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687642\Desktop\EmTech\Bechdel\"/>
    </mc:Choice>
  </mc:AlternateContent>
  <xr:revisionPtr revIDLastSave="0" documentId="10_ncr:100000_{38982404-6834-4158-88B7-97D4CA86EBAB}" xr6:coauthVersionLast="31" xr6:coauthVersionMax="31" xr10:uidLastSave="{00000000-0000-0000-0000-000000000000}"/>
  <bookViews>
    <workbookView xWindow="0" yWindow="0" windowWidth="20490" windowHeight="6345" xr2:uid="{31EBC320-DD0E-4050-9E98-D747E41ACA8B}"/>
  </bookViews>
  <sheets>
    <sheet name="Sheet1" sheetId="1" r:id="rId1"/>
    <sheet name="Female_Dominant" sheetId="53" r:id="rId2"/>
    <sheet name="Sheet3" sheetId="3" r:id="rId3"/>
    <sheet name="2 Genre BEST" sheetId="16" r:id="rId4"/>
    <sheet name="Sheet17" sheetId="17" r:id="rId5"/>
    <sheet name="3 Genre" sheetId="21" r:id="rId6"/>
    <sheet name="Genre wrt POS" sheetId="27" r:id="rId7"/>
    <sheet name="Sheet6" sheetId="30" r:id="rId8"/>
    <sheet name="Sheet8" sheetId="32" r:id="rId9"/>
    <sheet name="Descriptive Total" sheetId="43" r:id="rId10"/>
    <sheet name="All" sheetId="44" r:id="rId11"/>
    <sheet name="Sheet23" sheetId="46" r:id="rId12"/>
    <sheet name="Sheet27" sheetId="50" r:id="rId13"/>
    <sheet name="Sheet28" sheetId="51" r:id="rId14"/>
    <sheet name="Regression on Bechdel" sheetId="52" r:id="rId15"/>
    <sheet name="Normalised" sheetId="10" r:id="rId16"/>
    <sheet name="Sheet2" sheetId="2" r:id="rId17"/>
  </sheets>
  <externalReferences>
    <externalReference r:id="rId18"/>
    <externalReference r:id="rId19"/>
    <externalReference r:id="rId20"/>
  </externalReferences>
  <definedNames>
    <definedName name="_xlnm._FilterDatabase" localSheetId="0" hidden="1">Sheet1!$A$1:$X$325</definedName>
    <definedName name="_xlnm._FilterDatabase" localSheetId="2" hidden="1">Sheet3!$A$1:$AK$268</definedName>
    <definedName name="_xlchart.v1.0" hidden="1">Female_Dominant!$T$1</definedName>
    <definedName name="_xlchart.v1.1" hidden="1">Female_Dominant!$T$2:$T$38</definedName>
    <definedName name="_xlchart.v1.10" hidden="1">Female_Dominant!$Y$1</definedName>
    <definedName name="_xlchart.v1.11" hidden="1">Female_Dominant!$Y$2:$Y$38</definedName>
    <definedName name="_xlchart.v1.2" hidden="1">Female_Dominant!$U$1</definedName>
    <definedName name="_xlchart.v1.3" hidden="1">Female_Dominant!$U$2:$U$38</definedName>
    <definedName name="_xlchart.v1.4" hidden="1">Female_Dominant!$V$1</definedName>
    <definedName name="_xlchart.v1.5" hidden="1">Female_Dominant!$V$2:$V$38</definedName>
    <definedName name="_xlchart.v1.6" hidden="1">Female_Dominant!$W$1</definedName>
    <definedName name="_xlchart.v1.7" hidden="1">Female_Dominant!$W$2:$W$38</definedName>
    <definedName name="_xlchart.v1.8" hidden="1">Female_Dominant!$X$1</definedName>
    <definedName name="_xlchart.v1.9" hidden="1">Female_Dominant!$X$2:$X$38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53" l="1"/>
  <c r="D45" i="53"/>
  <c r="E45" i="53"/>
  <c r="F45" i="53"/>
  <c r="G45" i="53"/>
  <c r="H45" i="53"/>
  <c r="I45" i="53"/>
  <c r="J45" i="53"/>
  <c r="K45" i="53"/>
  <c r="L45" i="53"/>
  <c r="M45" i="53"/>
  <c r="N45" i="53"/>
  <c r="O45" i="53"/>
  <c r="P45" i="53"/>
  <c r="Q45" i="53"/>
  <c r="R45" i="53"/>
  <c r="S45" i="53"/>
  <c r="C44" i="53"/>
  <c r="D44" i="53"/>
  <c r="E44" i="53"/>
  <c r="F44" i="53"/>
  <c r="G44" i="53"/>
  <c r="H44" i="53"/>
  <c r="I44" i="53"/>
  <c r="J44" i="53"/>
  <c r="K44" i="53"/>
  <c r="L44" i="53"/>
  <c r="M44" i="53"/>
  <c r="N44" i="53"/>
  <c r="O44" i="53"/>
  <c r="P44" i="53"/>
  <c r="Q44" i="53"/>
  <c r="R44" i="53"/>
  <c r="S44" i="53"/>
  <c r="U45" i="53"/>
  <c r="V45" i="53"/>
  <c r="W45" i="53"/>
  <c r="X45" i="53"/>
  <c r="Y45" i="53"/>
  <c r="T45" i="53"/>
  <c r="U44" i="53"/>
  <c r="V44" i="53"/>
  <c r="W44" i="53"/>
  <c r="X44" i="53"/>
  <c r="Y44" i="53"/>
  <c r="T44" i="53"/>
  <c r="S40" i="53"/>
  <c r="T40" i="53"/>
  <c r="U40" i="53"/>
  <c r="V40" i="53"/>
  <c r="W40" i="53"/>
  <c r="X40" i="53"/>
  <c r="Y40" i="53"/>
  <c r="S41" i="53"/>
  <c r="T41" i="53"/>
  <c r="U41" i="53"/>
  <c r="V41" i="53"/>
  <c r="W41" i="53"/>
  <c r="X41" i="53"/>
  <c r="Y41" i="53"/>
  <c r="S42" i="53"/>
  <c r="T42" i="53"/>
  <c r="U42" i="53"/>
  <c r="V42" i="53"/>
  <c r="W42" i="53"/>
  <c r="X42" i="53"/>
  <c r="Y42" i="53"/>
  <c r="S43" i="53"/>
  <c r="T43" i="53"/>
  <c r="U43" i="53"/>
  <c r="V43" i="53"/>
  <c r="W43" i="53"/>
  <c r="X43" i="53"/>
  <c r="Y43" i="53"/>
  <c r="G42" i="53"/>
  <c r="H42" i="53"/>
  <c r="I42" i="53"/>
  <c r="J42" i="53"/>
  <c r="K42" i="53"/>
  <c r="L42" i="53"/>
  <c r="M42" i="53"/>
  <c r="N42" i="53"/>
  <c r="O42" i="53"/>
  <c r="P42" i="53"/>
  <c r="Q42" i="53"/>
  <c r="R42" i="53"/>
  <c r="C42" i="53"/>
  <c r="D42" i="53"/>
  <c r="E42" i="53"/>
  <c r="F42" i="53"/>
  <c r="D43" i="53" l="1"/>
  <c r="E43" i="53"/>
  <c r="F43" i="53"/>
  <c r="G43" i="53"/>
  <c r="H43" i="53"/>
  <c r="I43" i="53"/>
  <c r="J43" i="53"/>
  <c r="K43" i="53"/>
  <c r="L43" i="53"/>
  <c r="M43" i="53"/>
  <c r="N43" i="53"/>
  <c r="O43" i="53"/>
  <c r="P43" i="53"/>
  <c r="Q43" i="53"/>
  <c r="R43" i="53"/>
  <c r="C43" i="53"/>
  <c r="D41" i="53"/>
  <c r="E41" i="53"/>
  <c r="F41" i="53"/>
  <c r="G41" i="53"/>
  <c r="H41" i="53"/>
  <c r="I41" i="53"/>
  <c r="J41" i="53"/>
  <c r="K41" i="53"/>
  <c r="L41" i="53"/>
  <c r="M41" i="53"/>
  <c r="N41" i="53"/>
  <c r="O41" i="53"/>
  <c r="P41" i="53"/>
  <c r="Q41" i="53"/>
  <c r="R41" i="53"/>
  <c r="C41" i="53"/>
  <c r="D40" i="53"/>
  <c r="E40" i="53"/>
  <c r="F40" i="53"/>
  <c r="G40" i="53"/>
  <c r="H40" i="53"/>
  <c r="I40" i="53"/>
  <c r="J40" i="53"/>
  <c r="K40" i="53"/>
  <c r="L40" i="53"/>
  <c r="M40" i="53"/>
  <c r="N40" i="53"/>
  <c r="O40" i="53"/>
  <c r="P40" i="53"/>
  <c r="Q40" i="53"/>
  <c r="R40" i="53"/>
  <c r="C40" i="53"/>
  <c r="F19" i="44" l="1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18" i="44"/>
  <c r="F19" i="16"/>
  <c r="F20" i="16"/>
  <c r="F21" i="16"/>
  <c r="F18" i="16"/>
  <c r="AI3" i="3" l="1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" i="3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" i="3"/>
  <c r="AF57" i="3" l="1"/>
  <c r="AF267" i="3"/>
  <c r="AF259" i="3"/>
  <c r="AF255" i="3"/>
  <c r="AF251" i="3"/>
  <c r="AF266" i="3"/>
  <c r="AF242" i="3"/>
  <c r="AG68" i="3"/>
  <c r="AG265" i="3"/>
  <c r="AG261" i="3"/>
  <c r="AF237" i="3"/>
  <c r="AF225" i="3"/>
  <c r="AF217" i="3"/>
  <c r="AF209" i="3"/>
  <c r="AF201" i="3"/>
  <c r="AF185" i="3"/>
  <c r="AF177" i="3"/>
  <c r="AF169" i="3"/>
  <c r="AF153" i="3"/>
  <c r="AF145" i="3"/>
  <c r="AF137" i="3"/>
  <c r="AF121" i="3"/>
  <c r="AF113" i="3"/>
  <c r="AF105" i="3"/>
  <c r="AF89" i="3"/>
  <c r="AF81" i="3"/>
  <c r="AF73" i="3"/>
  <c r="AF41" i="3"/>
  <c r="AF25" i="3"/>
  <c r="AF9" i="3"/>
  <c r="AG244" i="3"/>
  <c r="AG228" i="3"/>
  <c r="AG212" i="3"/>
  <c r="AG180" i="3"/>
  <c r="AG164" i="3"/>
  <c r="AG148" i="3"/>
  <c r="AG116" i="3"/>
  <c r="AG100" i="3"/>
  <c r="AG84" i="3"/>
  <c r="AG52" i="3"/>
  <c r="AG36" i="3"/>
  <c r="AG20" i="3"/>
  <c r="AF232" i="3"/>
  <c r="AF254" i="3"/>
  <c r="AF234" i="3"/>
  <c r="AF218" i="3"/>
  <c r="AF210" i="3"/>
  <c r="AF194" i="3"/>
  <c r="AF182" i="3"/>
  <c r="AF166" i="3"/>
  <c r="AF146" i="3"/>
  <c r="AF130" i="3"/>
  <c r="AF114" i="3"/>
  <c r="AF90" i="3"/>
  <c r="AF74" i="3"/>
  <c r="AF58" i="3"/>
  <c r="AG245" i="3"/>
  <c r="AG229" i="3"/>
  <c r="AG217" i="3"/>
  <c r="AG205" i="3"/>
  <c r="AG189" i="3"/>
  <c r="AG173" i="3"/>
  <c r="AG161" i="3"/>
  <c r="AG149" i="3"/>
  <c r="AG145" i="3"/>
  <c r="AG141" i="3"/>
  <c r="AG137" i="3"/>
  <c r="AG133" i="3"/>
  <c r="AG129" i="3"/>
  <c r="AG125" i="3"/>
  <c r="AG121" i="3"/>
  <c r="AF263" i="3"/>
  <c r="AF247" i="3"/>
  <c r="AF193" i="3"/>
  <c r="AF161" i="3"/>
  <c r="AF129" i="3"/>
  <c r="AF97" i="3"/>
  <c r="AG260" i="3"/>
  <c r="AG196" i="3"/>
  <c r="AG132" i="3"/>
  <c r="AF262" i="3"/>
  <c r="AF246" i="3"/>
  <c r="AF230" i="3"/>
  <c r="AF214" i="3"/>
  <c r="AF202" i="3"/>
  <c r="AF190" i="3"/>
  <c r="AF174" i="3"/>
  <c r="AF162" i="3"/>
  <c r="AF138" i="3"/>
  <c r="AF126" i="3"/>
  <c r="AF106" i="3"/>
  <c r="AF94" i="3"/>
  <c r="AF78" i="3"/>
  <c r="AF62" i="3"/>
  <c r="AF50" i="3"/>
  <c r="AF42" i="3"/>
  <c r="AF34" i="3"/>
  <c r="AF26" i="3"/>
  <c r="AG257" i="3"/>
  <c r="AG241" i="3"/>
  <c r="AG225" i="3"/>
  <c r="AG209" i="3"/>
  <c r="AG193" i="3"/>
  <c r="AG177" i="3"/>
  <c r="AG169" i="3"/>
  <c r="AG153" i="3"/>
  <c r="AF2" i="3"/>
  <c r="AF257" i="3"/>
  <c r="AF241" i="3"/>
  <c r="AF229" i="3"/>
  <c r="AF205" i="3"/>
  <c r="AF173" i="3"/>
  <c r="AF165" i="3"/>
  <c r="AF157" i="3"/>
  <c r="AF149" i="3"/>
  <c r="AF141" i="3"/>
  <c r="AF133" i="3"/>
  <c r="AF125" i="3"/>
  <c r="AF117" i="3"/>
  <c r="AF109" i="3"/>
  <c r="AF101" i="3"/>
  <c r="AF93" i="3"/>
  <c r="AF85" i="3"/>
  <c r="AF77" i="3"/>
  <c r="AF69" i="3"/>
  <c r="AF65" i="3"/>
  <c r="AF61" i="3"/>
  <c r="AF53" i="3"/>
  <c r="AF49" i="3"/>
  <c r="AF45" i="3"/>
  <c r="AF37" i="3"/>
  <c r="AF33" i="3"/>
  <c r="AF29" i="3"/>
  <c r="AF21" i="3"/>
  <c r="AF17" i="3"/>
  <c r="AF13" i="3"/>
  <c r="AF5" i="3"/>
  <c r="AG268" i="3"/>
  <c r="AG264" i="3"/>
  <c r="AG256" i="3"/>
  <c r="AG252" i="3"/>
  <c r="AG248" i="3"/>
  <c r="AG240" i="3"/>
  <c r="AG236" i="3"/>
  <c r="AG232" i="3"/>
  <c r="AG224" i="3"/>
  <c r="AG220" i="3"/>
  <c r="AG216" i="3"/>
  <c r="AG208" i="3"/>
  <c r="AG204" i="3"/>
  <c r="AG200" i="3"/>
  <c r="AG192" i="3"/>
  <c r="AG188" i="3"/>
  <c r="AG184" i="3"/>
  <c r="AG176" i="3"/>
  <c r="AG172" i="3"/>
  <c r="AG168" i="3"/>
  <c r="AG160" i="3"/>
  <c r="AG156" i="3"/>
  <c r="AG152" i="3"/>
  <c r="AG144" i="3"/>
  <c r="AG140" i="3"/>
  <c r="AG136" i="3"/>
  <c r="AG128" i="3"/>
  <c r="AG124" i="3"/>
  <c r="AG120" i="3"/>
  <c r="AG112" i="3"/>
  <c r="AG108" i="3"/>
  <c r="AG104" i="3"/>
  <c r="AG96" i="3"/>
  <c r="AG92" i="3"/>
  <c r="AG88" i="3"/>
  <c r="AG80" i="3"/>
  <c r="AG76" i="3"/>
  <c r="AG72" i="3"/>
  <c r="AG64" i="3"/>
  <c r="AG60" i="3"/>
  <c r="AG56" i="3"/>
  <c r="AG48" i="3"/>
  <c r="AG44" i="3"/>
  <c r="AG40" i="3"/>
  <c r="AG32" i="3"/>
  <c r="AG28" i="3"/>
  <c r="AG24" i="3"/>
  <c r="AG16" i="3"/>
  <c r="AG12" i="3"/>
  <c r="AG8" i="3"/>
  <c r="AG4" i="3"/>
  <c r="AF250" i="3"/>
  <c r="AF238" i="3"/>
  <c r="AF222" i="3"/>
  <c r="AF206" i="3"/>
  <c r="AF186" i="3"/>
  <c r="AF170" i="3"/>
  <c r="AF154" i="3"/>
  <c r="AF150" i="3"/>
  <c r="AF122" i="3"/>
  <c r="AF110" i="3"/>
  <c r="AF98" i="3"/>
  <c r="AF82" i="3"/>
  <c r="AF66" i="3"/>
  <c r="AG253" i="3"/>
  <c r="AG237" i="3"/>
  <c r="AG213" i="3"/>
  <c r="AG197" i="3"/>
  <c r="AG185" i="3"/>
  <c r="AG157" i="3"/>
  <c r="AF261" i="3"/>
  <c r="AF253" i="3"/>
  <c r="AF245" i="3"/>
  <c r="AF233" i="3"/>
  <c r="AF221" i="3"/>
  <c r="AF197" i="3"/>
  <c r="AF189" i="3"/>
  <c r="AF181" i="3"/>
  <c r="AF268" i="3"/>
  <c r="AF264" i="3"/>
  <c r="AF260" i="3"/>
  <c r="AF256" i="3"/>
  <c r="AF252" i="3"/>
  <c r="AF248" i="3"/>
  <c r="AF244" i="3"/>
  <c r="AF240" i="3"/>
  <c r="AF236" i="3"/>
  <c r="AF228" i="3"/>
  <c r="AF224" i="3"/>
  <c r="AF220" i="3"/>
  <c r="AF216" i="3"/>
  <c r="AF212" i="3"/>
  <c r="AF208" i="3"/>
  <c r="AF204" i="3"/>
  <c r="AF200" i="3"/>
  <c r="AF196" i="3"/>
  <c r="AF192" i="3"/>
  <c r="AF188" i="3"/>
  <c r="AF184" i="3"/>
  <c r="AF180" i="3"/>
  <c r="AF176" i="3"/>
  <c r="AF172" i="3"/>
  <c r="AF168" i="3"/>
  <c r="AF164" i="3"/>
  <c r="AF160" i="3"/>
  <c r="AF156" i="3"/>
  <c r="AF152" i="3"/>
  <c r="AF148" i="3"/>
  <c r="AF144" i="3"/>
  <c r="AF140" i="3"/>
  <c r="AF136" i="3"/>
  <c r="AF132" i="3"/>
  <c r="AF128" i="3"/>
  <c r="AF124" i="3"/>
  <c r="AF120" i="3"/>
  <c r="AF116" i="3"/>
  <c r="AF112" i="3"/>
  <c r="AF108" i="3"/>
  <c r="AF104" i="3"/>
  <c r="AF100" i="3"/>
  <c r="AF96" i="3"/>
  <c r="AF92" i="3"/>
  <c r="AF88" i="3"/>
  <c r="AF84" i="3"/>
  <c r="AF80" i="3"/>
  <c r="AF76" i="3"/>
  <c r="AF72" i="3"/>
  <c r="AF68" i="3"/>
  <c r="AF64" i="3"/>
  <c r="AF60" i="3"/>
  <c r="AF56" i="3"/>
  <c r="AF52" i="3"/>
  <c r="AF48" i="3"/>
  <c r="AF44" i="3"/>
  <c r="AF40" i="3"/>
  <c r="AF36" i="3"/>
  <c r="AF32" i="3"/>
  <c r="AF28" i="3"/>
  <c r="AF24" i="3"/>
  <c r="AF20" i="3"/>
  <c r="AF16" i="3"/>
  <c r="AF12" i="3"/>
  <c r="AF8" i="3"/>
  <c r="AF4" i="3"/>
  <c r="AG267" i="3"/>
  <c r="AG263" i="3"/>
  <c r="AG259" i="3"/>
  <c r="AG255" i="3"/>
  <c r="AG251" i="3"/>
  <c r="AG247" i="3"/>
  <c r="AG243" i="3"/>
  <c r="AG239" i="3"/>
  <c r="AG235" i="3"/>
  <c r="AG231" i="3"/>
  <c r="AG227" i="3"/>
  <c r="AG223" i="3"/>
  <c r="AG219" i="3"/>
  <c r="AG215" i="3"/>
  <c r="AG211" i="3"/>
  <c r="AG207" i="3"/>
  <c r="AG203" i="3"/>
  <c r="AG199" i="3"/>
  <c r="AG195" i="3"/>
  <c r="AG191" i="3"/>
  <c r="AG187" i="3"/>
  <c r="AG183" i="3"/>
  <c r="AG179" i="3"/>
  <c r="AG175" i="3"/>
  <c r="AG171" i="3"/>
  <c r="AG167" i="3"/>
  <c r="AG163" i="3"/>
  <c r="AG159" i="3"/>
  <c r="AG155" i="3"/>
  <c r="AG151" i="3"/>
  <c r="AG147" i="3"/>
  <c r="AF258" i="3"/>
  <c r="AF226" i="3"/>
  <c r="AF198" i="3"/>
  <c r="AF178" i="3"/>
  <c r="AF158" i="3"/>
  <c r="AF142" i="3"/>
  <c r="AF134" i="3"/>
  <c r="AF118" i="3"/>
  <c r="AF102" i="3"/>
  <c r="AF86" i="3"/>
  <c r="AF70" i="3"/>
  <c r="AF54" i="3"/>
  <c r="AF46" i="3"/>
  <c r="AF38" i="3"/>
  <c r="AF30" i="3"/>
  <c r="AF22" i="3"/>
  <c r="AF18" i="3"/>
  <c r="AF14" i="3"/>
  <c r="AF10" i="3"/>
  <c r="AF6" i="3"/>
  <c r="AG2" i="3"/>
  <c r="AG18" i="3"/>
  <c r="AG34" i="3"/>
  <c r="AG50" i="3"/>
  <c r="AG66" i="3"/>
  <c r="AG82" i="3"/>
  <c r="AG249" i="3"/>
  <c r="AG233" i="3"/>
  <c r="AG221" i="3"/>
  <c r="AG201" i="3"/>
  <c r="AG181" i="3"/>
  <c r="AG165" i="3"/>
  <c r="AF265" i="3"/>
  <c r="AF249" i="3"/>
  <c r="AF213" i="3"/>
  <c r="AF243" i="3"/>
  <c r="AF239" i="3"/>
  <c r="AF235" i="3"/>
  <c r="AF231" i="3"/>
  <c r="AF227" i="3"/>
  <c r="AF223" i="3"/>
  <c r="AF219" i="3"/>
  <c r="AF215" i="3"/>
  <c r="AF211" i="3"/>
  <c r="AF207" i="3"/>
  <c r="AF203" i="3"/>
  <c r="AF199" i="3"/>
  <c r="AF195" i="3"/>
  <c r="AF191" i="3"/>
  <c r="AF187" i="3"/>
  <c r="AF183" i="3"/>
  <c r="AF179" i="3"/>
  <c r="AF175" i="3"/>
  <c r="AF171" i="3"/>
  <c r="AF167" i="3"/>
  <c r="AF163" i="3"/>
  <c r="AF159" i="3"/>
  <c r="AF155" i="3"/>
  <c r="AF151" i="3"/>
  <c r="AF147" i="3"/>
  <c r="AF143" i="3"/>
  <c r="AF139" i="3"/>
  <c r="AF135" i="3"/>
  <c r="AF131" i="3"/>
  <c r="AF127" i="3"/>
  <c r="AF123" i="3"/>
  <c r="AF119" i="3"/>
  <c r="AF115" i="3"/>
  <c r="AF111" i="3"/>
  <c r="AF107" i="3"/>
  <c r="AF103" i="3"/>
  <c r="AF99" i="3"/>
  <c r="AF95" i="3"/>
  <c r="AF91" i="3"/>
  <c r="AF87" i="3"/>
  <c r="AF83" i="3"/>
  <c r="AF79" i="3"/>
  <c r="AF75" i="3"/>
  <c r="AF71" i="3"/>
  <c r="AF67" i="3"/>
  <c r="AF63" i="3"/>
  <c r="AF59" i="3"/>
  <c r="AF55" i="3"/>
  <c r="AF51" i="3"/>
  <c r="AF47" i="3"/>
  <c r="AF43" i="3"/>
  <c r="AF39" i="3"/>
  <c r="AF35" i="3"/>
  <c r="AF31" i="3"/>
  <c r="AF27" i="3"/>
  <c r="AF23" i="3"/>
  <c r="AF19" i="3"/>
  <c r="AF15" i="3"/>
  <c r="AF11" i="3"/>
  <c r="AF7" i="3"/>
  <c r="AF3" i="3"/>
  <c r="AG266" i="3"/>
  <c r="AG262" i="3"/>
  <c r="AG258" i="3"/>
  <c r="AG254" i="3"/>
  <c r="AG250" i="3"/>
  <c r="AG246" i="3"/>
  <c r="AG242" i="3"/>
  <c r="AG238" i="3"/>
  <c r="AG234" i="3"/>
  <c r="AG230" i="3"/>
  <c r="AG226" i="3"/>
  <c r="AG222" i="3"/>
  <c r="AG218" i="3"/>
  <c r="AG214" i="3"/>
  <c r="AG210" i="3"/>
  <c r="AG206" i="3"/>
  <c r="AG202" i="3"/>
  <c r="AG198" i="3"/>
  <c r="AG194" i="3"/>
  <c r="AG190" i="3"/>
  <c r="AG186" i="3"/>
  <c r="AG182" i="3"/>
  <c r="AG178" i="3"/>
  <c r="AG170" i="3"/>
  <c r="AG162" i="3"/>
  <c r="AG154" i="3"/>
  <c r="AG146" i="3"/>
  <c r="AG138" i="3"/>
  <c r="AG130" i="3"/>
  <c r="AG122" i="3"/>
  <c r="AG114" i="3"/>
  <c r="AG106" i="3"/>
  <c r="AG98" i="3"/>
  <c r="AG90" i="3"/>
  <c r="AG74" i="3"/>
  <c r="AG58" i="3"/>
  <c r="AG42" i="3"/>
  <c r="AG26" i="3"/>
  <c r="AG10" i="3"/>
  <c r="AG143" i="3"/>
  <c r="AG139" i="3"/>
  <c r="AG135" i="3"/>
  <c r="AG131" i="3"/>
  <c r="AG127" i="3"/>
  <c r="AG123" i="3"/>
  <c r="AG119" i="3"/>
  <c r="AG115" i="3"/>
  <c r="AG111" i="3"/>
  <c r="AG107" i="3"/>
  <c r="AG103" i="3"/>
  <c r="AG99" i="3"/>
  <c r="AG95" i="3"/>
  <c r="AG91" i="3"/>
  <c r="AG87" i="3"/>
  <c r="AG83" i="3"/>
  <c r="AG79" i="3"/>
  <c r="AG75" i="3"/>
  <c r="AG71" i="3"/>
  <c r="AG67" i="3"/>
  <c r="AG63" i="3"/>
  <c r="AG59" i="3"/>
  <c r="AG55" i="3"/>
  <c r="AG51" i="3"/>
  <c r="AG47" i="3"/>
  <c r="AG43" i="3"/>
  <c r="AG39" i="3"/>
  <c r="AG35" i="3"/>
  <c r="AG31" i="3"/>
  <c r="AG27" i="3"/>
  <c r="AG23" i="3"/>
  <c r="AG19" i="3"/>
  <c r="AG15" i="3"/>
  <c r="AG11" i="3"/>
  <c r="AG7" i="3"/>
  <c r="AG3" i="3"/>
  <c r="AG174" i="3"/>
  <c r="AG166" i="3"/>
  <c r="AG158" i="3"/>
  <c r="AG150" i="3"/>
  <c r="AG142" i="3"/>
  <c r="AG134" i="3"/>
  <c r="AG126" i="3"/>
  <c r="AG118" i="3"/>
  <c r="AG110" i="3"/>
  <c r="AG102" i="3"/>
  <c r="AG94" i="3"/>
  <c r="AG86" i="3"/>
  <c r="AG78" i="3"/>
  <c r="AG70" i="3"/>
  <c r="AG62" i="3"/>
  <c r="AG54" i="3"/>
  <c r="AG46" i="3"/>
  <c r="AG38" i="3"/>
  <c r="AG30" i="3"/>
  <c r="AG22" i="3"/>
  <c r="AG14" i="3"/>
  <c r="AG6" i="3"/>
  <c r="AG117" i="3"/>
  <c r="AG113" i="3"/>
  <c r="AG109" i="3"/>
  <c r="AG105" i="3"/>
  <c r="AG101" i="3"/>
  <c r="AG97" i="3"/>
  <c r="AG93" i="3"/>
  <c r="AG89" i="3"/>
  <c r="AG85" i="3"/>
  <c r="AG81" i="3"/>
  <c r="AG77" i="3"/>
  <c r="AG73" i="3"/>
  <c r="AG69" i="3"/>
  <c r="AG65" i="3"/>
  <c r="AG61" i="3"/>
  <c r="AG57" i="3"/>
  <c r="AG53" i="3"/>
  <c r="AG49" i="3"/>
  <c r="AG45" i="3"/>
  <c r="AG41" i="3"/>
  <c r="AG37" i="3"/>
  <c r="AG33" i="3"/>
  <c r="AG29" i="3"/>
  <c r="AG25" i="3"/>
  <c r="AG21" i="3"/>
  <c r="AG17" i="3"/>
  <c r="AG13" i="3"/>
  <c r="AG9" i="3"/>
  <c r="AG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" i="3"/>
  <c r="Z3" i="3"/>
  <c r="AA3" i="3"/>
  <c r="AB3" i="3"/>
  <c r="Z4" i="3"/>
  <c r="AA4" i="3"/>
  <c r="AB4" i="3"/>
  <c r="Z5" i="3"/>
  <c r="AA5" i="3"/>
  <c r="AB5" i="3"/>
  <c r="Z6" i="3"/>
  <c r="AA6" i="3"/>
  <c r="AB6" i="3"/>
  <c r="Z7" i="3"/>
  <c r="AA7" i="3"/>
  <c r="AB7" i="3"/>
  <c r="Z8" i="3"/>
  <c r="AA8" i="3"/>
  <c r="AB8" i="3"/>
  <c r="Z9" i="3"/>
  <c r="AA9" i="3"/>
  <c r="AB9" i="3"/>
  <c r="Z10" i="3"/>
  <c r="AA10" i="3"/>
  <c r="AB10" i="3"/>
  <c r="Z11" i="3"/>
  <c r="AA11" i="3"/>
  <c r="AB11" i="3"/>
  <c r="Z12" i="3"/>
  <c r="AA12" i="3"/>
  <c r="AB12" i="3"/>
  <c r="Z13" i="3"/>
  <c r="AA13" i="3"/>
  <c r="AB13" i="3"/>
  <c r="Z14" i="3"/>
  <c r="AA14" i="3"/>
  <c r="AB14" i="3"/>
  <c r="Z15" i="3"/>
  <c r="AA15" i="3"/>
  <c r="AB15" i="3"/>
  <c r="Z16" i="3"/>
  <c r="AA16" i="3"/>
  <c r="AB16" i="3"/>
  <c r="Z17" i="3"/>
  <c r="AA17" i="3"/>
  <c r="AB17" i="3"/>
  <c r="Z18" i="3"/>
  <c r="AA18" i="3"/>
  <c r="AB18" i="3"/>
  <c r="Z19" i="3"/>
  <c r="AA19" i="3"/>
  <c r="AB19" i="3"/>
  <c r="Z20" i="3"/>
  <c r="AA20" i="3"/>
  <c r="AB20" i="3"/>
  <c r="Z21" i="3"/>
  <c r="AA21" i="3"/>
  <c r="AB21" i="3"/>
  <c r="Z22" i="3"/>
  <c r="AA22" i="3"/>
  <c r="AB22" i="3"/>
  <c r="Z23" i="3"/>
  <c r="AA23" i="3"/>
  <c r="AB23" i="3"/>
  <c r="Z24" i="3"/>
  <c r="AA24" i="3"/>
  <c r="AB24" i="3"/>
  <c r="Z25" i="3"/>
  <c r="AA25" i="3"/>
  <c r="AB25" i="3"/>
  <c r="Z26" i="3"/>
  <c r="AA26" i="3"/>
  <c r="AB26" i="3"/>
  <c r="Z27" i="3"/>
  <c r="AA27" i="3"/>
  <c r="AB27" i="3"/>
  <c r="Z28" i="3"/>
  <c r="AA28" i="3"/>
  <c r="AB28" i="3"/>
  <c r="Z29" i="3"/>
  <c r="AA29" i="3"/>
  <c r="AB29" i="3"/>
  <c r="Z30" i="3"/>
  <c r="AA30" i="3"/>
  <c r="AB30" i="3"/>
  <c r="Z31" i="3"/>
  <c r="AA31" i="3"/>
  <c r="AB31" i="3"/>
  <c r="Z32" i="3"/>
  <c r="AA32" i="3"/>
  <c r="AB32" i="3"/>
  <c r="Z33" i="3"/>
  <c r="AA33" i="3"/>
  <c r="AB33" i="3"/>
  <c r="Z34" i="3"/>
  <c r="AA34" i="3"/>
  <c r="AB34" i="3"/>
  <c r="Z35" i="3"/>
  <c r="AA35" i="3"/>
  <c r="AB35" i="3"/>
  <c r="Z36" i="3"/>
  <c r="AA36" i="3"/>
  <c r="AB36" i="3"/>
  <c r="Z37" i="3"/>
  <c r="AA37" i="3"/>
  <c r="AB37" i="3"/>
  <c r="Z38" i="3"/>
  <c r="AA38" i="3"/>
  <c r="AB38" i="3"/>
  <c r="Z39" i="3"/>
  <c r="AA39" i="3"/>
  <c r="AB39" i="3"/>
  <c r="Z40" i="3"/>
  <c r="AA40" i="3"/>
  <c r="AB40" i="3"/>
  <c r="Z41" i="3"/>
  <c r="AA41" i="3"/>
  <c r="AB41" i="3"/>
  <c r="Z42" i="3"/>
  <c r="AA42" i="3"/>
  <c r="AB42" i="3"/>
  <c r="Z43" i="3"/>
  <c r="AA43" i="3"/>
  <c r="AB43" i="3"/>
  <c r="Z44" i="3"/>
  <c r="AA44" i="3"/>
  <c r="AB44" i="3"/>
  <c r="Z45" i="3"/>
  <c r="AA45" i="3"/>
  <c r="AB45" i="3"/>
  <c r="Z46" i="3"/>
  <c r="AA46" i="3"/>
  <c r="AB46" i="3"/>
  <c r="Z47" i="3"/>
  <c r="AA47" i="3"/>
  <c r="AB47" i="3"/>
  <c r="Z48" i="3"/>
  <c r="AA48" i="3"/>
  <c r="AB48" i="3"/>
  <c r="Z49" i="3"/>
  <c r="AA49" i="3"/>
  <c r="AB49" i="3"/>
  <c r="Z50" i="3"/>
  <c r="AA50" i="3"/>
  <c r="AB50" i="3"/>
  <c r="Z51" i="3"/>
  <c r="AA51" i="3"/>
  <c r="AB51" i="3"/>
  <c r="Z52" i="3"/>
  <c r="AA52" i="3"/>
  <c r="AB52" i="3"/>
  <c r="Z53" i="3"/>
  <c r="AA53" i="3"/>
  <c r="AB53" i="3"/>
  <c r="Z54" i="3"/>
  <c r="AA54" i="3"/>
  <c r="AB54" i="3"/>
  <c r="Z55" i="3"/>
  <c r="AA55" i="3"/>
  <c r="AB55" i="3"/>
  <c r="Z56" i="3"/>
  <c r="AA56" i="3"/>
  <c r="AB56" i="3"/>
  <c r="Z57" i="3"/>
  <c r="AA57" i="3"/>
  <c r="AB57" i="3"/>
  <c r="Z58" i="3"/>
  <c r="AA58" i="3"/>
  <c r="AB58" i="3"/>
  <c r="Z59" i="3"/>
  <c r="AA59" i="3"/>
  <c r="AB59" i="3"/>
  <c r="Z60" i="3"/>
  <c r="AA60" i="3"/>
  <c r="AB60" i="3"/>
  <c r="Z61" i="3"/>
  <c r="AA61" i="3"/>
  <c r="AB61" i="3"/>
  <c r="Z62" i="3"/>
  <c r="AA62" i="3"/>
  <c r="AB62" i="3"/>
  <c r="Z63" i="3"/>
  <c r="AA63" i="3"/>
  <c r="AB63" i="3"/>
  <c r="Z64" i="3"/>
  <c r="AA64" i="3"/>
  <c r="AB64" i="3"/>
  <c r="Z65" i="3"/>
  <c r="AA65" i="3"/>
  <c r="AB65" i="3"/>
  <c r="Z66" i="3"/>
  <c r="AA66" i="3"/>
  <c r="AB66" i="3"/>
  <c r="Z67" i="3"/>
  <c r="AA67" i="3"/>
  <c r="AB67" i="3"/>
  <c r="Z68" i="3"/>
  <c r="AA68" i="3"/>
  <c r="AB68" i="3"/>
  <c r="Z69" i="3"/>
  <c r="AA69" i="3"/>
  <c r="AB69" i="3"/>
  <c r="Z70" i="3"/>
  <c r="AA70" i="3"/>
  <c r="AB70" i="3"/>
  <c r="Z71" i="3"/>
  <c r="AA71" i="3"/>
  <c r="AB71" i="3"/>
  <c r="Z72" i="3"/>
  <c r="AA72" i="3"/>
  <c r="AB72" i="3"/>
  <c r="Z73" i="3"/>
  <c r="AA73" i="3"/>
  <c r="AB73" i="3"/>
  <c r="Z74" i="3"/>
  <c r="AA74" i="3"/>
  <c r="AB74" i="3"/>
  <c r="Z75" i="3"/>
  <c r="AA75" i="3"/>
  <c r="AB75" i="3"/>
  <c r="Z76" i="3"/>
  <c r="AA76" i="3"/>
  <c r="AB76" i="3"/>
  <c r="Z77" i="3"/>
  <c r="AA77" i="3"/>
  <c r="AB77" i="3"/>
  <c r="Z78" i="3"/>
  <c r="AA78" i="3"/>
  <c r="AB78" i="3"/>
  <c r="Z79" i="3"/>
  <c r="AA79" i="3"/>
  <c r="AB79" i="3"/>
  <c r="Z80" i="3"/>
  <c r="AA80" i="3"/>
  <c r="AB80" i="3"/>
  <c r="Z81" i="3"/>
  <c r="AA81" i="3"/>
  <c r="AB81" i="3"/>
  <c r="Z82" i="3"/>
  <c r="AA82" i="3"/>
  <c r="AB82" i="3"/>
  <c r="Z83" i="3"/>
  <c r="AA83" i="3"/>
  <c r="AB83" i="3"/>
  <c r="Z84" i="3"/>
  <c r="AA84" i="3"/>
  <c r="AB84" i="3"/>
  <c r="Z85" i="3"/>
  <c r="AA85" i="3"/>
  <c r="AB85" i="3"/>
  <c r="Z86" i="3"/>
  <c r="AA86" i="3"/>
  <c r="AB86" i="3"/>
  <c r="Z87" i="3"/>
  <c r="AA87" i="3"/>
  <c r="AB87" i="3"/>
  <c r="Z88" i="3"/>
  <c r="AA88" i="3"/>
  <c r="AB88" i="3"/>
  <c r="Z89" i="3"/>
  <c r="AA89" i="3"/>
  <c r="AB89" i="3"/>
  <c r="Z90" i="3"/>
  <c r="AA90" i="3"/>
  <c r="AB90" i="3"/>
  <c r="Z91" i="3"/>
  <c r="AA91" i="3"/>
  <c r="AB91" i="3"/>
  <c r="Z92" i="3"/>
  <c r="AA92" i="3"/>
  <c r="AB92" i="3"/>
  <c r="Z93" i="3"/>
  <c r="AA93" i="3"/>
  <c r="AB93" i="3"/>
  <c r="Z94" i="3"/>
  <c r="AA94" i="3"/>
  <c r="AB94" i="3"/>
  <c r="Z95" i="3"/>
  <c r="AA95" i="3"/>
  <c r="AB95" i="3"/>
  <c r="Z96" i="3"/>
  <c r="AA96" i="3"/>
  <c r="AB96" i="3"/>
  <c r="Z97" i="3"/>
  <c r="AA97" i="3"/>
  <c r="AB97" i="3"/>
  <c r="Z98" i="3"/>
  <c r="AA98" i="3"/>
  <c r="AB98" i="3"/>
  <c r="Z99" i="3"/>
  <c r="AA99" i="3"/>
  <c r="AB99" i="3"/>
  <c r="Z100" i="3"/>
  <c r="AA100" i="3"/>
  <c r="AB100" i="3"/>
  <c r="Z101" i="3"/>
  <c r="AA101" i="3"/>
  <c r="AB101" i="3"/>
  <c r="Z102" i="3"/>
  <c r="AA102" i="3"/>
  <c r="AB102" i="3"/>
  <c r="Z103" i="3"/>
  <c r="AA103" i="3"/>
  <c r="AB103" i="3"/>
  <c r="Z104" i="3"/>
  <c r="AA104" i="3"/>
  <c r="AB104" i="3"/>
  <c r="Z105" i="3"/>
  <c r="AA105" i="3"/>
  <c r="AB105" i="3"/>
  <c r="Z106" i="3"/>
  <c r="AA106" i="3"/>
  <c r="AB106" i="3"/>
  <c r="Z107" i="3"/>
  <c r="AA107" i="3"/>
  <c r="AB107" i="3"/>
  <c r="Z108" i="3"/>
  <c r="AA108" i="3"/>
  <c r="AB108" i="3"/>
  <c r="Z109" i="3"/>
  <c r="AA109" i="3"/>
  <c r="AB109" i="3"/>
  <c r="Z110" i="3"/>
  <c r="AA110" i="3"/>
  <c r="AB110" i="3"/>
  <c r="Z111" i="3"/>
  <c r="AA111" i="3"/>
  <c r="AB111" i="3"/>
  <c r="Z112" i="3"/>
  <c r="AA112" i="3"/>
  <c r="AB112" i="3"/>
  <c r="Z113" i="3"/>
  <c r="AA113" i="3"/>
  <c r="AB113" i="3"/>
  <c r="Z114" i="3"/>
  <c r="AA114" i="3"/>
  <c r="AB114" i="3"/>
  <c r="Z115" i="3"/>
  <c r="AA115" i="3"/>
  <c r="AB115" i="3"/>
  <c r="Z116" i="3"/>
  <c r="AA116" i="3"/>
  <c r="AB116" i="3"/>
  <c r="Z117" i="3"/>
  <c r="AA117" i="3"/>
  <c r="AB117" i="3"/>
  <c r="Z118" i="3"/>
  <c r="AA118" i="3"/>
  <c r="AB118" i="3"/>
  <c r="Z119" i="3"/>
  <c r="AA119" i="3"/>
  <c r="AB119" i="3"/>
  <c r="Z120" i="3"/>
  <c r="AA120" i="3"/>
  <c r="AB120" i="3"/>
  <c r="Z121" i="3"/>
  <c r="AA121" i="3"/>
  <c r="AB121" i="3"/>
  <c r="Z122" i="3"/>
  <c r="AA122" i="3"/>
  <c r="AB122" i="3"/>
  <c r="Z123" i="3"/>
  <c r="AA123" i="3"/>
  <c r="AB123" i="3"/>
  <c r="Z124" i="3"/>
  <c r="AA124" i="3"/>
  <c r="AB124" i="3"/>
  <c r="Z125" i="3"/>
  <c r="AA125" i="3"/>
  <c r="AB125" i="3"/>
  <c r="Z126" i="3"/>
  <c r="AA126" i="3"/>
  <c r="AB126" i="3"/>
  <c r="Z127" i="3"/>
  <c r="AA127" i="3"/>
  <c r="AB127" i="3"/>
  <c r="Z128" i="3"/>
  <c r="AA128" i="3"/>
  <c r="AB128" i="3"/>
  <c r="Z129" i="3"/>
  <c r="AA129" i="3"/>
  <c r="AB129" i="3"/>
  <c r="Z130" i="3"/>
  <c r="AA130" i="3"/>
  <c r="AB130" i="3"/>
  <c r="Z131" i="3"/>
  <c r="AA131" i="3"/>
  <c r="AB131" i="3"/>
  <c r="Z132" i="3"/>
  <c r="AA132" i="3"/>
  <c r="AB132" i="3"/>
  <c r="Z133" i="3"/>
  <c r="AA133" i="3"/>
  <c r="AB133" i="3"/>
  <c r="Z134" i="3"/>
  <c r="AA134" i="3"/>
  <c r="AB134" i="3"/>
  <c r="Z135" i="3"/>
  <c r="AA135" i="3"/>
  <c r="AB135" i="3"/>
  <c r="Z136" i="3"/>
  <c r="AA136" i="3"/>
  <c r="AB136" i="3"/>
  <c r="Z137" i="3"/>
  <c r="AA137" i="3"/>
  <c r="AB137" i="3"/>
  <c r="Z138" i="3"/>
  <c r="AA138" i="3"/>
  <c r="AB138" i="3"/>
  <c r="Z139" i="3"/>
  <c r="AA139" i="3"/>
  <c r="AB139" i="3"/>
  <c r="Z140" i="3"/>
  <c r="AA140" i="3"/>
  <c r="AB140" i="3"/>
  <c r="Z141" i="3"/>
  <c r="AA141" i="3"/>
  <c r="AB141" i="3"/>
  <c r="Z142" i="3"/>
  <c r="AA142" i="3"/>
  <c r="AB142" i="3"/>
  <c r="Z143" i="3"/>
  <c r="AA143" i="3"/>
  <c r="AB143" i="3"/>
  <c r="Z144" i="3"/>
  <c r="AA144" i="3"/>
  <c r="AB144" i="3"/>
  <c r="Z145" i="3"/>
  <c r="AA145" i="3"/>
  <c r="AB145" i="3"/>
  <c r="Z146" i="3"/>
  <c r="AA146" i="3"/>
  <c r="AB146" i="3"/>
  <c r="Z147" i="3"/>
  <c r="AA147" i="3"/>
  <c r="AB147" i="3"/>
  <c r="Z148" i="3"/>
  <c r="AA148" i="3"/>
  <c r="AB148" i="3"/>
  <c r="Z149" i="3"/>
  <c r="AA149" i="3"/>
  <c r="AB149" i="3"/>
  <c r="Z150" i="3"/>
  <c r="AA150" i="3"/>
  <c r="AB150" i="3"/>
  <c r="Z151" i="3"/>
  <c r="AA151" i="3"/>
  <c r="AB151" i="3"/>
  <c r="Z152" i="3"/>
  <c r="AA152" i="3"/>
  <c r="AB152" i="3"/>
  <c r="Z153" i="3"/>
  <c r="AA153" i="3"/>
  <c r="AB153" i="3"/>
  <c r="Z154" i="3"/>
  <c r="AA154" i="3"/>
  <c r="AB154" i="3"/>
  <c r="Z155" i="3"/>
  <c r="AA155" i="3"/>
  <c r="AB155" i="3"/>
  <c r="Z156" i="3"/>
  <c r="AA156" i="3"/>
  <c r="AB156" i="3"/>
  <c r="Z157" i="3"/>
  <c r="AA157" i="3"/>
  <c r="AB157" i="3"/>
  <c r="Z158" i="3"/>
  <c r="AA158" i="3"/>
  <c r="AB158" i="3"/>
  <c r="Z159" i="3"/>
  <c r="AA159" i="3"/>
  <c r="AB159" i="3"/>
  <c r="Z160" i="3"/>
  <c r="AA160" i="3"/>
  <c r="AB160" i="3"/>
  <c r="Z161" i="3"/>
  <c r="AA161" i="3"/>
  <c r="AB161" i="3"/>
  <c r="Z162" i="3"/>
  <c r="AA162" i="3"/>
  <c r="AB162" i="3"/>
  <c r="Z163" i="3"/>
  <c r="AA163" i="3"/>
  <c r="AB163" i="3"/>
  <c r="Z164" i="3"/>
  <c r="AA164" i="3"/>
  <c r="AB164" i="3"/>
  <c r="Z165" i="3"/>
  <c r="AA165" i="3"/>
  <c r="AB165" i="3"/>
  <c r="Z166" i="3"/>
  <c r="AA166" i="3"/>
  <c r="AB166" i="3"/>
  <c r="Z167" i="3"/>
  <c r="AA167" i="3"/>
  <c r="AB167" i="3"/>
  <c r="Z168" i="3"/>
  <c r="AA168" i="3"/>
  <c r="AB168" i="3"/>
  <c r="Z169" i="3"/>
  <c r="AA169" i="3"/>
  <c r="AB169" i="3"/>
  <c r="Z170" i="3"/>
  <c r="AA170" i="3"/>
  <c r="AB170" i="3"/>
  <c r="Z171" i="3"/>
  <c r="AA171" i="3"/>
  <c r="AB171" i="3"/>
  <c r="Z172" i="3"/>
  <c r="AA172" i="3"/>
  <c r="AB172" i="3"/>
  <c r="Z173" i="3"/>
  <c r="AA173" i="3"/>
  <c r="AB173" i="3"/>
  <c r="Z174" i="3"/>
  <c r="AA174" i="3"/>
  <c r="AB174" i="3"/>
  <c r="Z175" i="3"/>
  <c r="AA175" i="3"/>
  <c r="AB175" i="3"/>
  <c r="Z176" i="3"/>
  <c r="AA176" i="3"/>
  <c r="AB176" i="3"/>
  <c r="Z177" i="3"/>
  <c r="AA177" i="3"/>
  <c r="AB177" i="3"/>
  <c r="Z178" i="3"/>
  <c r="AA178" i="3"/>
  <c r="AB178" i="3"/>
  <c r="Z179" i="3"/>
  <c r="AA179" i="3"/>
  <c r="AB179" i="3"/>
  <c r="Z180" i="3"/>
  <c r="AA180" i="3"/>
  <c r="AB180" i="3"/>
  <c r="Z181" i="3"/>
  <c r="AA181" i="3"/>
  <c r="AB181" i="3"/>
  <c r="Z182" i="3"/>
  <c r="AA182" i="3"/>
  <c r="AB182" i="3"/>
  <c r="Z183" i="3"/>
  <c r="AA183" i="3"/>
  <c r="AB183" i="3"/>
  <c r="Z184" i="3"/>
  <c r="AA184" i="3"/>
  <c r="AB184" i="3"/>
  <c r="Z185" i="3"/>
  <c r="AA185" i="3"/>
  <c r="AB185" i="3"/>
  <c r="Z186" i="3"/>
  <c r="AA186" i="3"/>
  <c r="AB186" i="3"/>
  <c r="Z187" i="3"/>
  <c r="AA187" i="3"/>
  <c r="AB187" i="3"/>
  <c r="Z188" i="3"/>
  <c r="AA188" i="3"/>
  <c r="AB188" i="3"/>
  <c r="Z189" i="3"/>
  <c r="AA189" i="3"/>
  <c r="AB189" i="3"/>
  <c r="Z190" i="3"/>
  <c r="AA190" i="3"/>
  <c r="AB190" i="3"/>
  <c r="Z191" i="3"/>
  <c r="AA191" i="3"/>
  <c r="AB191" i="3"/>
  <c r="Z192" i="3"/>
  <c r="AA192" i="3"/>
  <c r="AB192" i="3"/>
  <c r="Z193" i="3"/>
  <c r="AA193" i="3"/>
  <c r="AB193" i="3"/>
  <c r="Z194" i="3"/>
  <c r="AA194" i="3"/>
  <c r="AB194" i="3"/>
  <c r="Z195" i="3"/>
  <c r="AA195" i="3"/>
  <c r="AB195" i="3"/>
  <c r="Z196" i="3"/>
  <c r="AA196" i="3"/>
  <c r="AB196" i="3"/>
  <c r="Z197" i="3"/>
  <c r="AA197" i="3"/>
  <c r="AB197" i="3"/>
  <c r="Z198" i="3"/>
  <c r="AA198" i="3"/>
  <c r="AB198" i="3"/>
  <c r="Z199" i="3"/>
  <c r="AA199" i="3"/>
  <c r="AB199" i="3"/>
  <c r="Z200" i="3"/>
  <c r="AA200" i="3"/>
  <c r="AB200" i="3"/>
  <c r="Z201" i="3"/>
  <c r="AA201" i="3"/>
  <c r="AB201" i="3"/>
  <c r="Z202" i="3"/>
  <c r="AA202" i="3"/>
  <c r="AB202" i="3"/>
  <c r="Z203" i="3"/>
  <c r="AA203" i="3"/>
  <c r="AB203" i="3"/>
  <c r="Z204" i="3"/>
  <c r="AA204" i="3"/>
  <c r="AB204" i="3"/>
  <c r="Z205" i="3"/>
  <c r="AA205" i="3"/>
  <c r="AB205" i="3"/>
  <c r="Z206" i="3"/>
  <c r="AA206" i="3"/>
  <c r="AB206" i="3"/>
  <c r="Z207" i="3"/>
  <c r="AA207" i="3"/>
  <c r="AB207" i="3"/>
  <c r="Z208" i="3"/>
  <c r="AA208" i="3"/>
  <c r="AB208" i="3"/>
  <c r="Z209" i="3"/>
  <c r="AA209" i="3"/>
  <c r="AB209" i="3"/>
  <c r="Z210" i="3"/>
  <c r="AA210" i="3"/>
  <c r="AB210" i="3"/>
  <c r="Z211" i="3"/>
  <c r="AA211" i="3"/>
  <c r="AB211" i="3"/>
  <c r="Z212" i="3"/>
  <c r="AA212" i="3"/>
  <c r="AB212" i="3"/>
  <c r="Z213" i="3"/>
  <c r="AA213" i="3"/>
  <c r="AB213" i="3"/>
  <c r="Z214" i="3"/>
  <c r="AA214" i="3"/>
  <c r="AB214" i="3"/>
  <c r="Z215" i="3"/>
  <c r="AA215" i="3"/>
  <c r="AB215" i="3"/>
  <c r="Z216" i="3"/>
  <c r="AA216" i="3"/>
  <c r="AB216" i="3"/>
  <c r="Z217" i="3"/>
  <c r="AA217" i="3"/>
  <c r="AB217" i="3"/>
  <c r="Z218" i="3"/>
  <c r="AA218" i="3"/>
  <c r="AB218" i="3"/>
  <c r="Z219" i="3"/>
  <c r="AA219" i="3"/>
  <c r="AB219" i="3"/>
  <c r="Z220" i="3"/>
  <c r="AA220" i="3"/>
  <c r="AB220" i="3"/>
  <c r="Z221" i="3"/>
  <c r="AA221" i="3"/>
  <c r="AB221" i="3"/>
  <c r="Z222" i="3"/>
  <c r="AA222" i="3"/>
  <c r="AB222" i="3"/>
  <c r="Z223" i="3"/>
  <c r="AA223" i="3"/>
  <c r="AB223" i="3"/>
  <c r="Z224" i="3"/>
  <c r="AA224" i="3"/>
  <c r="AB224" i="3"/>
  <c r="Z225" i="3"/>
  <c r="AA225" i="3"/>
  <c r="AB225" i="3"/>
  <c r="Z226" i="3"/>
  <c r="AA226" i="3"/>
  <c r="AB226" i="3"/>
  <c r="Z227" i="3"/>
  <c r="AA227" i="3"/>
  <c r="AB227" i="3"/>
  <c r="Z228" i="3"/>
  <c r="AA228" i="3"/>
  <c r="AB228" i="3"/>
  <c r="Z229" i="3"/>
  <c r="AA229" i="3"/>
  <c r="AB229" i="3"/>
  <c r="Z230" i="3"/>
  <c r="AA230" i="3"/>
  <c r="AB230" i="3"/>
  <c r="Z231" i="3"/>
  <c r="AA231" i="3"/>
  <c r="AB231" i="3"/>
  <c r="Z232" i="3"/>
  <c r="AA232" i="3"/>
  <c r="AB232" i="3"/>
  <c r="Z233" i="3"/>
  <c r="AA233" i="3"/>
  <c r="AB233" i="3"/>
  <c r="Z234" i="3"/>
  <c r="AA234" i="3"/>
  <c r="AB234" i="3"/>
  <c r="Z235" i="3"/>
  <c r="AA235" i="3"/>
  <c r="AB235" i="3"/>
  <c r="Z236" i="3"/>
  <c r="AA236" i="3"/>
  <c r="AB236" i="3"/>
  <c r="Z237" i="3"/>
  <c r="AA237" i="3"/>
  <c r="AB237" i="3"/>
  <c r="Z238" i="3"/>
  <c r="AA238" i="3"/>
  <c r="AB238" i="3"/>
  <c r="Z239" i="3"/>
  <c r="AA239" i="3"/>
  <c r="AB239" i="3"/>
  <c r="Z240" i="3"/>
  <c r="AA240" i="3"/>
  <c r="AB240" i="3"/>
  <c r="Z241" i="3"/>
  <c r="AA241" i="3"/>
  <c r="AB241" i="3"/>
  <c r="Z242" i="3"/>
  <c r="AA242" i="3"/>
  <c r="AB242" i="3"/>
  <c r="Z243" i="3"/>
  <c r="AA243" i="3"/>
  <c r="AB243" i="3"/>
  <c r="Z244" i="3"/>
  <c r="AA244" i="3"/>
  <c r="AB244" i="3"/>
  <c r="Z245" i="3"/>
  <c r="AA245" i="3"/>
  <c r="AB245" i="3"/>
  <c r="Z246" i="3"/>
  <c r="AA246" i="3"/>
  <c r="AB246" i="3"/>
  <c r="Z247" i="3"/>
  <c r="AA247" i="3"/>
  <c r="AB247" i="3"/>
  <c r="Z248" i="3"/>
  <c r="AA248" i="3"/>
  <c r="AB248" i="3"/>
  <c r="Z249" i="3"/>
  <c r="AA249" i="3"/>
  <c r="AB249" i="3"/>
  <c r="Z250" i="3"/>
  <c r="AA250" i="3"/>
  <c r="AB250" i="3"/>
  <c r="Z251" i="3"/>
  <c r="AA251" i="3"/>
  <c r="AB251" i="3"/>
  <c r="Z252" i="3"/>
  <c r="AA252" i="3"/>
  <c r="AB252" i="3"/>
  <c r="Z253" i="3"/>
  <c r="AA253" i="3"/>
  <c r="AB253" i="3"/>
  <c r="Z254" i="3"/>
  <c r="AA254" i="3"/>
  <c r="AB254" i="3"/>
  <c r="Z255" i="3"/>
  <c r="AA255" i="3"/>
  <c r="AB255" i="3"/>
  <c r="Z256" i="3"/>
  <c r="AA256" i="3"/>
  <c r="AB256" i="3"/>
  <c r="Z257" i="3"/>
  <c r="AA257" i="3"/>
  <c r="AB257" i="3"/>
  <c r="Z258" i="3"/>
  <c r="AA258" i="3"/>
  <c r="AB258" i="3"/>
  <c r="Z259" i="3"/>
  <c r="AA259" i="3"/>
  <c r="AB259" i="3"/>
  <c r="Z260" i="3"/>
  <c r="AA260" i="3"/>
  <c r="AB260" i="3"/>
  <c r="Z261" i="3"/>
  <c r="AA261" i="3"/>
  <c r="AB261" i="3"/>
  <c r="Z262" i="3"/>
  <c r="AA262" i="3"/>
  <c r="AB262" i="3"/>
  <c r="Z263" i="3"/>
  <c r="AA263" i="3"/>
  <c r="AB263" i="3"/>
  <c r="Z264" i="3"/>
  <c r="AA264" i="3"/>
  <c r="AB264" i="3"/>
  <c r="Z265" i="3"/>
  <c r="AA265" i="3"/>
  <c r="AB265" i="3"/>
  <c r="Z266" i="3"/>
  <c r="AA266" i="3"/>
  <c r="AB266" i="3"/>
  <c r="Z267" i="3"/>
  <c r="AA267" i="3"/>
  <c r="AB267" i="3"/>
  <c r="Z268" i="3"/>
  <c r="AA268" i="3"/>
  <c r="AB268" i="3"/>
  <c r="AB2" i="3"/>
  <c r="AA2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" i="3"/>
  <c r="C2" i="3"/>
  <c r="AQ2" i="3"/>
  <c r="AQ3" i="3"/>
  <c r="AP3" i="3"/>
  <c r="AP2" i="3"/>
  <c r="AO2" i="3"/>
  <c r="AO3" i="3"/>
  <c r="AN3" i="3"/>
  <c r="AN2" i="3"/>
  <c r="AM3" i="3"/>
  <c r="AM2" i="3"/>
  <c r="AL3" i="3"/>
  <c r="AL2" i="3"/>
  <c r="AK2" i="3"/>
  <c r="AK3" i="3"/>
  <c r="M27" i="3" l="1"/>
  <c r="O38" i="3"/>
  <c r="V258" i="3"/>
  <c r="O259" i="3"/>
  <c r="O243" i="3"/>
  <c r="O227" i="3"/>
  <c r="O211" i="3"/>
  <c r="O195" i="3"/>
  <c r="O179" i="3"/>
  <c r="O163" i="3"/>
  <c r="O147" i="3"/>
  <c r="O129" i="3"/>
  <c r="O108" i="3"/>
  <c r="O76" i="3"/>
  <c r="O22" i="3"/>
  <c r="M261" i="3"/>
  <c r="O255" i="3"/>
  <c r="O239" i="3"/>
  <c r="O223" i="3"/>
  <c r="O207" i="3"/>
  <c r="O191" i="3"/>
  <c r="O175" i="3"/>
  <c r="O159" i="3"/>
  <c r="O143" i="3"/>
  <c r="O124" i="3"/>
  <c r="O100" i="3"/>
  <c r="O68" i="3"/>
  <c r="O6" i="3"/>
  <c r="O267" i="3"/>
  <c r="O251" i="3"/>
  <c r="O235" i="3"/>
  <c r="O219" i="3"/>
  <c r="O203" i="3"/>
  <c r="O187" i="3"/>
  <c r="O171" i="3"/>
  <c r="O155" i="3"/>
  <c r="O139" i="3"/>
  <c r="O118" i="3"/>
  <c r="O92" i="3"/>
  <c r="O54" i="3"/>
  <c r="N5" i="3"/>
  <c r="T33" i="3"/>
  <c r="O263" i="3"/>
  <c r="O247" i="3"/>
  <c r="O231" i="3"/>
  <c r="O215" i="3"/>
  <c r="O199" i="3"/>
  <c r="O183" i="3"/>
  <c r="O167" i="3"/>
  <c r="O151" i="3"/>
  <c r="O134" i="3"/>
  <c r="O113" i="3"/>
  <c r="O84" i="3"/>
  <c r="V172" i="3"/>
  <c r="V87" i="3"/>
  <c r="N264" i="3"/>
  <c r="N248" i="3"/>
  <c r="N232" i="3"/>
  <c r="N212" i="3"/>
  <c r="N200" i="3"/>
  <c r="N188" i="3"/>
  <c r="N172" i="3"/>
  <c r="N156" i="3"/>
  <c r="N144" i="3"/>
  <c r="N132" i="3"/>
  <c r="N112" i="3"/>
  <c r="N100" i="3"/>
  <c r="N88" i="3"/>
  <c r="N76" i="3"/>
  <c r="N64" i="3"/>
  <c r="N52" i="3"/>
  <c r="N40" i="3"/>
  <c r="N28" i="3"/>
  <c r="N16" i="3"/>
  <c r="N4" i="3"/>
  <c r="T257" i="3"/>
  <c r="T241" i="3"/>
  <c r="T225" i="3"/>
  <c r="T209" i="3"/>
  <c r="T193" i="3"/>
  <c r="T161" i="3"/>
  <c r="T76" i="3"/>
  <c r="L18" i="3"/>
  <c r="M176" i="3"/>
  <c r="O3" i="3"/>
  <c r="O7" i="3"/>
  <c r="O11" i="3"/>
  <c r="O15" i="3"/>
  <c r="O19" i="3"/>
  <c r="O23" i="3"/>
  <c r="O27" i="3"/>
  <c r="O31" i="3"/>
  <c r="O35" i="3"/>
  <c r="O39" i="3"/>
  <c r="O43" i="3"/>
  <c r="O47" i="3"/>
  <c r="O51" i="3"/>
  <c r="O55" i="3"/>
  <c r="O59" i="3"/>
  <c r="O63" i="3"/>
  <c r="O67" i="3"/>
  <c r="O71" i="3"/>
  <c r="O75" i="3"/>
  <c r="O79" i="3"/>
  <c r="O83" i="3"/>
  <c r="O87" i="3"/>
  <c r="O91" i="3"/>
  <c r="O95" i="3"/>
  <c r="O99" i="3"/>
  <c r="O103" i="3"/>
  <c r="O107" i="3"/>
  <c r="O111" i="3"/>
  <c r="O115" i="3"/>
  <c r="O119" i="3"/>
  <c r="O123" i="3"/>
  <c r="O127" i="3"/>
  <c r="O131" i="3"/>
  <c r="O135" i="3"/>
  <c r="O4" i="3"/>
  <c r="O8" i="3"/>
  <c r="O12" i="3"/>
  <c r="O16" i="3"/>
  <c r="O20" i="3"/>
  <c r="O24" i="3"/>
  <c r="O28" i="3"/>
  <c r="O32" i="3"/>
  <c r="O36" i="3"/>
  <c r="O40" i="3"/>
  <c r="O44" i="3"/>
  <c r="O48" i="3"/>
  <c r="O52" i="3"/>
  <c r="O56" i="3"/>
  <c r="O60" i="3"/>
  <c r="O64" i="3"/>
  <c r="O5" i="3"/>
  <c r="O9" i="3"/>
  <c r="O13" i="3"/>
  <c r="O17" i="3"/>
  <c r="O21" i="3"/>
  <c r="O25" i="3"/>
  <c r="O29" i="3"/>
  <c r="O33" i="3"/>
  <c r="O37" i="3"/>
  <c r="O41" i="3"/>
  <c r="O45" i="3"/>
  <c r="O49" i="3"/>
  <c r="O53" i="3"/>
  <c r="O57" i="3"/>
  <c r="O61" i="3"/>
  <c r="O65" i="3"/>
  <c r="O69" i="3"/>
  <c r="O73" i="3"/>
  <c r="O77" i="3"/>
  <c r="O81" i="3"/>
  <c r="O85" i="3"/>
  <c r="O89" i="3"/>
  <c r="O93" i="3"/>
  <c r="O97" i="3"/>
  <c r="O101" i="3"/>
  <c r="O105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V61" i="3"/>
  <c r="V65" i="3"/>
  <c r="V69" i="3"/>
  <c r="V73" i="3"/>
  <c r="V77" i="3"/>
  <c r="V81" i="3"/>
  <c r="V85" i="3"/>
  <c r="V89" i="3"/>
  <c r="V93" i="3"/>
  <c r="V97" i="3"/>
  <c r="V101" i="3"/>
  <c r="V105" i="3"/>
  <c r="V109" i="3"/>
  <c r="V113" i="3"/>
  <c r="V117" i="3"/>
  <c r="V121" i="3"/>
  <c r="V125" i="3"/>
  <c r="V129" i="3"/>
  <c r="V133" i="3"/>
  <c r="V137" i="3"/>
  <c r="V141" i="3"/>
  <c r="V145" i="3"/>
  <c r="V149" i="3"/>
  <c r="V153" i="3"/>
  <c r="V157" i="3"/>
  <c r="V161" i="3"/>
  <c r="V165" i="3"/>
  <c r="V169" i="3"/>
  <c r="V173" i="3"/>
  <c r="V177" i="3"/>
  <c r="V181" i="3"/>
  <c r="V185" i="3"/>
  <c r="V189" i="3"/>
  <c r="V193" i="3"/>
  <c r="V197" i="3"/>
  <c r="V201" i="3"/>
  <c r="V205" i="3"/>
  <c r="V209" i="3"/>
  <c r="V213" i="3"/>
  <c r="V217" i="3"/>
  <c r="V221" i="3"/>
  <c r="V225" i="3"/>
  <c r="V229" i="3"/>
  <c r="V233" i="3"/>
  <c r="V237" i="3"/>
  <c r="V241" i="3"/>
  <c r="V245" i="3"/>
  <c r="V249" i="3"/>
  <c r="V253" i="3"/>
  <c r="V257" i="3"/>
  <c r="V261" i="3"/>
  <c r="V265" i="3"/>
  <c r="V2" i="3"/>
  <c r="V3" i="3"/>
  <c r="V8" i="3"/>
  <c r="V14" i="3"/>
  <c r="V19" i="3"/>
  <c r="V24" i="3"/>
  <c r="V30" i="3"/>
  <c r="V35" i="3"/>
  <c r="V40" i="3"/>
  <c r="V46" i="3"/>
  <c r="V51" i="3"/>
  <c r="V56" i="3"/>
  <c r="V62" i="3"/>
  <c r="V67" i="3"/>
  <c r="V72" i="3"/>
  <c r="V78" i="3"/>
  <c r="V83" i="3"/>
  <c r="V88" i="3"/>
  <c r="V94" i="3"/>
  <c r="V99" i="3"/>
  <c r="V104" i="3"/>
  <c r="V110" i="3"/>
  <c r="V115" i="3"/>
  <c r="V120" i="3"/>
  <c r="V126" i="3"/>
  <c r="V131" i="3"/>
  <c r="V136" i="3"/>
  <c r="V142" i="3"/>
  <c r="V147" i="3"/>
  <c r="V152" i="3"/>
  <c r="V158" i="3"/>
  <c r="V163" i="3"/>
  <c r="V168" i="3"/>
  <c r="V174" i="3"/>
  <c r="V179" i="3"/>
  <c r="V184" i="3"/>
  <c r="V190" i="3"/>
  <c r="V195" i="3"/>
  <c r="V200" i="3"/>
  <c r="V206" i="3"/>
  <c r="V211" i="3"/>
  <c r="V216" i="3"/>
  <c r="V222" i="3"/>
  <c r="V227" i="3"/>
  <c r="V232" i="3"/>
  <c r="V238" i="3"/>
  <c r="V243" i="3"/>
  <c r="V248" i="3"/>
  <c r="V254" i="3"/>
  <c r="V259" i="3"/>
  <c r="V264" i="3"/>
  <c r="V4" i="3"/>
  <c r="V10" i="3"/>
  <c r="V15" i="3"/>
  <c r="V20" i="3"/>
  <c r="V26" i="3"/>
  <c r="V31" i="3"/>
  <c r="V36" i="3"/>
  <c r="V42" i="3"/>
  <c r="V47" i="3"/>
  <c r="V52" i="3"/>
  <c r="V58" i="3"/>
  <c r="V63" i="3"/>
  <c r="V68" i="3"/>
  <c r="V74" i="3"/>
  <c r="V79" i="3"/>
  <c r="V84" i="3"/>
  <c r="V90" i="3"/>
  <c r="V95" i="3"/>
  <c r="V100" i="3"/>
  <c r="V106" i="3"/>
  <c r="V111" i="3"/>
  <c r="V116" i="3"/>
  <c r="V122" i="3"/>
  <c r="V127" i="3"/>
  <c r="V132" i="3"/>
  <c r="V138" i="3"/>
  <c r="V143" i="3"/>
  <c r="V148" i="3"/>
  <c r="V154" i="3"/>
  <c r="V159" i="3"/>
  <c r="V164" i="3"/>
  <c r="V170" i="3"/>
  <c r="V175" i="3"/>
  <c r="V180" i="3"/>
  <c r="V186" i="3"/>
  <c r="V191" i="3"/>
  <c r="V196" i="3"/>
  <c r="V202" i="3"/>
  <c r="V207" i="3"/>
  <c r="V212" i="3"/>
  <c r="V218" i="3"/>
  <c r="V223" i="3"/>
  <c r="V228" i="3"/>
  <c r="V234" i="3"/>
  <c r="V239" i="3"/>
  <c r="V244" i="3"/>
  <c r="V250" i="3"/>
  <c r="V255" i="3"/>
  <c r="V260" i="3"/>
  <c r="V266" i="3"/>
  <c r="V6" i="3"/>
  <c r="V11" i="3"/>
  <c r="V16" i="3"/>
  <c r="V22" i="3"/>
  <c r="V27" i="3"/>
  <c r="V32" i="3"/>
  <c r="V38" i="3"/>
  <c r="V43" i="3"/>
  <c r="V48" i="3"/>
  <c r="V54" i="3"/>
  <c r="V59" i="3"/>
  <c r="V64" i="3"/>
  <c r="V70" i="3"/>
  <c r="V75" i="3"/>
  <c r="V80" i="3"/>
  <c r="V86" i="3"/>
  <c r="V91" i="3"/>
  <c r="V96" i="3"/>
  <c r="V102" i="3"/>
  <c r="V107" i="3"/>
  <c r="V112" i="3"/>
  <c r="V118" i="3"/>
  <c r="V123" i="3"/>
  <c r="V128" i="3"/>
  <c r="V134" i="3"/>
  <c r="V139" i="3"/>
  <c r="V144" i="3"/>
  <c r="V150" i="3"/>
  <c r="V155" i="3"/>
  <c r="V160" i="3"/>
  <c r="V166" i="3"/>
  <c r="V171" i="3"/>
  <c r="V176" i="3"/>
  <c r="V182" i="3"/>
  <c r="V187" i="3"/>
  <c r="V192" i="3"/>
  <c r="V198" i="3"/>
  <c r="V203" i="3"/>
  <c r="V208" i="3"/>
  <c r="V214" i="3"/>
  <c r="V219" i="3"/>
  <c r="V224" i="3"/>
  <c r="V230" i="3"/>
  <c r="V235" i="3"/>
  <c r="V240" i="3"/>
  <c r="V246" i="3"/>
  <c r="V251" i="3"/>
  <c r="V256" i="3"/>
  <c r="V262" i="3"/>
  <c r="V267" i="3"/>
  <c r="V7" i="3"/>
  <c r="V28" i="3"/>
  <c r="V50" i="3"/>
  <c r="V71" i="3"/>
  <c r="V92" i="3"/>
  <c r="V114" i="3"/>
  <c r="V135" i="3"/>
  <c r="V156" i="3"/>
  <c r="V178" i="3"/>
  <c r="V199" i="3"/>
  <c r="V220" i="3"/>
  <c r="V242" i="3"/>
  <c r="V263" i="3"/>
  <c r="V12" i="3"/>
  <c r="V34" i="3"/>
  <c r="V55" i="3"/>
  <c r="V76" i="3"/>
  <c r="V98" i="3"/>
  <c r="V119" i="3"/>
  <c r="V140" i="3"/>
  <c r="V162" i="3"/>
  <c r="V183" i="3"/>
  <c r="V204" i="3"/>
  <c r="V226" i="3"/>
  <c r="V247" i="3"/>
  <c r="V268" i="3"/>
  <c r="V18" i="3"/>
  <c r="V39" i="3"/>
  <c r="V60" i="3"/>
  <c r="V82" i="3"/>
  <c r="V103" i="3"/>
  <c r="V124" i="3"/>
  <c r="V146" i="3"/>
  <c r="V167" i="3"/>
  <c r="V188" i="3"/>
  <c r="V210" i="3"/>
  <c r="V231" i="3"/>
  <c r="V252" i="3"/>
  <c r="N267" i="3"/>
  <c r="N263" i="3"/>
  <c r="N259" i="3"/>
  <c r="N255" i="3"/>
  <c r="N251" i="3"/>
  <c r="N247" i="3"/>
  <c r="N243" i="3"/>
  <c r="N239" i="3"/>
  <c r="N235" i="3"/>
  <c r="N231" i="3"/>
  <c r="N227" i="3"/>
  <c r="N223" i="3"/>
  <c r="N219" i="3"/>
  <c r="N215" i="3"/>
  <c r="N211" i="3"/>
  <c r="N207" i="3"/>
  <c r="N203" i="3"/>
  <c r="N199" i="3"/>
  <c r="N195" i="3"/>
  <c r="N191" i="3"/>
  <c r="N187" i="3"/>
  <c r="N183" i="3"/>
  <c r="N179" i="3"/>
  <c r="N175" i="3"/>
  <c r="N171" i="3"/>
  <c r="N167" i="3"/>
  <c r="N163" i="3"/>
  <c r="N159" i="3"/>
  <c r="N155" i="3"/>
  <c r="N151" i="3"/>
  <c r="N147" i="3"/>
  <c r="N143" i="3"/>
  <c r="N139" i="3"/>
  <c r="N135" i="3"/>
  <c r="N131" i="3"/>
  <c r="N127" i="3"/>
  <c r="N123" i="3"/>
  <c r="N119" i="3"/>
  <c r="N115" i="3"/>
  <c r="N111" i="3"/>
  <c r="N107" i="3"/>
  <c r="N103" i="3"/>
  <c r="N99" i="3"/>
  <c r="N95" i="3"/>
  <c r="N91" i="3"/>
  <c r="N87" i="3"/>
  <c r="N83" i="3"/>
  <c r="N79" i="3"/>
  <c r="N75" i="3"/>
  <c r="N71" i="3"/>
  <c r="N67" i="3"/>
  <c r="N63" i="3"/>
  <c r="N59" i="3"/>
  <c r="N55" i="3"/>
  <c r="N51" i="3"/>
  <c r="N47" i="3"/>
  <c r="N43" i="3"/>
  <c r="N39" i="3"/>
  <c r="N35" i="3"/>
  <c r="N31" i="3"/>
  <c r="N27" i="3"/>
  <c r="N23" i="3"/>
  <c r="N19" i="3"/>
  <c r="N15" i="3"/>
  <c r="N11" i="3"/>
  <c r="N7" i="3"/>
  <c r="N3" i="3"/>
  <c r="O266" i="3"/>
  <c r="O262" i="3"/>
  <c r="O258" i="3"/>
  <c r="O254" i="3"/>
  <c r="O250" i="3"/>
  <c r="O246" i="3"/>
  <c r="O242" i="3"/>
  <c r="O238" i="3"/>
  <c r="O234" i="3"/>
  <c r="O230" i="3"/>
  <c r="O226" i="3"/>
  <c r="O222" i="3"/>
  <c r="O218" i="3"/>
  <c r="O214" i="3"/>
  <c r="O210" i="3"/>
  <c r="O206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154" i="3"/>
  <c r="O150" i="3"/>
  <c r="O146" i="3"/>
  <c r="O142" i="3"/>
  <c r="O138" i="3"/>
  <c r="O133" i="3"/>
  <c r="O128" i="3"/>
  <c r="O122" i="3"/>
  <c r="O117" i="3"/>
  <c r="O112" i="3"/>
  <c r="O106" i="3"/>
  <c r="O98" i="3"/>
  <c r="O90" i="3"/>
  <c r="O82" i="3"/>
  <c r="O74" i="3"/>
  <c r="O66" i="3"/>
  <c r="O50" i="3"/>
  <c r="O34" i="3"/>
  <c r="O18" i="3"/>
  <c r="T2" i="3"/>
  <c r="T253" i="3"/>
  <c r="T237" i="3"/>
  <c r="T221" i="3"/>
  <c r="T205" i="3"/>
  <c r="T189" i="3"/>
  <c r="T173" i="3"/>
  <c r="T156" i="3"/>
  <c r="T124" i="3"/>
  <c r="T55" i="3"/>
  <c r="V236" i="3"/>
  <c r="V151" i="3"/>
  <c r="V66" i="3"/>
  <c r="N268" i="3"/>
  <c r="N256" i="3"/>
  <c r="N244" i="3"/>
  <c r="N240" i="3"/>
  <c r="N228" i="3"/>
  <c r="N220" i="3"/>
  <c r="N208" i="3"/>
  <c r="N196" i="3"/>
  <c r="N184" i="3"/>
  <c r="N176" i="3"/>
  <c r="N164" i="3"/>
  <c r="N152" i="3"/>
  <c r="N136" i="3"/>
  <c r="N128" i="3"/>
  <c r="N120" i="3"/>
  <c r="N108" i="3"/>
  <c r="N96" i="3"/>
  <c r="N84" i="3"/>
  <c r="N68" i="3"/>
  <c r="N56" i="3"/>
  <c r="N44" i="3"/>
  <c r="N32" i="3"/>
  <c r="N24" i="3"/>
  <c r="N8" i="3"/>
  <c r="T177" i="3"/>
  <c r="M91" i="3"/>
  <c r="N266" i="3"/>
  <c r="N262" i="3"/>
  <c r="N258" i="3"/>
  <c r="N254" i="3"/>
  <c r="N250" i="3"/>
  <c r="N246" i="3"/>
  <c r="N242" i="3"/>
  <c r="N238" i="3"/>
  <c r="N234" i="3"/>
  <c r="N230" i="3"/>
  <c r="N226" i="3"/>
  <c r="N222" i="3"/>
  <c r="N218" i="3"/>
  <c r="N214" i="3"/>
  <c r="N210" i="3"/>
  <c r="N206" i="3"/>
  <c r="N202" i="3"/>
  <c r="N198" i="3"/>
  <c r="N194" i="3"/>
  <c r="N190" i="3"/>
  <c r="N186" i="3"/>
  <c r="N182" i="3"/>
  <c r="N178" i="3"/>
  <c r="N174" i="3"/>
  <c r="N170" i="3"/>
  <c r="N166" i="3"/>
  <c r="N162" i="3"/>
  <c r="N158" i="3"/>
  <c r="N154" i="3"/>
  <c r="N150" i="3"/>
  <c r="N146" i="3"/>
  <c r="N142" i="3"/>
  <c r="N138" i="3"/>
  <c r="N134" i="3"/>
  <c r="N130" i="3"/>
  <c r="N126" i="3"/>
  <c r="N122" i="3"/>
  <c r="N118" i="3"/>
  <c r="N114" i="3"/>
  <c r="N110" i="3"/>
  <c r="N106" i="3"/>
  <c r="N102" i="3"/>
  <c r="N98" i="3"/>
  <c r="N94" i="3"/>
  <c r="N90" i="3"/>
  <c r="N86" i="3"/>
  <c r="N82" i="3"/>
  <c r="N78" i="3"/>
  <c r="N74" i="3"/>
  <c r="N70" i="3"/>
  <c r="N66" i="3"/>
  <c r="N62" i="3"/>
  <c r="N58" i="3"/>
  <c r="N54" i="3"/>
  <c r="N50" i="3"/>
  <c r="N46" i="3"/>
  <c r="N42" i="3"/>
  <c r="N38" i="3"/>
  <c r="N34" i="3"/>
  <c r="N30" i="3"/>
  <c r="N26" i="3"/>
  <c r="N22" i="3"/>
  <c r="N18" i="3"/>
  <c r="N14" i="3"/>
  <c r="N10" i="3"/>
  <c r="N6" i="3"/>
  <c r="O2" i="3"/>
  <c r="O265" i="3"/>
  <c r="O261" i="3"/>
  <c r="O257" i="3"/>
  <c r="O253" i="3"/>
  <c r="O249" i="3"/>
  <c r="O245" i="3"/>
  <c r="O241" i="3"/>
  <c r="O237" i="3"/>
  <c r="O233" i="3"/>
  <c r="O229" i="3"/>
  <c r="O225" i="3"/>
  <c r="O221" i="3"/>
  <c r="O217" i="3"/>
  <c r="O213" i="3"/>
  <c r="O209" i="3"/>
  <c r="O205" i="3"/>
  <c r="O201" i="3"/>
  <c r="O197" i="3"/>
  <c r="O193" i="3"/>
  <c r="O189" i="3"/>
  <c r="O185" i="3"/>
  <c r="O181" i="3"/>
  <c r="O177" i="3"/>
  <c r="O173" i="3"/>
  <c r="O169" i="3"/>
  <c r="O165" i="3"/>
  <c r="O161" i="3"/>
  <c r="O157" i="3"/>
  <c r="O153" i="3"/>
  <c r="O149" i="3"/>
  <c r="O145" i="3"/>
  <c r="O141" i="3"/>
  <c r="O137" i="3"/>
  <c r="O132" i="3"/>
  <c r="O126" i="3"/>
  <c r="O121" i="3"/>
  <c r="O116" i="3"/>
  <c r="O110" i="3"/>
  <c r="O104" i="3"/>
  <c r="O96" i="3"/>
  <c r="O88" i="3"/>
  <c r="O80" i="3"/>
  <c r="O72" i="3"/>
  <c r="O62" i="3"/>
  <c r="O46" i="3"/>
  <c r="O30" i="3"/>
  <c r="O14" i="3"/>
  <c r="T265" i="3"/>
  <c r="T249" i="3"/>
  <c r="T233" i="3"/>
  <c r="T217" i="3"/>
  <c r="T201" i="3"/>
  <c r="T185" i="3"/>
  <c r="T169" i="3"/>
  <c r="T148" i="3"/>
  <c r="T108" i="3"/>
  <c r="V215" i="3"/>
  <c r="V130" i="3"/>
  <c r="V44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70" i="3"/>
  <c r="T74" i="3"/>
  <c r="T3" i="3"/>
  <c r="T8" i="3"/>
  <c r="T13" i="3"/>
  <c r="T19" i="3"/>
  <c r="T24" i="3"/>
  <c r="T29" i="3"/>
  <c r="T35" i="3"/>
  <c r="T40" i="3"/>
  <c r="T45" i="3"/>
  <c r="T51" i="3"/>
  <c r="T56" i="3"/>
  <c r="T61" i="3"/>
  <c r="T67" i="3"/>
  <c r="T72" i="3"/>
  <c r="T77" i="3"/>
  <c r="T81" i="3"/>
  <c r="T85" i="3"/>
  <c r="T89" i="3"/>
  <c r="T93" i="3"/>
  <c r="T97" i="3"/>
  <c r="T101" i="3"/>
  <c r="T105" i="3"/>
  <c r="T109" i="3"/>
  <c r="T113" i="3"/>
  <c r="T117" i="3"/>
  <c r="T121" i="3"/>
  <c r="T4" i="3"/>
  <c r="T9" i="3"/>
  <c r="T15" i="3"/>
  <c r="T20" i="3"/>
  <c r="T25" i="3"/>
  <c r="T31" i="3"/>
  <c r="T36" i="3"/>
  <c r="T41" i="3"/>
  <c r="T47" i="3"/>
  <c r="T52" i="3"/>
  <c r="T57" i="3"/>
  <c r="T63" i="3"/>
  <c r="T68" i="3"/>
  <c r="T73" i="3"/>
  <c r="T78" i="3"/>
  <c r="T82" i="3"/>
  <c r="T86" i="3"/>
  <c r="T90" i="3"/>
  <c r="T94" i="3"/>
  <c r="T98" i="3"/>
  <c r="T102" i="3"/>
  <c r="T106" i="3"/>
  <c r="T110" i="3"/>
  <c r="T114" i="3"/>
  <c r="T118" i="3"/>
  <c r="T122" i="3"/>
  <c r="T126" i="3"/>
  <c r="T130" i="3"/>
  <c r="T134" i="3"/>
  <c r="T138" i="3"/>
  <c r="T142" i="3"/>
  <c r="T146" i="3"/>
  <c r="T150" i="3"/>
  <c r="T154" i="3"/>
  <c r="T158" i="3"/>
  <c r="T5" i="3"/>
  <c r="T11" i="3"/>
  <c r="T16" i="3"/>
  <c r="T21" i="3"/>
  <c r="T27" i="3"/>
  <c r="T32" i="3"/>
  <c r="T37" i="3"/>
  <c r="T43" i="3"/>
  <c r="T48" i="3"/>
  <c r="T53" i="3"/>
  <c r="T59" i="3"/>
  <c r="T64" i="3"/>
  <c r="T69" i="3"/>
  <c r="T75" i="3"/>
  <c r="T79" i="3"/>
  <c r="T83" i="3"/>
  <c r="T87" i="3"/>
  <c r="T91" i="3"/>
  <c r="T95" i="3"/>
  <c r="T99" i="3"/>
  <c r="T103" i="3"/>
  <c r="T107" i="3"/>
  <c r="T111" i="3"/>
  <c r="T115" i="3"/>
  <c r="T119" i="3"/>
  <c r="T123" i="3"/>
  <c r="T127" i="3"/>
  <c r="T131" i="3"/>
  <c r="T135" i="3"/>
  <c r="T139" i="3"/>
  <c r="T143" i="3"/>
  <c r="T147" i="3"/>
  <c r="T151" i="3"/>
  <c r="T155" i="3"/>
  <c r="T17" i="3"/>
  <c r="T39" i="3"/>
  <c r="T60" i="3"/>
  <c r="T80" i="3"/>
  <c r="T96" i="3"/>
  <c r="T112" i="3"/>
  <c r="T125" i="3"/>
  <c r="T133" i="3"/>
  <c r="T141" i="3"/>
  <c r="T149" i="3"/>
  <c r="T157" i="3"/>
  <c r="T162" i="3"/>
  <c r="T166" i="3"/>
  <c r="T170" i="3"/>
  <c r="T174" i="3"/>
  <c r="T178" i="3"/>
  <c r="T182" i="3"/>
  <c r="T186" i="3"/>
  <c r="T190" i="3"/>
  <c r="T194" i="3"/>
  <c r="T198" i="3"/>
  <c r="T202" i="3"/>
  <c r="T206" i="3"/>
  <c r="T210" i="3"/>
  <c r="T214" i="3"/>
  <c r="T218" i="3"/>
  <c r="T222" i="3"/>
  <c r="T226" i="3"/>
  <c r="T230" i="3"/>
  <c r="T234" i="3"/>
  <c r="T238" i="3"/>
  <c r="T242" i="3"/>
  <c r="T246" i="3"/>
  <c r="T250" i="3"/>
  <c r="T254" i="3"/>
  <c r="T258" i="3"/>
  <c r="T262" i="3"/>
  <c r="T266" i="3"/>
  <c r="T23" i="3"/>
  <c r="T44" i="3"/>
  <c r="T65" i="3"/>
  <c r="T84" i="3"/>
  <c r="T100" i="3"/>
  <c r="T116" i="3"/>
  <c r="T128" i="3"/>
  <c r="T136" i="3"/>
  <c r="T144" i="3"/>
  <c r="T152" i="3"/>
  <c r="T159" i="3"/>
  <c r="T163" i="3"/>
  <c r="T167" i="3"/>
  <c r="T171" i="3"/>
  <c r="T175" i="3"/>
  <c r="T179" i="3"/>
  <c r="T183" i="3"/>
  <c r="T187" i="3"/>
  <c r="T191" i="3"/>
  <c r="T195" i="3"/>
  <c r="T199" i="3"/>
  <c r="T203" i="3"/>
  <c r="T207" i="3"/>
  <c r="T211" i="3"/>
  <c r="T215" i="3"/>
  <c r="T219" i="3"/>
  <c r="T223" i="3"/>
  <c r="T227" i="3"/>
  <c r="T231" i="3"/>
  <c r="T235" i="3"/>
  <c r="T239" i="3"/>
  <c r="T243" i="3"/>
  <c r="T247" i="3"/>
  <c r="T251" i="3"/>
  <c r="T255" i="3"/>
  <c r="T259" i="3"/>
  <c r="T263" i="3"/>
  <c r="T267" i="3"/>
  <c r="T7" i="3"/>
  <c r="T28" i="3"/>
  <c r="T49" i="3"/>
  <c r="T71" i="3"/>
  <c r="T88" i="3"/>
  <c r="T104" i="3"/>
  <c r="T120" i="3"/>
  <c r="T129" i="3"/>
  <c r="T137" i="3"/>
  <c r="T145" i="3"/>
  <c r="T153" i="3"/>
  <c r="T160" i="3"/>
  <c r="T164" i="3"/>
  <c r="T168" i="3"/>
  <c r="T172" i="3"/>
  <c r="T176" i="3"/>
  <c r="T180" i="3"/>
  <c r="T184" i="3"/>
  <c r="T188" i="3"/>
  <c r="T192" i="3"/>
  <c r="T196" i="3"/>
  <c r="T200" i="3"/>
  <c r="T204" i="3"/>
  <c r="T208" i="3"/>
  <c r="T212" i="3"/>
  <c r="T216" i="3"/>
  <c r="T220" i="3"/>
  <c r="T224" i="3"/>
  <c r="T228" i="3"/>
  <c r="T232" i="3"/>
  <c r="T236" i="3"/>
  <c r="T240" i="3"/>
  <c r="T244" i="3"/>
  <c r="T248" i="3"/>
  <c r="T252" i="3"/>
  <c r="T256" i="3"/>
  <c r="T260" i="3"/>
  <c r="T264" i="3"/>
  <c r="T268" i="3"/>
  <c r="N260" i="3"/>
  <c r="N252" i="3"/>
  <c r="N236" i="3"/>
  <c r="N224" i="3"/>
  <c r="N216" i="3"/>
  <c r="N204" i="3"/>
  <c r="N192" i="3"/>
  <c r="N180" i="3"/>
  <c r="N168" i="3"/>
  <c r="N160" i="3"/>
  <c r="N148" i="3"/>
  <c r="N140" i="3"/>
  <c r="N124" i="3"/>
  <c r="N116" i="3"/>
  <c r="N104" i="3"/>
  <c r="N92" i="3"/>
  <c r="N80" i="3"/>
  <c r="N72" i="3"/>
  <c r="N60" i="3"/>
  <c r="N48" i="3"/>
  <c r="N36" i="3"/>
  <c r="N20" i="3"/>
  <c r="N12" i="3"/>
  <c r="T132" i="3"/>
  <c r="N2" i="3"/>
  <c r="N265" i="3"/>
  <c r="N261" i="3"/>
  <c r="N257" i="3"/>
  <c r="N253" i="3"/>
  <c r="N249" i="3"/>
  <c r="N245" i="3"/>
  <c r="N241" i="3"/>
  <c r="N237" i="3"/>
  <c r="N233" i="3"/>
  <c r="N229" i="3"/>
  <c r="N225" i="3"/>
  <c r="N221" i="3"/>
  <c r="N217" i="3"/>
  <c r="N213" i="3"/>
  <c r="N209" i="3"/>
  <c r="N205" i="3"/>
  <c r="N201" i="3"/>
  <c r="N197" i="3"/>
  <c r="N193" i="3"/>
  <c r="N189" i="3"/>
  <c r="N185" i="3"/>
  <c r="N181" i="3"/>
  <c r="N177" i="3"/>
  <c r="N173" i="3"/>
  <c r="N169" i="3"/>
  <c r="N165" i="3"/>
  <c r="N161" i="3"/>
  <c r="N157" i="3"/>
  <c r="N153" i="3"/>
  <c r="N149" i="3"/>
  <c r="N145" i="3"/>
  <c r="N141" i="3"/>
  <c r="N137" i="3"/>
  <c r="N133" i="3"/>
  <c r="N129" i="3"/>
  <c r="N125" i="3"/>
  <c r="N121" i="3"/>
  <c r="N117" i="3"/>
  <c r="N113" i="3"/>
  <c r="N109" i="3"/>
  <c r="N105" i="3"/>
  <c r="N101" i="3"/>
  <c r="N97" i="3"/>
  <c r="N93" i="3"/>
  <c r="N89" i="3"/>
  <c r="N85" i="3"/>
  <c r="N81" i="3"/>
  <c r="N77" i="3"/>
  <c r="N73" i="3"/>
  <c r="N69" i="3"/>
  <c r="N65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O268" i="3"/>
  <c r="O264" i="3"/>
  <c r="O260" i="3"/>
  <c r="O256" i="3"/>
  <c r="O252" i="3"/>
  <c r="O248" i="3"/>
  <c r="O244" i="3"/>
  <c r="O240" i="3"/>
  <c r="O236" i="3"/>
  <c r="O232" i="3"/>
  <c r="O228" i="3"/>
  <c r="O224" i="3"/>
  <c r="O220" i="3"/>
  <c r="O216" i="3"/>
  <c r="O212" i="3"/>
  <c r="O208" i="3"/>
  <c r="O204" i="3"/>
  <c r="O200" i="3"/>
  <c r="O196" i="3"/>
  <c r="O192" i="3"/>
  <c r="O188" i="3"/>
  <c r="O184" i="3"/>
  <c r="O180" i="3"/>
  <c r="O176" i="3"/>
  <c r="O172" i="3"/>
  <c r="O168" i="3"/>
  <c r="O164" i="3"/>
  <c r="O160" i="3"/>
  <c r="O156" i="3"/>
  <c r="O152" i="3"/>
  <c r="O148" i="3"/>
  <c r="O144" i="3"/>
  <c r="O140" i="3"/>
  <c r="O136" i="3"/>
  <c r="O130" i="3"/>
  <c r="O125" i="3"/>
  <c r="O120" i="3"/>
  <c r="O114" i="3"/>
  <c r="O109" i="3"/>
  <c r="O102" i="3"/>
  <c r="O94" i="3"/>
  <c r="O86" i="3"/>
  <c r="O78" i="3"/>
  <c r="O70" i="3"/>
  <c r="O58" i="3"/>
  <c r="O42" i="3"/>
  <c r="O26" i="3"/>
  <c r="O10" i="3"/>
  <c r="T261" i="3"/>
  <c r="T245" i="3"/>
  <c r="T229" i="3"/>
  <c r="T213" i="3"/>
  <c r="T197" i="3"/>
  <c r="T181" i="3"/>
  <c r="T165" i="3"/>
  <c r="T140" i="3"/>
  <c r="T92" i="3"/>
  <c r="T12" i="3"/>
  <c r="V194" i="3"/>
  <c r="V108" i="3"/>
  <c r="V23" i="3"/>
  <c r="L2" i="3"/>
  <c r="L261" i="3"/>
  <c r="L253" i="3"/>
  <c r="L245" i="3"/>
  <c r="L237" i="3"/>
  <c r="L229" i="3"/>
  <c r="L221" i="3"/>
  <c r="L213" i="3"/>
  <c r="L205" i="3"/>
  <c r="L197" i="3"/>
  <c r="L189" i="3"/>
  <c r="L181" i="3"/>
  <c r="L173" i="3"/>
  <c r="L165" i="3"/>
  <c r="L145" i="3"/>
  <c r="L105" i="3"/>
  <c r="L28" i="3"/>
  <c r="L268" i="3"/>
  <c r="L260" i="3"/>
  <c r="L252" i="3"/>
  <c r="L244" i="3"/>
  <c r="L236" i="3"/>
  <c r="L228" i="3"/>
  <c r="L220" i="3"/>
  <c r="L212" i="3"/>
  <c r="L204" i="3"/>
  <c r="L196" i="3"/>
  <c r="L188" i="3"/>
  <c r="L180" i="3"/>
  <c r="L172" i="3"/>
  <c r="L161" i="3"/>
  <c r="L137" i="3"/>
  <c r="L89" i="3"/>
  <c r="L7" i="3"/>
  <c r="M240" i="3"/>
  <c r="M155" i="3"/>
  <c r="M69" i="3"/>
  <c r="L265" i="3"/>
  <c r="L257" i="3"/>
  <c r="L249" i="3"/>
  <c r="L241" i="3"/>
  <c r="L233" i="3"/>
  <c r="L225" i="3"/>
  <c r="L217" i="3"/>
  <c r="L209" i="3"/>
  <c r="L201" i="3"/>
  <c r="L193" i="3"/>
  <c r="L185" i="3"/>
  <c r="L177" i="3"/>
  <c r="L169" i="3"/>
  <c r="L156" i="3"/>
  <c r="L129" i="3"/>
  <c r="L71" i="3"/>
  <c r="M219" i="3"/>
  <c r="M133" i="3"/>
  <c r="M48" i="3"/>
  <c r="L264" i="3"/>
  <c r="L256" i="3"/>
  <c r="L248" i="3"/>
  <c r="L240" i="3"/>
  <c r="L232" i="3"/>
  <c r="L224" i="3"/>
  <c r="L216" i="3"/>
  <c r="L208" i="3"/>
  <c r="L200" i="3"/>
  <c r="L192" i="3"/>
  <c r="L184" i="3"/>
  <c r="L176" i="3"/>
  <c r="L168" i="3"/>
  <c r="L150" i="3"/>
  <c r="L121" i="3"/>
  <c r="L50" i="3"/>
  <c r="M197" i="3"/>
  <c r="M112" i="3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6" i="3"/>
  <c r="K10" i="3"/>
  <c r="K14" i="3"/>
  <c r="K18" i="3"/>
  <c r="K22" i="3"/>
  <c r="K26" i="3"/>
  <c r="K30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K134" i="3"/>
  <c r="K138" i="3"/>
  <c r="K263" i="3"/>
  <c r="K255" i="3"/>
  <c r="K247" i="3"/>
  <c r="K239" i="3"/>
  <c r="K231" i="3"/>
  <c r="K223" i="3"/>
  <c r="K215" i="3"/>
  <c r="K207" i="3"/>
  <c r="K199" i="3"/>
  <c r="K195" i="3"/>
  <c r="K187" i="3"/>
  <c r="K179" i="3"/>
  <c r="K171" i="3"/>
  <c r="K163" i="3"/>
  <c r="K155" i="3"/>
  <c r="K147" i="3"/>
  <c r="K139" i="3"/>
  <c r="K124" i="3"/>
  <c r="K108" i="3"/>
  <c r="K92" i="3"/>
  <c r="K76" i="3"/>
  <c r="K60" i="3"/>
  <c r="K44" i="3"/>
  <c r="K36" i="3"/>
  <c r="K20" i="3"/>
  <c r="K12" i="3"/>
  <c r="K4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7" i="3"/>
  <c r="K131" i="3"/>
  <c r="K123" i="3"/>
  <c r="K115" i="3"/>
  <c r="K107" i="3"/>
  <c r="K99" i="3"/>
  <c r="K91" i="3"/>
  <c r="K83" i="3"/>
  <c r="K75" i="3"/>
  <c r="K67" i="3"/>
  <c r="K59" i="3"/>
  <c r="K51" i="3"/>
  <c r="K43" i="3"/>
  <c r="K35" i="3"/>
  <c r="K27" i="3"/>
  <c r="K19" i="3"/>
  <c r="K11" i="3"/>
  <c r="K3" i="3"/>
  <c r="K267" i="3"/>
  <c r="K259" i="3"/>
  <c r="K251" i="3"/>
  <c r="K243" i="3"/>
  <c r="K235" i="3"/>
  <c r="K227" i="3"/>
  <c r="K219" i="3"/>
  <c r="K211" i="3"/>
  <c r="K203" i="3"/>
  <c r="K191" i="3"/>
  <c r="K183" i="3"/>
  <c r="K175" i="3"/>
  <c r="K167" i="3"/>
  <c r="K159" i="3"/>
  <c r="K151" i="3"/>
  <c r="K143" i="3"/>
  <c r="K132" i="3"/>
  <c r="K116" i="3"/>
  <c r="K100" i="3"/>
  <c r="K84" i="3"/>
  <c r="K68" i="3"/>
  <c r="K52" i="3"/>
  <c r="K28" i="3"/>
  <c r="K2" i="3"/>
  <c r="K265" i="3"/>
  <c r="K261" i="3"/>
  <c r="K257" i="3"/>
  <c r="K253" i="3"/>
  <c r="K249" i="3"/>
  <c r="K245" i="3"/>
  <c r="K241" i="3"/>
  <c r="K237" i="3"/>
  <c r="K233" i="3"/>
  <c r="K229" i="3"/>
  <c r="K225" i="3"/>
  <c r="K221" i="3"/>
  <c r="K217" i="3"/>
  <c r="K213" i="3"/>
  <c r="K209" i="3"/>
  <c r="K205" i="3"/>
  <c r="K201" i="3"/>
  <c r="K197" i="3"/>
  <c r="K193" i="3"/>
  <c r="K189" i="3"/>
  <c r="K185" i="3"/>
  <c r="K181" i="3"/>
  <c r="K177" i="3"/>
  <c r="K173" i="3"/>
  <c r="K169" i="3"/>
  <c r="K165" i="3"/>
  <c r="K161" i="3"/>
  <c r="K157" i="3"/>
  <c r="K153" i="3"/>
  <c r="K149" i="3"/>
  <c r="K145" i="3"/>
  <c r="K141" i="3"/>
  <c r="K136" i="3"/>
  <c r="K128" i="3"/>
  <c r="K120" i="3"/>
  <c r="K112" i="3"/>
  <c r="K104" i="3"/>
  <c r="K96" i="3"/>
  <c r="K88" i="3"/>
  <c r="K80" i="3"/>
  <c r="K72" i="3"/>
  <c r="K64" i="3"/>
  <c r="K56" i="3"/>
  <c r="K48" i="3"/>
  <c r="K40" i="3"/>
  <c r="K32" i="3"/>
  <c r="K24" i="3"/>
  <c r="K16" i="3"/>
  <c r="K8" i="3"/>
  <c r="K268" i="3"/>
  <c r="K264" i="3"/>
  <c r="K260" i="3"/>
  <c r="K256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5" i="3"/>
  <c r="K127" i="3"/>
  <c r="K119" i="3"/>
  <c r="K111" i="3"/>
  <c r="K103" i="3"/>
  <c r="K95" i="3"/>
  <c r="K87" i="3"/>
  <c r="K79" i="3"/>
  <c r="K71" i="3"/>
  <c r="K63" i="3"/>
  <c r="K55" i="3"/>
  <c r="K47" i="3"/>
  <c r="K39" i="3"/>
  <c r="K31" i="3"/>
  <c r="K23" i="3"/>
  <c r="K15" i="3"/>
  <c r="K7" i="3"/>
  <c r="L164" i="3"/>
  <c r="L160" i="3"/>
  <c r="L154" i="3"/>
  <c r="L149" i="3"/>
  <c r="L142" i="3"/>
  <c r="L134" i="3"/>
  <c r="L126" i="3"/>
  <c r="L117" i="3"/>
  <c r="L101" i="3"/>
  <c r="L85" i="3"/>
  <c r="L66" i="3"/>
  <c r="L44" i="3"/>
  <c r="L23" i="3"/>
  <c r="M7" i="3"/>
  <c r="M12" i="3"/>
  <c r="M17" i="3"/>
  <c r="M23" i="3"/>
  <c r="M28" i="3"/>
  <c r="M33" i="3"/>
  <c r="M39" i="3"/>
  <c r="M44" i="3"/>
  <c r="M49" i="3"/>
  <c r="M55" i="3"/>
  <c r="M60" i="3"/>
  <c r="M65" i="3"/>
  <c r="M71" i="3"/>
  <c r="M76" i="3"/>
  <c r="M81" i="3"/>
  <c r="M87" i="3"/>
  <c r="M92" i="3"/>
  <c r="M97" i="3"/>
  <c r="M103" i="3"/>
  <c r="M108" i="3"/>
  <c r="M113" i="3"/>
  <c r="M119" i="3"/>
  <c r="M124" i="3"/>
  <c r="M129" i="3"/>
  <c r="M135" i="3"/>
  <c r="M140" i="3"/>
  <c r="M145" i="3"/>
  <c r="M151" i="3"/>
  <c r="M156" i="3"/>
  <c r="M161" i="3"/>
  <c r="M167" i="3"/>
  <c r="M172" i="3"/>
  <c r="M177" i="3"/>
  <c r="M183" i="3"/>
  <c r="M188" i="3"/>
  <c r="M193" i="3"/>
  <c r="M199" i="3"/>
  <c r="M204" i="3"/>
  <c r="M209" i="3"/>
  <c r="M215" i="3"/>
  <c r="M220" i="3"/>
  <c r="M225" i="3"/>
  <c r="M231" i="3"/>
  <c r="M236" i="3"/>
  <c r="M241" i="3"/>
  <c r="M247" i="3"/>
  <c r="M252" i="3"/>
  <c r="M257" i="3"/>
  <c r="M263" i="3"/>
  <c r="M268" i="3"/>
  <c r="M8" i="3"/>
  <c r="M13" i="3"/>
  <c r="M19" i="3"/>
  <c r="M24" i="3"/>
  <c r="M29" i="3"/>
  <c r="M35" i="3"/>
  <c r="M40" i="3"/>
  <c r="M45" i="3"/>
  <c r="M51" i="3"/>
  <c r="M56" i="3"/>
  <c r="M61" i="3"/>
  <c r="M67" i="3"/>
  <c r="M72" i="3"/>
  <c r="M77" i="3"/>
  <c r="M83" i="3"/>
  <c r="M88" i="3"/>
  <c r="M93" i="3"/>
  <c r="M99" i="3"/>
  <c r="M104" i="3"/>
  <c r="M109" i="3"/>
  <c r="M115" i="3"/>
  <c r="M120" i="3"/>
  <c r="M125" i="3"/>
  <c r="M131" i="3"/>
  <c r="M136" i="3"/>
  <c r="M141" i="3"/>
  <c r="M147" i="3"/>
  <c r="M152" i="3"/>
  <c r="M157" i="3"/>
  <c r="M163" i="3"/>
  <c r="M168" i="3"/>
  <c r="M173" i="3"/>
  <c r="M179" i="3"/>
  <c r="M184" i="3"/>
  <c r="M189" i="3"/>
  <c r="M195" i="3"/>
  <c r="M200" i="3"/>
  <c r="M205" i="3"/>
  <c r="M211" i="3"/>
  <c r="M216" i="3"/>
  <c r="M221" i="3"/>
  <c r="M227" i="3"/>
  <c r="M232" i="3"/>
  <c r="M237" i="3"/>
  <c r="M243" i="3"/>
  <c r="M248" i="3"/>
  <c r="M253" i="3"/>
  <c r="M259" i="3"/>
  <c r="M264" i="3"/>
  <c r="M2" i="3"/>
  <c r="M9" i="3"/>
  <c r="M15" i="3"/>
  <c r="M20" i="3"/>
  <c r="M25" i="3"/>
  <c r="M31" i="3"/>
  <c r="M36" i="3"/>
  <c r="M41" i="3"/>
  <c r="M47" i="3"/>
  <c r="M52" i="3"/>
  <c r="M57" i="3"/>
  <c r="M63" i="3"/>
  <c r="M68" i="3"/>
  <c r="M73" i="3"/>
  <c r="M79" i="3"/>
  <c r="M84" i="3"/>
  <c r="M89" i="3"/>
  <c r="M95" i="3"/>
  <c r="M100" i="3"/>
  <c r="M105" i="3"/>
  <c r="M111" i="3"/>
  <c r="M116" i="3"/>
  <c r="M121" i="3"/>
  <c r="M127" i="3"/>
  <c r="M132" i="3"/>
  <c r="M137" i="3"/>
  <c r="M143" i="3"/>
  <c r="M148" i="3"/>
  <c r="M153" i="3"/>
  <c r="M159" i="3"/>
  <c r="M164" i="3"/>
  <c r="M169" i="3"/>
  <c r="M175" i="3"/>
  <c r="M180" i="3"/>
  <c r="M185" i="3"/>
  <c r="M191" i="3"/>
  <c r="M196" i="3"/>
  <c r="M201" i="3"/>
  <c r="M207" i="3"/>
  <c r="M212" i="3"/>
  <c r="M217" i="3"/>
  <c r="M223" i="3"/>
  <c r="M228" i="3"/>
  <c r="M233" i="3"/>
  <c r="M239" i="3"/>
  <c r="M244" i="3"/>
  <c r="M249" i="3"/>
  <c r="M255" i="3"/>
  <c r="M260" i="3"/>
  <c r="M265" i="3"/>
  <c r="M256" i="3"/>
  <c r="M235" i="3"/>
  <c r="M213" i="3"/>
  <c r="M192" i="3"/>
  <c r="M171" i="3"/>
  <c r="M149" i="3"/>
  <c r="M128" i="3"/>
  <c r="M107" i="3"/>
  <c r="M85" i="3"/>
  <c r="M64" i="3"/>
  <c r="M43" i="3"/>
  <c r="M21" i="3"/>
  <c r="L267" i="3"/>
  <c r="L263" i="3"/>
  <c r="L259" i="3"/>
  <c r="L255" i="3"/>
  <c r="L251" i="3"/>
  <c r="L247" i="3"/>
  <c r="L243" i="3"/>
  <c r="L239" i="3"/>
  <c r="L235" i="3"/>
  <c r="L231" i="3"/>
  <c r="L227" i="3"/>
  <c r="L223" i="3"/>
  <c r="L219" i="3"/>
  <c r="L215" i="3"/>
  <c r="L211" i="3"/>
  <c r="L207" i="3"/>
  <c r="L203" i="3"/>
  <c r="L199" i="3"/>
  <c r="L195" i="3"/>
  <c r="L191" i="3"/>
  <c r="L187" i="3"/>
  <c r="L183" i="3"/>
  <c r="L179" i="3"/>
  <c r="L175" i="3"/>
  <c r="L171" i="3"/>
  <c r="L167" i="3"/>
  <c r="L163" i="3"/>
  <c r="L158" i="3"/>
  <c r="L153" i="3"/>
  <c r="L148" i="3"/>
  <c r="L141" i="3"/>
  <c r="L133" i="3"/>
  <c r="L125" i="3"/>
  <c r="L113" i="3"/>
  <c r="L97" i="3"/>
  <c r="L81" i="3"/>
  <c r="L60" i="3"/>
  <c r="L39" i="3"/>
  <c r="M251" i="3"/>
  <c r="M229" i="3"/>
  <c r="M208" i="3"/>
  <c r="M187" i="3"/>
  <c r="M165" i="3"/>
  <c r="M144" i="3"/>
  <c r="M123" i="3"/>
  <c r="M101" i="3"/>
  <c r="M80" i="3"/>
  <c r="M59" i="3"/>
  <c r="M37" i="3"/>
  <c r="M16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3" i="3"/>
  <c r="L8" i="3"/>
  <c r="L14" i="3"/>
  <c r="L19" i="3"/>
  <c r="L24" i="3"/>
  <c r="L30" i="3"/>
  <c r="L35" i="3"/>
  <c r="L40" i="3"/>
  <c r="L46" i="3"/>
  <c r="L51" i="3"/>
  <c r="L56" i="3"/>
  <c r="L62" i="3"/>
  <c r="L67" i="3"/>
  <c r="L72" i="3"/>
  <c r="L78" i="3"/>
  <c r="L82" i="3"/>
  <c r="L86" i="3"/>
  <c r="L90" i="3"/>
  <c r="L94" i="3"/>
  <c r="L98" i="3"/>
  <c r="L102" i="3"/>
  <c r="L106" i="3"/>
  <c r="L110" i="3"/>
  <c r="L114" i="3"/>
  <c r="L118" i="3"/>
  <c r="L4" i="3"/>
  <c r="L10" i="3"/>
  <c r="L15" i="3"/>
  <c r="L20" i="3"/>
  <c r="L26" i="3"/>
  <c r="L31" i="3"/>
  <c r="L36" i="3"/>
  <c r="L42" i="3"/>
  <c r="L47" i="3"/>
  <c r="L52" i="3"/>
  <c r="L58" i="3"/>
  <c r="L63" i="3"/>
  <c r="L68" i="3"/>
  <c r="L74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6" i="3"/>
  <c r="L11" i="3"/>
  <c r="L16" i="3"/>
  <c r="L22" i="3"/>
  <c r="L27" i="3"/>
  <c r="L32" i="3"/>
  <c r="L38" i="3"/>
  <c r="L43" i="3"/>
  <c r="L48" i="3"/>
  <c r="L54" i="3"/>
  <c r="L59" i="3"/>
  <c r="L64" i="3"/>
  <c r="L70" i="3"/>
  <c r="L75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266" i="3"/>
  <c r="L262" i="3"/>
  <c r="L258" i="3"/>
  <c r="L254" i="3"/>
  <c r="L250" i="3"/>
  <c r="L246" i="3"/>
  <c r="L242" i="3"/>
  <c r="L238" i="3"/>
  <c r="L234" i="3"/>
  <c r="L230" i="3"/>
  <c r="L226" i="3"/>
  <c r="L222" i="3"/>
  <c r="L218" i="3"/>
  <c r="L214" i="3"/>
  <c r="L210" i="3"/>
  <c r="L206" i="3"/>
  <c r="L202" i="3"/>
  <c r="L198" i="3"/>
  <c r="L194" i="3"/>
  <c r="L190" i="3"/>
  <c r="L186" i="3"/>
  <c r="L182" i="3"/>
  <c r="L178" i="3"/>
  <c r="L174" i="3"/>
  <c r="L170" i="3"/>
  <c r="L166" i="3"/>
  <c r="L162" i="3"/>
  <c r="L157" i="3"/>
  <c r="L152" i="3"/>
  <c r="L146" i="3"/>
  <c r="L138" i="3"/>
  <c r="L130" i="3"/>
  <c r="L122" i="3"/>
  <c r="L109" i="3"/>
  <c r="L93" i="3"/>
  <c r="L76" i="3"/>
  <c r="L55" i="3"/>
  <c r="L34" i="3"/>
  <c r="L12" i="3"/>
  <c r="M267" i="3"/>
  <c r="M245" i="3"/>
  <c r="M224" i="3"/>
  <c r="M203" i="3"/>
  <c r="M181" i="3"/>
  <c r="M160" i="3"/>
  <c r="M139" i="3"/>
  <c r="M117" i="3"/>
  <c r="M96" i="3"/>
  <c r="M75" i="3"/>
  <c r="M53" i="3"/>
  <c r="M32" i="3"/>
  <c r="M11" i="3"/>
  <c r="M3" i="3"/>
  <c r="M266" i="3"/>
  <c r="M262" i="3"/>
  <c r="M258" i="3"/>
  <c r="M254" i="3"/>
  <c r="M250" i="3"/>
  <c r="M246" i="3"/>
  <c r="M242" i="3"/>
  <c r="M238" i="3"/>
  <c r="M234" i="3"/>
  <c r="M230" i="3"/>
  <c r="M226" i="3"/>
  <c r="M222" i="3"/>
  <c r="M218" i="3"/>
  <c r="M214" i="3"/>
  <c r="M210" i="3"/>
  <c r="M206" i="3"/>
  <c r="M202" i="3"/>
  <c r="M198" i="3"/>
  <c r="M194" i="3"/>
  <c r="M190" i="3"/>
  <c r="M186" i="3"/>
  <c r="M182" i="3"/>
  <c r="M178" i="3"/>
  <c r="M174" i="3"/>
  <c r="M170" i="3"/>
  <c r="M166" i="3"/>
  <c r="M16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M10" i="3"/>
  <c r="M6" i="3"/>
  <c r="M5" i="3"/>
  <c r="M4" i="3"/>
  <c r="V85" i="2" l="1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C2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</calcChain>
</file>

<file path=xl/sharedStrings.xml><?xml version="1.0" encoding="utf-8"?>
<sst xmlns="http://schemas.openxmlformats.org/spreadsheetml/2006/main" count="3735" uniqueCount="2427">
  <si>
    <t>Year</t>
  </si>
  <si>
    <t>Movie_Title</t>
  </si>
  <si>
    <t>10 things i hate about you</t>
  </si>
  <si>
    <t>2001: a space odyssey</t>
  </si>
  <si>
    <t>48 hrs.</t>
  </si>
  <si>
    <t>8mm</t>
  </si>
  <si>
    <t>a nightmare on elm street 4: the dream master</t>
  </si>
  <si>
    <t>air force one</t>
  </si>
  <si>
    <t>airplane!</t>
  </si>
  <si>
    <t>alien nation</t>
  </si>
  <si>
    <t>aliens</t>
  </si>
  <si>
    <t>amadeus</t>
  </si>
  <si>
    <t>an american werewolf in london</t>
  </si>
  <si>
    <t>american outlaws</t>
  </si>
  <si>
    <t>american psycho</t>
  </si>
  <si>
    <t>antitrust</t>
  </si>
  <si>
    <t>austin powers: international man of mystery</t>
  </si>
  <si>
    <t>bachelor party</t>
  </si>
  <si>
    <t>barry lyndon</t>
  </si>
  <si>
    <t>basic</t>
  </si>
  <si>
    <t>big fish</t>
  </si>
  <si>
    <t>blade runner</t>
  </si>
  <si>
    <t>blast from the past</t>
  </si>
  <si>
    <t>blue velvet</t>
  </si>
  <si>
    <t>braveheart</t>
  </si>
  <si>
    <t>casablanca</t>
  </si>
  <si>
    <t>cast away</t>
  </si>
  <si>
    <t>dark star</t>
  </si>
  <si>
    <t>donnie darko</t>
  </si>
  <si>
    <t>drop dead gorgeous</t>
  </si>
  <si>
    <t>duck soup</t>
  </si>
  <si>
    <t>eternal sunshine of the spotless mind</t>
  </si>
  <si>
    <t>even cowgirls get the blues</t>
  </si>
  <si>
    <t>event horizon</t>
  </si>
  <si>
    <t>fantastic four</t>
  </si>
  <si>
    <t>fast times at ridgemont high</t>
  </si>
  <si>
    <t>fear and loathing in las vegas</t>
  </si>
  <si>
    <t>frances</t>
  </si>
  <si>
    <t>frankenstein</t>
  </si>
  <si>
    <t>friday the 13th</t>
  </si>
  <si>
    <t>from dusk till dawn</t>
  </si>
  <si>
    <t>g.i. jane</t>
  </si>
  <si>
    <t>godzilla</t>
  </si>
  <si>
    <t>galaxy quest</t>
  </si>
  <si>
    <t>ghost world</t>
  </si>
  <si>
    <t>ghostbusters ii</t>
  </si>
  <si>
    <t>ghostbusters</t>
  </si>
  <si>
    <t>gladiator</t>
  </si>
  <si>
    <t>grand hotel</t>
  </si>
  <si>
    <t>harold and maude</t>
  </si>
  <si>
    <t>hellbound: hellraiser ii</t>
  </si>
  <si>
    <t>hellboy</t>
  </si>
  <si>
    <t>hellraiser</t>
  </si>
  <si>
    <t>high fidelity</t>
  </si>
  <si>
    <t>highlander</t>
  </si>
  <si>
    <t>his girl friday</t>
  </si>
  <si>
    <t>hope and glory</t>
  </si>
  <si>
    <t>house of 1000 corpses</t>
  </si>
  <si>
    <t>human nature</t>
  </si>
  <si>
    <t>i am legend</t>
  </si>
  <si>
    <t>independence day</t>
  </si>
  <si>
    <t>indiana jones and the last crusade</t>
  </si>
  <si>
    <t>indiana jones and the temple of doom</t>
  </si>
  <si>
    <t>intolerable cruelty</t>
  </si>
  <si>
    <t>it happened one night</t>
  </si>
  <si>
    <t>jfk</t>
  </si>
  <si>
    <t>jackie brown</t>
  </si>
  <si>
    <t>jason x</t>
  </si>
  <si>
    <t>jaws</t>
  </si>
  <si>
    <t>juno</t>
  </si>
  <si>
    <t>kids</t>
  </si>
  <si>
    <t>krull</t>
  </si>
  <si>
    <t>legally blonde</t>
  </si>
  <si>
    <t>legend</t>
  </si>
  <si>
    <t>little nicky</t>
  </si>
  <si>
    <t>lost highway</t>
  </si>
  <si>
    <t>lost horizon</t>
  </si>
  <si>
    <t>men in black</t>
  </si>
  <si>
    <t>minority report</t>
  </si>
  <si>
    <t>malcolm x</t>
  </si>
  <si>
    <t>marty</t>
  </si>
  <si>
    <t>meet john doe</t>
  </si>
  <si>
    <t>metropolis</t>
  </si>
  <si>
    <t>monkeybone</t>
  </si>
  <si>
    <t>mr. smith goes to washington</t>
  </si>
  <si>
    <t>mr. deeds goes to town</t>
  </si>
  <si>
    <t>mystery men</t>
  </si>
  <si>
    <t>next friday</t>
  </si>
  <si>
    <t>nick of time</t>
  </si>
  <si>
    <t>a nightmare on elm street</t>
  </si>
  <si>
    <t>ninotchka</t>
  </si>
  <si>
    <t>no country for old men</t>
  </si>
  <si>
    <t>o brother, where art thou?</t>
  </si>
  <si>
    <t>an officer and a gentleman</t>
  </si>
  <si>
    <t>panic room</t>
  </si>
  <si>
    <t>pleasantville</t>
  </si>
  <si>
    <t>punch-drunk love</t>
  </si>
  <si>
    <t>raging bull</t>
  </si>
  <si>
    <t>rear window</t>
  </si>
  <si>
    <t>rebel without a cause</t>
  </si>
  <si>
    <t>reservoir dogs</t>
  </si>
  <si>
    <t>scary movie 2</t>
  </si>
  <si>
    <t>serial mom</t>
  </si>
  <si>
    <t>sex, lies, and videotape</t>
  </si>
  <si>
    <t>shock treatment</t>
  </si>
  <si>
    <t>sideways</t>
  </si>
  <si>
    <t>signs</t>
  </si>
  <si>
    <t>slither</t>
  </si>
  <si>
    <t>solaris</t>
  </si>
  <si>
    <t>spider-man</t>
  </si>
  <si>
    <t>stalag 17</t>
  </si>
  <si>
    <t>star trek iii: the search for spock</t>
  </si>
  <si>
    <t>star trek: insurrection</t>
  </si>
  <si>
    <t>star trek: first contact</t>
  </si>
  <si>
    <t>star trek vi: the undiscovered country</t>
  </si>
  <si>
    <t>star trek: nemesis</t>
  </si>
  <si>
    <t>starman</t>
  </si>
  <si>
    <t>strange days</t>
  </si>
  <si>
    <t>swingers</t>
  </si>
  <si>
    <t>taxi driver</t>
  </si>
  <si>
    <t>thirteen days</t>
  </si>
  <si>
    <t>top gun</t>
  </si>
  <si>
    <t>total recall</t>
  </si>
  <si>
    <t>tremors</t>
  </si>
  <si>
    <t>twin peaks: fire walk with me</t>
  </si>
  <si>
    <t>new nightmare</t>
  </si>
  <si>
    <t>wild at heart</t>
  </si>
  <si>
    <t>agnes of god</t>
  </si>
  <si>
    <t>alien</t>
  </si>
  <si>
    <t>all about eve</t>
  </si>
  <si>
    <t>american pie</t>
  </si>
  <si>
    <t>an american werewolf in paris</t>
  </si>
  <si>
    <t>anastasia</t>
  </si>
  <si>
    <t>annie hall</t>
  </si>
  <si>
    <t>antz</t>
  </si>
  <si>
    <t>apocalypse now</t>
  </si>
  <si>
    <t>as good as it gets</t>
  </si>
  <si>
    <t>assassins</t>
  </si>
  <si>
    <t>a walk to remember</t>
  </si>
  <si>
    <t>back to the future</t>
  </si>
  <si>
    <t>badlands</t>
  </si>
  <si>
    <t>barton fink</t>
  </si>
  <si>
    <t>basic instinct</t>
  </si>
  <si>
    <t>basquiat</t>
  </si>
  <si>
    <t>batman returns</t>
  </si>
  <si>
    <t>batman forever</t>
  </si>
  <si>
    <t>batman</t>
  </si>
  <si>
    <t>beavis and butt-head do america</t>
  </si>
  <si>
    <t>being there</t>
  </si>
  <si>
    <t>being john malkovich</t>
  </si>
  <si>
    <t>1998/I</t>
  </si>
  <si>
    <t>beloved</t>
  </si>
  <si>
    <t>blade ii</t>
  </si>
  <si>
    <t>blade</t>
  </si>
  <si>
    <t>blow</t>
  </si>
  <si>
    <t>la battaglia di algeri</t>
  </si>
  <si>
    <t>body of evidence</t>
  </si>
  <si>
    <t>bound</t>
  </si>
  <si>
    <t>brazil</t>
  </si>
  <si>
    <t>broadcast news</t>
  </si>
  <si>
    <t>a bucket of blood</t>
  </si>
  <si>
    <t>buffy the vampire slayer</t>
  </si>
  <si>
    <t>casino</t>
  </si>
  <si>
    <t>catwoman</t>
  </si>
  <si>
    <t>cellular</t>
  </si>
  <si>
    <t>charade</t>
  </si>
  <si>
    <t>cherry falls</t>
  </si>
  <si>
    <t>chinatown</t>
  </si>
  <si>
    <t>citizen kane</t>
  </si>
  <si>
    <t>cliffhanger</t>
  </si>
  <si>
    <t>a clockwork orange</t>
  </si>
  <si>
    <t>collateral</t>
  </si>
  <si>
    <t>conspiracy theory</t>
  </si>
  <si>
    <t>contact</t>
  </si>
  <si>
    <t>cool hand luke</t>
  </si>
  <si>
    <t>copycat</t>
  </si>
  <si>
    <t>2004/I</t>
  </si>
  <si>
    <t>crash</t>
  </si>
  <si>
    <t>cruel intentions</t>
  </si>
  <si>
    <t>dark city</t>
  </si>
  <si>
    <t>dave</t>
  </si>
  <si>
    <t>day of the dead</t>
  </si>
  <si>
    <t>dead poets society</t>
  </si>
  <si>
    <t>demolition man</t>
  </si>
  <si>
    <t>die hard</t>
  </si>
  <si>
    <t>dog day afternoon</t>
  </si>
  <si>
    <t>domino</t>
  </si>
  <si>
    <t>do the right thing</t>
  </si>
  <si>
    <t>dune</t>
  </si>
  <si>
    <t>ed wood</t>
  </si>
  <si>
    <t>edtv</t>
  </si>
  <si>
    <t>election</t>
  </si>
  <si>
    <t>l.a. confidential</t>
  </si>
  <si>
    <t>enemy of the state</t>
  </si>
  <si>
    <t>erin brockovich</t>
  </si>
  <si>
    <t>escape from the planet of the apes</t>
  </si>
  <si>
    <t>escape from l.a.</t>
  </si>
  <si>
    <t>face/off</t>
  </si>
  <si>
    <t>fantastic voyage</t>
  </si>
  <si>
    <t>fargo</t>
  </si>
  <si>
    <t>fight club</t>
  </si>
  <si>
    <t>final destination 2</t>
  </si>
  <si>
    <t>final destination</t>
  </si>
  <si>
    <t>rambo: first blood part ii</t>
  </si>
  <si>
    <t>five easy pieces</t>
  </si>
  <si>
    <t>fletch</t>
  </si>
  <si>
    <t>friday the 13th part iii</t>
  </si>
  <si>
    <t>friday the 13th part viii: jason takes manhattan</t>
  </si>
  <si>
    <t>gattaca</t>
  </si>
  <si>
    <t>get carter</t>
  </si>
  <si>
    <t>glengarry glen ross</t>
  </si>
  <si>
    <t>gone in sixty seconds</t>
  </si>
  <si>
    <t>goodfellas</t>
  </si>
  <si>
    <t>good will hunting</t>
  </si>
  <si>
    <t>grosse pointe blank</t>
  </si>
  <si>
    <t>hackers</t>
  </si>
  <si>
    <t>halloween</t>
  </si>
  <si>
    <t>hannah and her sisters</t>
  </si>
  <si>
    <t>hannibal</t>
  </si>
  <si>
    <t>heathers</t>
  </si>
  <si>
    <t>heavenly creatures</t>
  </si>
  <si>
    <t>1992/I</t>
  </si>
  <si>
    <t>hero</t>
  </si>
  <si>
    <t>house on haunted hill</t>
  </si>
  <si>
    <t>hellraiser iii: hell on earth</t>
  </si>
  <si>
    <t>hudson hawk</t>
  </si>
  <si>
    <t>i walked with a zombie</t>
  </si>
  <si>
    <t>2002/I</t>
  </si>
  <si>
    <t>insomnia</t>
  </si>
  <si>
    <t>i still know what you did last summer</t>
  </si>
  <si>
    <t>isle of the dead</t>
  </si>
  <si>
    <t>jaws 2</t>
  </si>
  <si>
    <t>jaws 3-d</t>
  </si>
  <si>
    <t>jaws: the revenge</t>
  </si>
  <si>
    <t>jerry maguire</t>
  </si>
  <si>
    <t>jurassic park iii</t>
  </si>
  <si>
    <t>jurassic park</t>
  </si>
  <si>
    <t>freddy vs. jason</t>
  </si>
  <si>
    <t>king kong</t>
  </si>
  <si>
    <t>klute</t>
  </si>
  <si>
    <t>kramer vs. kramer</t>
  </si>
  <si>
    <t>leviathan</t>
  </si>
  <si>
    <t>lock, stock and two smoking barrels</t>
  </si>
  <si>
    <t>lone star</t>
  </si>
  <si>
    <t>lost in translation</t>
  </si>
  <si>
    <t>magnolia</t>
  </si>
  <si>
    <t>manhunter</t>
  </si>
  <si>
    <t>man on the moon</t>
  </si>
  <si>
    <t>meet joe black</t>
  </si>
  <si>
    <t>memento</t>
  </si>
  <si>
    <t>midnight cowboy</t>
  </si>
  <si>
    <t>midnight express</t>
  </si>
  <si>
    <t>misery</t>
  </si>
  <si>
    <t>mission: impossible ii</t>
  </si>
  <si>
    <t>mission: impossible</t>
  </si>
  <si>
    <t>moonstruck</t>
  </si>
  <si>
    <t>monty python and the holy grail</t>
  </si>
  <si>
    <t>mulholland dr.</t>
  </si>
  <si>
    <t>my girl</t>
  </si>
  <si>
    <t>nashville</t>
  </si>
  <si>
    <t>natural born killers</t>
  </si>
  <si>
    <t>never been kissed</t>
  </si>
  <si>
    <t>a nightmare on elm street 3: dream warriors</t>
  </si>
  <si>
    <t>notting hill</t>
  </si>
  <si>
    <t>on the waterfront</t>
  </si>
  <si>
    <t>out of sight</t>
  </si>
  <si>
    <t>pearl harbor</t>
  </si>
  <si>
    <t>peggy sue got married</t>
  </si>
  <si>
    <t>philadelphia</t>
  </si>
  <si>
    <t>pitch black</t>
  </si>
  <si>
    <t>planet of the apes</t>
  </si>
  <si>
    <t>platoon</t>
  </si>
  <si>
    <t>point break</t>
  </si>
  <si>
    <t>predator</t>
  </si>
  <si>
    <t>pretty woman</t>
  </si>
  <si>
    <t>psycho</t>
  </si>
  <si>
    <t>maniac</t>
  </si>
  <si>
    <t>rocky</t>
  </si>
  <si>
    <t>who framed roger rabbit</t>
  </si>
  <si>
    <t>1968/I</t>
  </si>
  <si>
    <t>romeo and juliet</t>
  </si>
  <si>
    <t>ronin</t>
  </si>
  <si>
    <t>rush hour 2</t>
  </si>
  <si>
    <t>rush hour</t>
  </si>
  <si>
    <t>sleepless in seattle</t>
  </si>
  <si>
    <t>salt of the earth</t>
  </si>
  <si>
    <t>saving private ryan</t>
  </si>
  <si>
    <t>say anything...</t>
  </si>
  <si>
    <t>scream 2</t>
  </si>
  <si>
    <t>scream 3</t>
  </si>
  <si>
    <t>1996/I</t>
  </si>
  <si>
    <t>scream</t>
  </si>
  <si>
    <t>shakespeare in love</t>
  </si>
  <si>
    <t>sister act</t>
  </si>
  <si>
    <t>sleepy hollow</t>
  </si>
  <si>
    <t>some like it hot</t>
  </si>
  <si>
    <t>sphere</t>
  </si>
  <si>
    <t>star wars</t>
  </si>
  <si>
    <t>starship troopers</t>
  </si>
  <si>
    <t>star trek: the motion picture</t>
  </si>
  <si>
    <t>stepmom</t>
  </si>
  <si>
    <t>dr. strangelove or: how i learned to stop worrying and love the bomb</t>
  </si>
  <si>
    <t>supergirl</t>
  </si>
  <si>
    <t>superman iii</t>
  </si>
  <si>
    <t>superman ii</t>
  </si>
  <si>
    <t>superman iv: the quest for peace</t>
  </si>
  <si>
    <t>superman</t>
  </si>
  <si>
    <t>sweet smell of success</t>
  </si>
  <si>
    <t>thx 1138</t>
  </si>
  <si>
    <t>titanic</t>
  </si>
  <si>
    <t>tombstone</t>
  </si>
  <si>
    <t>toy story</t>
  </si>
  <si>
    <t>traffic</t>
  </si>
  <si>
    <t>trainspotting</t>
  </si>
  <si>
    <t>star trek v: the final frontier</t>
  </si>
  <si>
    <t>tron</t>
  </si>
  <si>
    <t>true lies</t>
  </si>
  <si>
    <t>true romance</t>
  </si>
  <si>
    <t>twelve monkeys</t>
  </si>
  <si>
    <t>unbreakable</t>
  </si>
  <si>
    <t>unforgiven</t>
  </si>
  <si>
    <t>vertigo</t>
  </si>
  <si>
    <t>what lies beneath</t>
  </si>
  <si>
    <t>what women want</t>
  </si>
  <si>
    <t>wild things</t>
  </si>
  <si>
    <t>wild wild west</t>
  </si>
  <si>
    <t>willow</t>
  </si>
  <si>
    <t>witness</t>
  </si>
  <si>
    <t>watchmen</t>
  </si>
  <si>
    <t>xxx</t>
  </si>
  <si>
    <t>x-men</t>
  </si>
  <si>
    <t>young frankenstein</t>
  </si>
  <si>
    <t>Movie_Number</t>
  </si>
  <si>
    <t>Movie_Name</t>
  </si>
  <si>
    <t>Year_of_Release</t>
  </si>
  <si>
    <t>IMDB_Rating</t>
  </si>
  <si>
    <t>Number_of_Votes</t>
  </si>
  <si>
    <t>Genres</t>
  </si>
  <si>
    <t>rating</t>
  </si>
  <si>
    <t>year</t>
  </si>
  <si>
    <t>id_x</t>
  </si>
  <si>
    <t>imdbid</t>
  </si>
  <si>
    <t>cast</t>
  </si>
  <si>
    <t>crew</t>
  </si>
  <si>
    <t>id_y</t>
  </si>
  <si>
    <t>budget</t>
  </si>
  <si>
    <t>genres</t>
  </si>
  <si>
    <t>popularity</t>
  </si>
  <si>
    <t>production_companies</t>
  </si>
  <si>
    <t>revenue</t>
  </si>
  <si>
    <t>title</t>
  </si>
  <si>
    <t>vote_count</t>
  </si>
  <si>
    <t>ROI</t>
  </si>
  <si>
    <t>New ROI</t>
  </si>
  <si>
    <t>m0</t>
  </si>
  <si>
    <t>['comedy', 'romance']</t>
  </si>
  <si>
    <t>[{'cast_id': 2, 'character': 'Patrick Verona', 'credit_id': '52fe43e6c3a36847f80772cb', 'gender': 2, 'id': 1810, 'name': 'Heath Ledger', 'order': 0, 'profile_path': '/5Y9HnYYa9jF4NunY9lSgJGjSe8E.jpg'}, {'cast_id': 3, 'character': 'Katarina "Kat" Stratford', 'credit_id': '52fe43e6c3a36847f80772cf', 'gender': 1, 'id': 12041, 'name': 'Julia Stiles', 'order': 1, 'profile_path': '/qkCdQIHFDmbxCjp4F1x32qvaXeu.jpg'}, {'cast_id': 17, 'character': 'Cameron James', 'credit_id': '52fe43e6c3a36847f8077321', 'gender': 2, 'id': 24045, 'name': 'Joseph Gordon-Levitt', 'order': 2, 'profile_path': '/zSuXCR6xCKIgo0gWLdp8moMlH3I.jpg'}, {'cast_id': 18, 'character': 'Bianca Stratford', 'credit_id': '52fe43e6c3a36847f8077325', 'gender': 1, 'id': 40978, 'name': 'Larisa Oleynik', 'order': 3, 'profile_path': '/qhRcTWcXykI29zsuEC4po563sJC.jpg'}, {'cast_id': 19, 'character': 'Michael Eckman', 'credit_id': '52fe43e6c3a36847f8077329', 'gender': 2, 'id': 38582, 'name': 'David Krumholtz', 'order': 4, 'profile_path': '/5171elOp1qFxf9c8DkpeyhHBB6d.jpg'}, {'cast_id': 20, 'character': 'Joey Donner', 'credit_id': '52fe43e6c3a36847f807732d', 'gender': 2, 'id': 40979, 'name': 'Andrew Keegan', 'order': 5, 'profile_path': '/98PX1sKUois0GhoMxvq2Ez9nhy9.jpg'}, {'cast_id': 21, 'character': 'Mandella', 'credit_id': '52fe43e6c3a36847f8077331', 'gender': 1, 'id': 40980, 'name': 'Susan May Pratt', 'order': 6, 'profile_path': '/iIHOYjPPhHgqcClshtYrJn93ngb.jpg'}, {'cast_id': 22, 'character': 'Chastity', 'credit_id': '52fe43e6c3a36847f8077335', 'gender': 1, 'id': 17773, 'name': 'Gabrielle Union', 'order': 7, 'profile_path': '/1UeaAGWmzmTPCZ9mYQVA27yTMPJ.jpg'}, {'cast_id': 23, 'character': 'Walter Stratford', 'credit_id': '52fe43e6c3a36847f8077339', 'gender': 2, 'id': 1211, 'name': 'Larry Miller', 'order': 8, 'profile_path': '/xA8zCxNrwtamLaLWNBkLyX5tGtU.jpg'}, {'cast_id': 24, 'character': 'Mr. Morgan', 'credit_id': '52fe43e6c3a36847f807733d', 'gender': 2, 'id': 15028, 'name': 'Daryl Mitchell', 'order': 9, 'profile_path': '/mSrPd1XH1akZtDXsBXN8m0wvluG.jpg'}, {'cast_id': 25, 'character': 'Ms. Perky', 'credit_id': '52fe43e6c3a36847f8077341', 'gender': 1, 'id': 19, 'name': 'Allison Janney', 'order': 10, 'profile_path': '/fido6hwI8tFSZNt6HtP2DZH2eu6.jpg'}, {'cast_id': 26, 'character': 'Mr. Chapin', 'credit_id': '52fe43e6c3a36847f8077345', 'gender': 2, 'id': 24521, 'name': 'David Leisure', 'order': 11, 'profile_path': '/rEyz16UwSZWoYahJw78Pg4BxLjv.jpg'}, {'cast_id': 28, 'character': 'Scruvy', 'credit_id': '52fe43e6c3a36847f807734d', 'gender': 2, 'id': 40982, 'name': 'Greg Jackson', 'order': 12, 'profile_path': None}, {'cast_id': 27, 'character': 'Bogie Lowenstien', 'credit_id': '52fe43e6c3a36847f8077349', 'gender': 0, 'id': 40981, 'name': 'Kyle Cease', 'order': 13, 'profile_path': '/fcVmEbnYzgkFLqrUsBIitXzWJlz.jpg'}, {'cast_id': 29, 'character': 'Derek', 'credit_id': '54f92cf1c3a36878e1000ba1', 'gender': 2, 'id': 1144823, 'name': 'Terence Heuston', 'order': 14, 'profile_path': None}, {'cast_id': 30, 'character': 'Trevor', 'credit_id': '54f932c6c3a36878d2000b7d', 'gender': 0, 'id': 1435471, 'name': 'Cameron Fraser', 'order': 15, 'profile_path': None}, {'cast_id': 31, 'character': 'Audio Visual Guy', 'credit_id': '54f932ed925141439f000a6e', 'gender': 2, 'id': 1435472, 'name': 'Eric Riedmann', 'order': 16, 'profile_path': '/kJvnqsXN5zplpRauwaA69EvgXnM.jpg'}, {'cast_id': 32, 'character': 'Beautiful Jock', 'credit_id': '54f9330ac3a36878dc000a29', 'gender': 0, 'id': 1435473, 'name': 'Quinn Maixner', 'order': 17, 'profile_path': None}, {'cast_id': 33, 'character': 'Coffee Kid', 'credit_id': '54f93329c3a36878e6000adf', 'gender': 0, 'id': 1435474, 'name': 'Demegio Kimbrough', 'order': 18, 'profile_path': None}, {'cast_id': 34, 'character': 'Coffee Kid', 'credit_id': '54f933619251416fab000796', 'gender': 0, 'id': 1435475, 'name': 'Todd Butler', 'order': 19, 'profile_path': None}, {'cast_id': 35, 'character': 'Cohort', 'credit_id': '54f93384c3a36878d800087f', 'gender': 0, 'id': 1435476, 'name': 'Dennis Mosley', 'order': 20, 'profile_path': None}, {'cast_id': 36, 'character': 'Coffee Girl', 'credit_id': '54f935e9c3a3683c5500077a', 'gender': 1, 'id': 69616, 'name': 'Bianca Kajlich', 'order': 21, 'profile_path': '/7eKTyl55sYtYen9Ky7DQGLMhOnC.jpg'}, {'cast_id': 37, 'character': 'Drugged Out Loser', 'credit_id': '54f9360e9251414390000a8e', 'gender': 0, 'id': 1435477, 'name': 'Nick Vukelic', 'order': 22, 'profile_path': None}, {'cast_id': 38, 'character': 'Wimpy Loser', 'credit_id': '54f9362f9251416fab0007fc', 'gender': 0, 'id': 1435478, 'name': 'Ben Laurance', 'order': 23, 'profile_path': None}, {'cast_id': 39, 'character': 'Laughing Loser', 'credit_id': '54f9364b9251414a06000a5b', 'gender': 0, 'id': 1435479, 'name': 'Aidan Kennedy', 'order': 24, 'profile_path': '/dPMBlHWPzlJiBRf76VXoGluHYbN.jpg'}, {'cast_id': 40, 'character': 'Crying Loser', 'credit_id': '54f937d1c3a3687f8b000a36', 'gender': 0, 'id': 1435480, 'name': 'Jelani Quinn', 'order': 25, 'profile_path': None}, {'cast_id': 41, 'character': 'Screaming Loser', 'credit_id': '54f937e89251414392000b2b', 'gender': 0, 'id': 1435483, 'name': 'Jesse Dyer', 'order': 26, 'profile_path': None}, {'cast_id': 42, 'character': 'Detention Student', 'credit_id': '54f938c0925141438d000ad6', 'gender': 0, 'id': 1435484, 'name': 'Aaron Therol', 'order': 27, 'profile_path': None}, {'cast_id': 43, 'character': 'Bartender', 'credit_id': '54f9d6d2c3a36878dc001adf', 'gender': 0, 'id': 1212247, 'name': 'Carlos LacÃ¡mara', 'order': 28, 'profile_path': '/mf5a9afrahmA2bOwgfaJVjDrzpJ.jpg'}, {'cast_id': 82, 'character': 'Drunken Girl', 'credit_id': '57292ac29251414e0d00005f', 'gender': 0, 'id': 99006, 'name': 'Heather Taylor', 'order': 29, 'profile_path': None}, {'cast_id': 44, 'character': 'Jock', 'credit_id': '54f9d6f19251416fab0018ac', 'gender': 0, 'id': 1435704, 'name': 'Joshua Thorpe', 'order': 30, 'profile_path': None}, {'cast_id': 45, 'character': 'Mba Guy at Party', 'credit_id': '54f9d717925141438d001a77', 'gender': 0, 'id': 1435705, 'name': 'J.R. Johnson', 'order': 31, 'profile_path': None}, {'cast_id': 46, 'character': 'Heather', 'credit_id': '54f9d733925141438d001a7d', 'gender': 0, 'id': 1435707, 'name': 'Wendy Gottlieb', 'order': 32, 'profile_path': None}, {'cast_id': 47, 'character': 'Clem', 'credit_id': '54f9d74dc3a3683c55001a1c', 'gender': 0, 'id': 1435708, 'name': 'Brian Hood', 'order': 33, 'profile_path': None}, {'cast_id': 48, 'character': 'Cowboy', 'credit_id': '54f9d774c3a3683c55001a22', 'gender': 0, 'id': 1435709, 'name': 'Travis Muller', 'order': 34, 'profile_path': None}, {'cast_id': 49, 'character': 'Kissing Guy', 'credit_id': '54f9d7b8c3a36878dc001aff', 'gender': 0, 'id': 165215, 'name': 'Ari Karczag', 'order': 35, 'profile_path': None}, {'cast_id': 50, 'character': 'Judith', 'credit_id': '54f9d7ebc3a3687f8b001a4b', 'gender': 0, 'id': 163002, 'name': 'Laura Kenny', 'order': 36, 'profile_path': '/nSKGdbGXTM21odLcQNzZhsxRpfE.jpg'}, {'cast_id': 51, 'character': 'Perky Girl', 'credit_id': '54f9d817c3a36878e1001e9d', 'gender': 0, 'id': 1435710, 'name': 'Alice Evans', 'order': 37, 'profile_path': None}, {'cast_id': 52, 'character': 'Buckaroo Bartender', 'credit_id': '54f9d856c3a36878d2001e1b', 'gender': 0, 'id': 1275938, 'name': 'Jesper Inglis', 'order': 38, 'profile_path': None}, {'cast_id': 53, 'character': 'Biker', 'credit_id': '54f9d8a9925141439f001b8b', 'gender': 0, 'id': 1435716, 'name': 'Nick Brown', 'order': 39, 'profile_path': None}, {'cast_id': 54, 'character': 'Save Ferris Singer', 'credit_id': '54f9d8c8c3a36878d800172c', 'gender': 0, 'id': 1435717, 'name': 'Monique Powell', 'order': 40, 'profile_path': None}, {'cast_id': 55, 'character': 'Save Ferris Singer', 'credit_id': '54f9d8e6c3a36878e6001c9a', 'gender': 0, 'id': 1435718, 'name': 'Brian Mashburn', 'order': 41, 'profile_path': None}, {'cast_id': 56, 'character': 'Letters To Cleo Singer', 'credit_id': '54f9d9419251414392001c6d', 'gender': 0, 'id': 1238557, 'name': 'Kay Hanley', 'order': 42, 'profile_path': None}, {'cast_id': 57, 'character': 'Letters To Cleo Singer', 'credit_id': '54f9dba7c3a36878dc001b7d', 'gender': 0, 'id': 227721, 'name': 'Michael Eisenstein', 'order': 43, 'profile_path': None}]</t>
  </si>
  <si>
    <t>[{'credit_id': '52fe43e6c3a36847f807731d', 'department': 'Art', 'gender': 2, 'id': 1800, 'job': 'Set Decoration', 'name': 'Charles Graffeo', 'profile_path': None}, {'credit_id': '5727be19c3a3685bd90037a2', 'department': 'Writing', 'gender': 2, 'id': 6210, 'job': 'Theatre Play', 'name': 'William Shakespeare', 'profile_path': '/2z4njqosEQM4g26ttb9grG9rJUg.jpg'}, {'credit_id': '52fe43e6c3a36847f80772ff', 'department': 'Camera', 'gender': 2, 'id': 7413, 'job': 'Director of Photography', 'name': 'Mark Irwin', 'profile_path': None}, {'credit_id': '52fe43e6c3a36847f8077305', 'department': 'Editing', 'gender': 2, 'id': 16593, 'job': 'Editor', 'name': 'O. Nicholas Brown', 'profile_path': None}, {'credit_id': '52fe43e6c3a36847f8077317', 'department': 'Costume &amp; Make-Up', 'gender': 1, 'id': 20359, 'job': 'Costume Design', 'name': 'Kimberly A. Tillman', 'profile_path': None}, {'credit_id': '52fe43e6c3a36847f80772f9', 'department': 'Sound', 'gender': 2, 'id': 21068, 'job': 'Original Music Composer', 'name': 'Richard Gibbs', 'profile_path': None}, {'credit_id': '52fe43e6c3a36847f80772e1', 'department': 'Production', 'gender': 2, 'id': 29525, 'job': 'Producer', 'name': 'Andrew Lazar', 'profile_path': None}, {'credit_id': '52fe43e6c3a36847f807730b', 'department': 'Art', 'gender': 1, 'id': 32279, 'job': 'Production Design', 'name': 'Carol Winstead Wood', 'profile_path': None}, {'credit_id': '52fe43e6c3a36847f80772c7', 'department': 'Directing', 'gender': 2, 'id': 40243, 'job': 'Director', 'name': 'Gil Junger', 'profile_path': None}, {'credit_id': '55846e5ec3a3685030000fd7', 'department': 'Writing', 'gender': 1, 'id': 40589, 'job': 'Writer', 'name': 'Karen McCullah Lutz', 'profile_path': None}, {'credit_id': '55846e6ec3a3685024000fa4', 'department': 'Writing', 'gender': 1, 'id': 40590, 'job': 'Writer', 'name': 'Kirsten Smith', 'profile_path': None}, {'credit_id': '52fe43e6c3a36847f80772e7', 'department': 'Production', 'gender': 2, 'id': 40591, 'job': 'Executive Producer', 'name': 'Seth Jaret', 'profile_path': '/s5UMp5gXsjHWNOUaNczLhrlNzST.jpg'}, {'credit_id': '52fe43e6c3a36847f80772ed', 'department': 'Production', 'gender': 2, 'id': 40592, 'job': 'Executive Producer', 'name': 'Jeffrey Chernov', 'profile_path': None}, {'credit_id': '5727ba069251414da1000240', 'department': 'Production', 'gender': 2, 'id': 40593, 'job': 'Associate Producer', 'name': 'Greg Silverman', 'profile_path': None}, {'credit_id': '52fe43e6c3a36847f8077311', 'department': 'Art', 'gender': 0, 'id': 40594, 'job': 'Art Direction', 'name': 'Gilbert Wong', 'profile_path': None}, {'credit_id': '55846f0ac3a3685030001010', 'department': 'Production', 'gender': 1, 'id': 51557, 'job': 'Casting', 'name': 'Marcia Ross', 'profile_path': None}, {'credit_id': '55846eeec3a3685034001122', 'department': 'Production', 'gender': 1, 'id': 63672, 'job': 'Casting', 'name': 'Gail Goldberg', 'profile_path': None}, {'credit_id': '5727b943c3a3681da20009b6', 'department': 'Crew', 'gender': 2, 'id': 73137, 'job': 'Executive Music Producer', 'name': 'Ralph Sall', 'profile_path': None}, {'credit_id': '57292d16c3a36809050000bd', 'department': 'Sound', 'gender': 0, 'id': 74976, 'job': 'Sound Re-Recording Mixer', 'name': 'Mel Metcalfe', 'profile_path': None}, {'credit_id': '57292d089251414e0a0000c8', 'department': 'Sound', 'gender': 0, 'id': 74978, 'job': 'Sound Re-Recording Mixer', 'name': 'Terry Porter', 'profile_path': None}, {'credit_id': '57292e009251414e040000c8', 'department': 'Editing', 'gender': 0, 'id': 83085, 'job': 'Dialogue Editor', 'name': 'Albert Gasser', 'profile_path': None}, {'credit_id': '57292d20c3a36808fc0000b7', 'department': 'Sound', 'gender': 2, 'id': 83091, 'job': 'Sound Re-Recording Mixer', 'name': 'Dean A. Zupancic', 'profile_path': None}, {'credit_id': '572929289251414e0d000020', 'department': 'Production', 'gender': 2, 'id': 11014, 'job': 'Unit Production Manager', 'name': 'Ross Fanger', 'profile_path': None}, {'credit_id': '55846efbc3a3685034001125', 'department': 'Production', 'gender': 1, 'id': 1096443, 'job': 'Casting', 'name': 'Donna Morong', 'profile_path': '/hB7SmMZqWTUofv1JnGQAGBrS4J4.jpg'}, {'credit_id': '572929509251414e0a00002d', 'department': 'Directing', 'gender': 0, 'id': 1190244, 'job': 'Assistant Director', 'name': 'K.C. Colwell', 'profile_path': None}, {'credit_id': '57292c9cc3a3680902000097', 'department': 'Camera', 'gender': 0, 'id': 1401266, 'job': 'Camera Operator', 'name': 'Robin Buerki', 'profile_path': None}, {'credit_id': '57292ca3c3a36808f00000a7', 'department': 'Crew', 'gender': 0, 'id': 1401266, 'job': 'Steadycam', 'name': 'Robin Buerki', 'profile_path': None}, {'credit_id': '57292dedc3a36808fe0000c9', 'department': 'Sound', 'gender': 2, 'id': 1415618, 'job': 'Supervising Sound Effects Editor', 'name': 'Donald J. Malouf', 'profile_path': None}, {'credit_id': '57292cd09251414e10000096', 'department': 'Directing', 'gender': 1, 'id': 1457729, 'job': 'Script Supervisor', 'name': 'Nancy Karlin', 'profile_path': None}, {'credit_id': '55846df29251416b7b000847', 'department': 'Production', 'gender': 0, 'id': 1479110, 'job': 'Co-Producer', 'name': 'Jody Hedien', 'profile_path': None}, {'credit_id': '573aa88e9251410c90001aaf', 'department': 'Costume &amp; Make-Up', 'gender': 0, 'id': 1536541, 'job': 'Makeup Artist', 'name': "Martin 'Vinnie' Hagood", 'profile_path': None}, {'credit_id': '57292c84c3a36808fc000094', 'department': 'Costume &amp; Make-Up', 'gender': 1, 'id': 1546085, 'job': 'Key Hair Stylist', 'name': 'Pauletta O. Lewis', 'profile_path': None}, {'credit_id': '57292c279251414e0d000088', 'department': 'Costume &amp; Make-Up', 'gender': 0, 'id': 1549635, 'job': 'Costume Supervisor', 'name': 'Alexandria Forster', 'profile_path': None}, {'credit_id': '57292cb79251414e0600009b', 'department': 'Camera', 'gender': 2, 'id': 1552506, 'job': 'First Assistant Camera', 'name': 'Gary Katsuya Ushino', 'profile_path': None}, {'credit_id': '57292e5cc3a36808f60000c9', 'department': 'Crew', 'gender': 0, 'id': 1552997, 'job': 'Choreographer', 'name': 'Marguerite Pomerhn Derricks', 'profile_path': None}, {'credit_id': '57292b77c3a3680905000090', 'department': 'Crew', 'gender': 1, 'id': 1614896, 'job': 'Stunt Coordinator', 'name': 'Ben Scott', 'profile_path': None}, {'credit_id': '57292d7bc3a36809050000ce', 'department': 'Sound', 'gender': 0, 'id': 1614897, 'job': 'Boom Operator', 'name': 'David Schneider', 'profile_path': None}]</t>
  </si>
  <si>
    <t>[{'id': 35, 'name': 'Comedy'}, {'id': 10749, 'name': 'Romance'}, {'id': 18, 'name': 'Drama'}]</t>
  </si>
  <si>
    <t>[{'name': 'Mad Chance', 'id': 1757}, {'name': 'Jaret Entertainment', 'id': 1783}, {'name': 'Touchstone Pictures', 'id': 9195}]</t>
  </si>
  <si>
    <t>10 Things I Hate About You</t>
  </si>
  <si>
    <t>m3</t>
  </si>
  <si>
    <t>['adventure', 'mystery', 'sci-fi']</t>
  </si>
  <si>
    <t>[{'cast_id': 6, 'character': 'Dr. Dave Bowman', 'credit_id': '52fe4212c3a36847f8001a1b', 'gender': 2, 'id': 245, 'name': 'Keir Dullea', 'order': 0, 'profile_path': '/dL9i0nCk2fCgInZNaYVjGck2IBp.jpg'}, {'cast_id': 7, 'character': 'Dr. Frank Poole', 'credit_id': '52fe4212c3a36847f8001a1f', 'gender': 2, 'id': 246, 'name': 'Gary Lockwood', 'order': 1, 'profile_path': '/93PNFjRuV3u4SRFwmvaAMZ4HNna.jpg'}, {'cast_id': 8, 'character': 'Dr. Heywood R. Floyd', 'credit_id': '52fe4212c3a36847f8001a23', 'gender': 2, 'id': 247, 'name': 'William Sylvester', 'order': 2, 'profile_path': '/iz3JAVIColzTaQ3PFvxdlFaCzfW.jpg'}, {'cast_id': 14, 'character': 'HAL 9000 (voice)', 'credit_id': '52fe4212c3a36847f8001a3b', 'gender': 2, 'id': 253, 'name': 'Douglas Rain', 'order': 3, 'profile_path': '/pKrnsL8g6AVoHZljLCPhOQJWFQl.jpg'}, {'cast_id': 9, 'character': 'Moon-Watcher', 'credit_id': '52fe4212c3a36847f8001a27', 'gender': 0, 'id': 248, 'name': 'Daniel Richter', 'order': 4, 'profile_path': '/iJuRUlQzzLWO6syC5mZcULVFGP2.jpg'}, {'cast_id': 10, 'character': 'Dr. Andrei Smyslov', 'credit_id': '52fe4212c3a36847f8001a2b', 'gender': 2, 'id': 249, 'name': 'Leonard Rossiter', 'order': 5, 'profile_path': '/wrnVw2YGa7Kk5Lva0yZbLaPKcXp.jpg'}, {'cast_id': 11, 'character': 'Elena', 'credit_id': '52fe4212c3a36847f8001a2f', 'gender': 1, 'id': 250, 'name': 'Margaret Tyzack', 'order': 6, 'profile_path': '/x46TBOnZI9i5jfIkD12i8cnrQdK.jpg'}, {'cast_id': 12, 'character': 'Dr. Ralph Halvorsen', 'credit_id': '52fe4212c3a36847f8001a33', 'gender': 2, 'id': 251, 'name': 'Robert Beatty', 'order': 7, 'profile_path': '/nQrvFDN5pIo4y5qHRgsCJ3zpoQM.jpg'}, {'cast_id': 13, 'character': 'Dr. Bill Michaels', 'credit_id': '52fe4212c3a36847f8001a37', 'gender': 2, 'id': 252, 'name': 'Sean Sullivan', 'order': 8, 'profile_path': '/joE4WRGnRxLpZ6gyEPQuiA1VOsb.jpg'}, {'cast_id': 30, 'character': 'Mission Controller (voice)', 'credit_id': '52fe4212c3a36847f8001a83', 'gender': 2, 'id': 102573, 'name': 'Frank Miller', 'order': 9, 'profile_path': None}, {'cast_id': 25, 'character': 'Aries-1B Lunar Shuttle Captain', 'credit_id': '52fe4212c3a36847f8001a73', 'gender': 0, 'id': 108277, 'name': 'Ed Bishop', 'order': 10, 'profile_path': '/v5jVNLCSACz9yC0mhD4akfXPtc6.jpg'}, {'cast_id': 29, 'character': 'Aries-1B Stewardess', 'credit_id': '52fe4212c3a36847f8001a7f', 'gender': 1, 'id': 117540, 'name': 'Edwina Carroll', 'order': 11, 'profile_path': '/h0MjcnyMU2KvlhX21AHmf33zJGS.jpg'}, {'cast_id': 39, 'character': 'Stewardess', 'credit_id': '539d3d53c3a3683b2a002a98', 'gender': 0, 'id': 127363, 'name': 'Penny Brahms', 'order': 12, 'profile_path': None}, {'cast_id': 40, 'character': 'Stewardess', 'credit_id': '539d3d76c3a3683b50002997', 'gender': 0, 'id': 1102076, 'name': 'Heather Downham', 'order': 13, 'profile_path': None}, {'cast_id': 82, 'character': 'stewardess', 'credit_id': '591e5bccc3a3687a8e028c10', 'gender': 0, 'id': 1819434, 'name': "Maggie d'Abo", 'order': 14, 'profile_path': None}, {'cast_id': 83, 'character': 'stewardess', 'credit_id': '591e5be29251414add0291a1', 'gender': 0, 'id': 1819435, 'name': 'Chela Matthison', 'order': 15, 'profile_path': None}, {'cast_id': 84, 'character': 'Voiceprint identification girl', 'credit_id': '591e5bfac3a3687912026cc5', 'gender': 0, 'id': 1819436, 'name': 'Judy Kiern', 'order': 16, 'profile_path': None}, {'cast_id': 27, 'character': "Poole's Father", 'credit_id': '52fe4212c3a36847f8001a77', 'gender': 0, 'id': 93948, 'name': 'Alan Gifford', 'order': 17, 'profile_path': '/rB3wxxeKK7EuflIWIQoB7dbFk99.jpg'}, {'cast_id': 28, 'character': "Poole's Mother", 'credit_id': '52fe4212c3a36847f8001a7b', 'gender': 1, 'id': 107445, 'name': 'Ann Gillis', 'order': 18, 'profile_path': '/pj9tiEfMxDe4vedKtmlGu5oMB9m.jpg'}, {'cast_id': 70, 'character': "Squirt - Floyd's Daughter (uncredited)", 'credit_id': '539d41d2c3a3683b41002bee', 'gender': 1, 'id': 8645, 'name': 'Vivian Kubrick', 'order': 19, 'profile_path': None}, {'cast_id': 69, 'character': 'BBC-12 Announcer (uncredited)', 'credit_id': '539d41b9c3a3683b50002b1f', 'gender': 0, 'id': 1330813, 'name': 'Kenneth Kendall', 'order': 20, 'profile_path': None}, {'cast_id': 24, 'character': 'Astronaut', 'credit_id': '52fe4212c3a36847f8001a6f', 'gender': 2, 'id': 24278, 'name': 'Bill Weston', 'order': 21, 'profile_path': '/apVNA3SRNIrB6gu88nGTEhPewI2.jpg'}, {'cast_id': 31, 'character': 'Astronaut', 'credit_id': '52fe4212c3a36847f8001a87', 'gender': 2, 'id': 948173, 'name': 'Glenn Beck', 'order': 22, 'profile_path': '/sNJIAMvWfZSUsHJyz88DrBO5zqI.jpg'}, {'cast_id': 41, 'character': 'Astronaut', 'credit_id': '539d3da9c3a3683b500029a3', 'gender': 0, 'id': 1330785, 'name': 'Mike Lovell', 'order': 23, 'profile_path': None}, {'cast_id': 42, 'character': 'Ape', 'credit_id': '539d3df0c3a3683b37002a8b', 'gender': 0, 'id': 1330786, 'name': 'John Ashley', 'order': 24, 'profile_path': None}, {'cast_id': 43, 'character': 'Ape', 'credit_id': '539d3e13c3a3683b37002a92', 'gender': 0, 'id': 1330787, 'name': 'Jimmy Bell', 'order': 25, 'profile_path': None}, {'cast_id': 44, 'character': 'Ape', 'credit_id': '539d3e2ec3a3683b590029db', 'gender': 0, 'id': 1330788, 'name': 'David Charkham', 'order': 26, 'profile_path': None}, {'cast_id': 45, 'character': 'Ape', 'credit_id': '539d3e44c3a3683b41002a7e', 'gender': 0, 'id': 1330789, 'name': 'Simon Davis', 'order': 27, 'profile_path': None}, {'cast_id': 46, 'character': 'Ape', 'credit_id': '539d3e6ac3a3683b23002b57', 'gender': 0, 'id': 1330790, 'name': 'Jonathan Daw', 'order': 28, 'profile_path': None}, {'cast_id': 47, 'character': 'Ape', 'credit_id': '539d3e80c3a3683b310029ff', 'gender': 0, 'id': 1330791, 'name': 'PÃ©ter DelmÃ¡r', 'order': 29, 'profile_path': None}, {'cast_id': 48, 'character': 'Ape Attacked by Leopard', 'credit_id': '539d3ec4c3a3683b23002b81', 'gender': 0, 'id': 1330792, 'name': 'Terry Duggan', 'order': 30, 'profile_path': None}, {'cast_id': 49, 'character': 'Ape', 'credit_id': '539d3eeac3a3683b23002b88', 'gender': 0, 'id': 1330793, 'name': 'David Fleetwood', 'order': 31, 'profile_path': None}, {'cast_id': 50, 'character': 'Ape', 'credit_id': '539d3f04c3a3683b2a002ad4', 'gender': 0, 'id': 1330794, 'name': 'Danny Grover', 'order': 32, 'profile_path': None}, {'cast_id': 51, 'character': 'Ape', 'credit_id': '539d3f25c3a3683b23002ba3', 'gender': 0, 'id': 1330795, 'name': 'Brian Hawley', 'order': 33, 'profile_path': None}, {'cast_id': 52, 'character': 'Ape', 'credit_id': '539d3f42c3a3683b50002a01', 'gender': 0, 'id': 1330796, 'name': 'David Hines', 'order': 34, 'profile_path': None}, {'cast_id': 53, 'character': 'Ape', 'credit_id': '539d3f81c3a3683b50002a27', 'gender': 0, 'id': 1330797, 'name': 'Tony Jackson', 'order': 35, 'profile_path': None}, {'cast_id': 54, 'character': 'Ape', 'credit_id': '539d3f9ec3a3683b31002a89', 'gender': 0, 'id': 1330798, 'name': 'John Jordan', 'order': 36, 'profile_path': None}, {'cast_id': 55, 'character': 'Ape', 'credit_id': '539d3fb4c3a3683b41002b14', 'gender': 0, 'id': 1330799, 'name': 'Scott MacKee', 'order': 37, 'profile_path': None}, {'cast_id': 56, 'character': 'Ape', 'credit_id': '539d3fcbc3a3683b59002a74', 'gender': 0, 'id': 1330800, 'name': 'Laurence Marchant', 'order': 38, 'profile_path': None}, {'cast_id': 57, 'character': 'Ape', 'credit_id': '539d3fe5c3a3683b31002ab7', 'gender': 0, 'id': 1330801, 'name': 'Darryl Paes', 'order': 39, 'profile_path': None}, {'cast_id': 58, 'character': 'Ape', 'credit_id': '539d3fffc3a3683b50002a65', 'gender': 0, 'id': 1330802, 'name': 'Joe Refalo', 'order': 40, 'profile_path': None}, {'cast_id': 59, 'character': 'Ape', 'credit_id': '539d4011c3a3683b48002a0b', 'gender': 0, 'id': 1330803, 'name': 'Andy Wallace', 'order': 41, 'profile_path': None}, {'cast_id': 60, 'character': 'Ape', 'credit_id': '539d4024c3a3683b23002c27', 'gender': 0, 'id': 1330804, 'name': 'Bob Wilyman', 'order': 42, 'profile_path': None}, {'cast_id': 61, 'character': 'Ape Killed by Moon-Watcher', 'credit_id': '539d4048c3a3683b50002a82', 'gender': 0, 'id': 1330805, 'name': 'Richard Woods', 'order': 43, 'profile_path': None}, {'cast_id': 62, 'character': 'Interviewer (uncredited)', 'credit_id': '539d4069c3a3683b48002a28', 'gender': 0, 'id': 1330806, 'name': 'Martin Amor', 'order': 44, 'profile_path': None}, {'cast_id': 63, 'character': 'Young Man (uncredited)', 'credit_id': '539d407ec3a3683b41002b55', 'gender': 0, 'id': 1330807, 'name': 'S. Newton Anderson', 'order': 45, 'profile_path': None}, {'cast_id': 64, 'character': '(uncredited)', 'credit_id': '539d4092c3a3683b50002a8b', 'gender': 0, 'id': 1330808, 'name': 'Sheraton Blount', 'order': 46, 'profile_path': None}, {'cast_id': 65, 'character': '(uncredited)', 'credit_id': '539d40a6c3a3683b41002b5c', 'gender': 0, 'id': 1330809, 'name': 'Ann Bormann', 'order': 47, 'profile_path': None}, {'cast_id': 67, 'character': '(uncredited)', 'credit_id': '539d4177c3a3683b48002a75', 'gender': 0, 'id': 1330811, 'name': 'Julie Croft', 'order': 48, 'profile_path': None}, {'cast_id': 68, 'character': '(uncredited)', 'credit_id': '539d418fc3a3683b41002baf', 'gender': 0, 'id': 1330812, 'name': 'Penny Francis', 'order': 49, 'profile_path': None}, {'cast_id': 71, 'character': '(uncredited)', 'credit_id': '539d41e5c3a3683b23002ce1', 'gender': 1, 'id': 1330814, 'name': 'Marcella Markham', 'order': 50, 'profile_path': None}, {'cast_id': 72, 'character': 'Russian Scientist (uncredited)', 'credit_id': '539d41f9c3a3683b50002b54', 'gender': 0, 'id': 1330815, 'name': 'Irena Marr', 'order': 51, 'profile_path': None}, {'cast_id': 73, 'character': 'Russian Scientist (uncredited)', 'credit_id': '539d420bc3a3683b23002d11', 'gender': 0, 'id': 1330816, 'name': 'Krystyna Marr', 'order': 52, 'profile_path': None}, {'cast_id': 74, 'character': '(uncredited)', 'credit_id': '539d421ec3a3683b59002b72', 'gender': 0, 'id': 1330817, 'name': 'Kim Neil', 'order': 53, 'profile_path': None}, {'cast_id': 75, 'character': '(uncredited)', 'credit_id': '539d4230c3a3683b37002c2f', 'gender': 0, 'id': 1330818, 'name': 'Jane Pearl', 'order': 54, 'profile_path': None}, {'cast_id': 76, 'character': '(uncredited)', 'credit_id': '539d4244c3a3683b48002b19', 'gender': 0, 'id': 1330819, 'name': 'Penny Pearl', 'order': 55, 'profile_path': None}, {'cast_id': 77, 'character': 'Miller (uncredited)', 'credit_id': '539d427dc3a3683b23002d36', 'gender': 0, 'id': 1330820, 'name': 'Kevin Scott', 'order': 56, 'profile_path': '/jx50f8hlEfBPUQqDZlukoyujC2m.jpg'}, {'cast_id': 78, 'character': 'TMA-1 Site Technician #1 (uncredited)', 'credit_id': '539d42bfc3a3683b23002d3e', 'gender': 2, 'id': 1330821, 'name': 'John Swindells', 'order': 57, 'profile_path': None}, {'cast_id': 79, 'character': 'TMA-1 Site Photographer (uncredited)', 'credit_id': '539d43ea0e0a261328003623', 'gender': 0, 'id': 184980, 'name': 'Burnell Tucker', 'order': 58, 'profile_path': '/kRMCT2aPlZO5Cl5404mRyHEQBt6.jpg'}, {'cast_id': 81, 'character': 'TMA-1 Site Technician #2 (uncredited)', 'credit_id': '57a3958d9251410c7d00377f', 'gender': 2, 'id': 1208787, 'name': 'John Clifford', 'order': 59, 'profile_path': None}]</t>
  </si>
  <si>
    <t>[{'credit_id': '52fe4212c3a36847f8001a0b', 'department': 'Writing', 'gender': 2, 'id': 240, 'job': 'Screenplay', 'name': 'Stanley Kubrick', 'profile_path': '/ywoN9gI2lFOA5EAxxyRbQ1R4GQ6.jpg'}, {'credit_id': '52fe4212c3a36847f8001a6b', 'department': 'Directing', 'gender': 2, 'id': 240, 'job': 'Director', 'name': 'Stanley Kubrick', 'profile_path': '/ywoN9gI2lFOA5EAxxyRbQ1R4GQ6.jpg'}, {'credit_id': '52fe4212c3a36847f8001a05', 'department': 'Production', 'gender': 2, 'id': 240, 'job': 'Producer', 'name': 'Stanley Kubrick', 'profile_path': '/ywoN9gI2lFOA5EAxxyRbQ1R4GQ6.jpg'}, {'credit_id': '52fe4212c3a36847f8001a11', 'department': 'Camera', 'gender': 2, 'id': 243, 'job': 'Director of Photography', 'name': 'Geoffrey Unsworth', 'profile_path': None}, {'credit_id': '52fe4212c3a36847f8001a17', 'department': 'Editing', 'gender': 2, 'id': 244, 'job': 'Editor', 'name': 'Ray Lovejoy', 'profile_path': None}, {'credit_id': '52fe4212c3a36847f8001a41', 'department': 'Sound', 'gender': 0, 'id': 254, 'job': 'Sound mixer', 'name': 'H.L. Bird', 'profile_path': None}, {'credit_id': '52fe4212c3a36847f8001a47', 'department': 'Sound', 'gender': 0, 'id': 255, 'job': 'Sound Editor', 'name': 'Winston Ryder', 'profile_path': None}, {'credit_id': '52fe4212c3a36847f8001a53', 'department': 'Writing', 'gender': 2, 'id': 241, 'job': 'Screenplay', 'name': 'Arthur C. Clarke', 'profile_path': '/tuPZZRQTymvxMvYXuYyZYVMn7zL.jpg'}, {'credit_id': '52fe4212c3a36847f8001a4d', 'department': 'Writing', 'gender': 2, 'id': 241, 'job': 'Novel', 'name': 'Arthur C. Clarke', 'profile_path': '/tuPZZRQTymvxMvYXuYyZYVMn7zL.jpg'}, {'credit_id': '52fe4212c3a36847f8001a59', 'department': 'Production', 'gender': 0, 'id': 257, 'job': 'Producer', 'name': 'Victor Lyndon', 'profile_path': None}, {'credit_id': '53918926c3a3685ed9000f92', 'department': 'Production', 'gender': 2, 'id': 2288, 'job': 'Casting', 'name': 'James Liggat', 'profile_path': None}, {'credit_id': '52fe4212c3a36847f8001a5f', 'department': 'Crew', 'gender': 0, 'id': 9402, 'job': 'Special Effects', 'name': 'Brian Johnson', 'profile_path': None}, {'credit_id': '53918978c3a36864910010f1', 'department': 'Art', 'gender': 2, 'id': 12510, 'job': 'Production Design', 'name': 'Anthony Masters', 'profile_path': '/32OGKBShuM420L7FxP1XfXfjqBz.jpg'}, {'credit_id': '52fe4212c3a36847f8001a65', 'department': 'Crew', 'gender': 0, 'id': 18758, 'job': 'Special Effects', 'name': 'Les Bowie', 'profile_path': None}, {'credit_id': '53918a12c3a3685ed9000fa3', 'department': 'Art', 'gender': 0, 'id': 26872, 'job': 'Set Decoration', 'name': 'Robert Cartwright', 'profile_path': None}, {'credit_id': '539189dac3a36864630011d5', 'department': 'Art', 'gender': 2, 'id': 957776, 'job': 'Art Direction', 'name': 'John Hoesli', 'profile_path': None}, {'credit_id': '53918945c3a3686488001100', 'department': 'Art', 'gender': 2, 'id': 986346, 'job': 'Production Design', 'name': 'Ernest Archer', 'profile_path': None}, {'credit_id': '53918958c3a36864630011ca', 'department': 'Art', 'gender': 0, 'id': 1125548, 'job': 'Production Design', 'name': 'Harry Lange', 'profile_path': None}, {'credit_id': '54783c349251416a27000172', 'department': 'Art', 'gender': 0, 'id': 1390333, 'job': 'Construction Coordinator', 'name': 'Dick Frift', 'profile_path': None}]</t>
  </si>
  <si>
    <t>[{'id': 878, 'name': 'Science Fiction'}, {'id': 9648, 'name': 'Mystery'}, {'id': 12, 'name': 'Adventure'}]</t>
  </si>
  <si>
    <t>[{'name': 'Stanley Kubrick Productions', 'id': 385}, {'name': 'Metro-Goldwyn-Mayer (MGM)', 'id': 8411}]</t>
  </si>
  <si>
    <t>2001: A Space Odyssey</t>
  </si>
  <si>
    <t>m4</t>
  </si>
  <si>
    <t>['action', 'comedy', 'crime', 'drama', 'thriller']</t>
  </si>
  <si>
    <t>[{'cast_id': 15, 'character': 'Jack Cates', 'credit_id': '52fe421fc3a36847f800592b', 'gender': 2, 'id': 1733, 'name': 'Nick Nolte', 'order': 0, 'profile_path': '/o6O7WP3vokKstxJFMiiyRMNyPsH.jpg'}, {'cast_id': 16, 'character': 'Reggie Hammond', 'credit_id': '52fe421fc3a36847f800592f', 'gender': 2, 'id': 776, 'name': 'Eddie Murphy', 'order': 1, 'profile_path': '/bsi706zdqs0KAPdOsqz6AkLNcFF.jpg'}, {'cast_id': 17, 'character': 'Elaine', 'credit_id': '52fe421fc3a36847f8005933', 'gender': 1, 'id': 1734, 'name': "Annette O'Toole", 'order': 2, 'profile_path': '/vUsmxRy3CeyYEDNi8fgfAAzsmgH.jpg'}, {'cast_id': 18, 'character': 'Haden', 'credit_id': '52fe421fc3a36847f8005937', 'gender': 2, 'id': 1735, 'name': 'Frank McRae', 'order': 3, 'profile_path': '/piXgVU3tnR6hGvgeZjeqUqKsfi5.jpg'}, {'cast_id': 19, 'character': 'Albert Ganz', 'credit_id': '52fe421fc3a36847f800593b', 'gender': 2, 'id': 1736, 'name': 'James Remar', 'order': 4, 'profile_path': '/AeSuQlBclvWqztlpkf9nIhvvhsc.jpg'}, {'cast_id': 20, 'character': 'Luther', 'credit_id': '52fe421fc3a36847f800593f', 'gender': 2, 'id': 1737, 'name': 'David Patrick Kelly', 'order': 5, 'profile_path': '/ujvmeyBvEJ7gkvww0OYDBlbxOTT.jpg'}, {'cast_id': 21, 'character': 'Billy Bear', 'credit_id': '52fe421fc3a36847f8005943', 'gender': 2, 'id': 1105, 'name': 'Sonny Landham', 'order': 6, 'profile_path': '/dmOpsfsz56FtcrQMfyiivmoEXXP.jpg'}, {'cast_id': 22, 'character': 'Ben Kehoe', 'credit_id': '52fe421fc3a36847f8005947', 'gender': 2, 'id': 591, 'name': 'Brion James', 'order': 7, 'profile_path': '/4Vm3Zq6arXq3jyFfq3yJgH9Jj2l.jpg'}, {'cast_id': 71, 'character': 'Rosalie, Hostage Girl', 'credit_id': '55c073e1c3a36822530012c1', 'gender': 1, 'id': 1216889, 'name': 'Kerry Sherman', 'order': 8, 'profile_path': '/d6110jVsSOsk8bkZtqDNzm08ZDT.jpg'}, {'cast_id': 24, 'character': 'Algren', 'credit_id': '52fe421fc3a36847f800594f', 'gender': 2, 'id': 783, 'name': 'Jonathan Banks', 'order': 9, 'profile_path': '/s6K0lromCtmSTzuX9hig8OPiRsC.jpg'}, {'cast_id': 25, 'character': 'Vanzant', 'credit_id': '52fe421fc3a36847f8005953', 'gender': 2, 'id': 1739, 'name': 'James Keane', 'order': 10, 'profile_path': '/1e2zknHnG1Yp92D3hRQUbXHay9c.jpg'}, {'cast_id': 26, 'character': 'Frizzy, Hotel Desk Clerk', 'credit_id': '52fe421fc3a36847f8005957', 'gender': 0, 'id': 1740, 'name': 'Tara King', 'order': 11, 'profile_path': None}, {'cast_id': 27, 'character': 'Lisa, Blonde Hooker', 'credit_id': '52fe421fc3a36847f800595b', 'gender': 1, 'id': 1741, 'name': 'Greta Blackburn', 'order': 12, 'profile_path': None}, {'cast_id': 28, 'character': 'Casey', 'credit_id': '52fe421fc3a36847f800595f', 'gender': 1, 'id': 1742, 'name': 'Margot Rose', 'order': 13, 'profile_path': '/moaw9AgOeTbtkpMRci0gZUFXaex.jpg'}, {'cast_id': 29, 'character': 'Sally', 'credit_id': '52fe421fc3a36847f8005963', 'gender': 1, 'id': 1743, 'name': 'Denise Crosby', 'order': 14, 'profile_path': '/swsAGvviqh4PfDzjKpnR8sd3rx2.jpg'}, {'cast_id': 31, 'character': 'Candy', 'credit_id': '52fe421fc3a36847f800596d', 'gender': 1, 'id': 154141, 'name': 'Olivia Brown', 'order': 15, 'profile_path': '/4Gepaf24Oj9M7pnZ1bGMLKPXUfY.jpg'}, {'cast_id': 32, 'character': 'Young Cop', 'credit_id': '52fe421fc3a36847f8005971', 'gender': 2, 'id': 21484, 'name': 'Todd Allen', 'order': 16, 'profile_path': '/m8bGdt2Yzz2KXCYHAzzYjBv7dJW.jpg'}, {'cast_id': 33, 'character': 'Thin Cop', 'credit_id': '52fe421fc3a36847f8005975', 'gender': 2, 'id': 169003, 'name': 'Bill Dearth', 'order': 17, 'profile_path': None}, {'cast_id': 34, 'character': 'Big Cop', 'credit_id': '52fe421fc3a36847f8005979', 'gender': 2, 'id': 42006, 'name': 'Ned Dowd', 'order': 18, 'profile_path': None}, {'cast_id': 35, 'character': 'Old Cop', 'credit_id': '52fe421fc3a36847f800597d', 'gender': 2, 'id': 10380, 'name': 'Jim Haynie', 'order': 19, 'profile_path': '/xOOfHlwhjY9OKeLeUCJ2oiSz8gn.jpg'}, {'cast_id': 36, 'character': 'Detective', 'credit_id': '52fe421fc3a36847f8005981', 'gender': 2, 'id': 14320, 'name': 'Jack Thibeau', 'order': 20, 'profile_path': '/3u5SqsqsOeZjwRhtUbuEKqu6JJ2.jpg'}, {'cast_id': 37, 'character': 'Plainclothes Man', 'credit_id': '52fe421fc3a36847f8005985', 'gender': 0, 'id': 164696, 'name': 'Jon St. Elwood', 'order': 21, 'profile_path': None}, {'cast_id': 38, 'character': 'Ruth', 'credit_id': '52fe421fc3a36847f8005989', 'gender': 1, 'id': 158904, 'name': 'Clare Nono', 'order': 22, 'profile_path': '/11PRii6wMm1nc6rVaAVzDpKAaDC.jpg'}, {'cast_id': 39, 'character': 'Policewoman', 'credit_id': '52fe421fc3a36847f800598d', 'gender': 1, 'id': 53931, 'name': 'Sandy Martin', 'order': 23, 'profile_path': '/l7vi9wIV8yZOdv8y5h7cpFXVPRU.jpg'}, {'cast_id': 40, 'character': 'Bob', 'credit_id': '52fe421fc3a36847f8005991', 'gender': 2, 'id': 156522, 'name': 'Matt Landers', 'order': 24, 'profile_path': '/fImrhGnBAUDAEMvFW5TmjGkcwen.jpg'}, {'cast_id': 41, 'character': 'Cowboy Bartender', 'credit_id': '52fe421fc3a36847f8005995', 'gender': 2, 'id': 6916, 'name': 'Peter Jason', 'order': 25, 'profile_path': '/aiitfS96xAaJsjLVyliKX2LWtup.jpg'}, {'cast_id': 42, 'character': 'First Cop', 'credit_id': '52fe421fc3a36847f8005999', 'gender': 0, 'id': 97976, 'name': 'Bill Cross', 'order': 26, 'profile_path': None}, {'cast_id': 43, 'character': 'Second Cop', 'credit_id': '52fe421fc3a36847f800599d', 'gender': 2, 'id': 15824, 'name': 'Chris Mulkey', 'order': 27, 'profile_path': '/ibXN9Ho0nCF4jbGHeQYRHI8AMjH.jpg'}, {'cast_id': 44, 'character': 'Parking Lot Attendant', 'credit_id': '52fe421fc3a36847f80059a1', 'gender': 2, 'id': 1132251, 'name': 'Marcelino Sanchez', 'order': 28, 'profile_path': None}, {'cast_id': 45, 'character': 'Road Gang Guard', 'credit_id': '52fe421fc3a36847f80059a5', 'gender': 2, 'id': 949734, 'name': 'Bennie Dobbins', 'order': 29, 'profile_path': None}, {'cast_id': 46, 'character': 'Road Gang Guard', 'credit_id': '52fe421fc3a36847f80059a9', 'gender': 2, 'id': 16474, 'name': 'Walter Scott', 'order': 30, 'profile_path': '/l8uXZW6xypNY7e4wd7a0HqzP6iA.jpg'}, {'cast_id': 47, 'character': 'Road Gang Guard', 'credit_id': '52fe421fc3a36847f80059ad', 'gender': 0, 'id': 1289388, 'name': 'W. T. Zacha', 'order': 31, 'profile_path': None}, {'cast_id': 49, 'character': 'Prison Guard', 'credit_id': '52fe421fc3a36847f80059b5', 'gender': 2, 'id': 2277, 'name': 'Loyd Catlett', 'order': 33, 'profile_path': '/9C9HoDjuzYzPNMWOEvCTr8W8fcS.jpg'}, {'cast_id': 50, 'character': 'Prison Guard', 'credit_id': '52fe421fc3a36847f80059b9', 'gender': 0, 'id': 1289390, 'name': 'B. G. Fisher', 'order': 34, 'profile_path': None}, {'cast_id': 51, 'character': 'Prison Guard', 'credit_id': '52fe421fc3a36847f80059bd', 'gender': 2, 'id': 136236, 'name': 'Reid Cruickshanks', 'order': 35, 'profile_path': '/zioD97DTavTaggN3Emfflg7i1Qu.jpg'}, {'cast_id': 52, 'character': 'Duty Sergeant', 'credit_id': '52fe421fc3a36847f80059c1', 'gender': 2, 'id': 49832, 'name': 'R. D. Call', 'order': 36, 'profile_path': '/txa2FUem2tQGPH5HQR6WceIX9B7.jpg'}, {'cast_id': 53, 'character': 'Hooker', 'credit_id': '52fe421fc3a36847f80059c5', 'gender': 1, 'id': 101762, 'name': 'Brenda Venus', 'order': 37, 'profile_path': None}, {'cast_id': 54, 'character': 'Hooker', 'credit_id': '52fe421fc3a36847f80059c9', 'gender': 1, 'id': 92587, 'name': 'Gloria Gifford', 'order': 38, 'profile_path': None}, {'cast_id': 55, 'character': "Torchy's Patron", 'credit_id': '52fe421fc3a36847f80059cd', 'gender': 2, 'id': 91241, 'name': 'Nick Dimitri', 'order': 39, 'profile_path': None}, {'cast_id': 56, 'character': "Torchy's Patron", 'credit_id': '52fe421fc3a36847f80059d1', 'gender': 2, 'id': 85869, 'name': 'John Dennis Johnston', 'order': 40, 'profile_path': '/aNVNhdqDRR7kMegaiNWW8lGEUCR.jpg'}, {'cast_id': 57, 'character': "Torchy's Patron", 'credit_id': '52fe421fc3a36847f80059d5', 'gender': 0, 'id': 999700, 'name': 'Rock A. Walker', 'order': 41, 'profile_path': None}, {'cast_id': 58, 'character': 'Gas Station Attendant', 'credit_id': '52fe421fc3a36847f80059d9', 'gender': 0, 'id': 1289391, 'name': 'Dave Moordigian', 'order': 42, 'profile_path': None}, {'cast_id': 59, 'character': 'Security Guard', 'credit_id': '52fe421fc3a36847f80059dd', 'gender': 0, 'id': 555973, 'name': 'J. Wesley Huston', 'order': 43, 'profile_path': None}, {'cast_id': 60, 'character': 'Cop with Gun', 'credit_id': '52fe421fc3a36847f80059e1', 'gender': 0, 'id': 174662, 'name': 'Gary Pettinger', 'order': 44, 'profile_path': None}, {'cast_id': 61, 'character': 'Bar Girl', 'credit_id': '52fe421fc3a36847f80059e5', 'gender': 0, 'id': 1289392, 'name': 'Marquerita Wallace', 'order': 45, 'profile_path': None}, {'cast_id': 62, 'character': 'Bar Girl', 'credit_id': '52fe421fc3a36847f80059e9', 'gender': 1, 'id': 106703, 'name': 'Angela Robinson', 'order': 46, 'profile_path': '/aOitpetz1bNp2vbotS0acI1vMJO.jpg'}, {'cast_id': 63, 'character': 'Bartender', 'credit_id': '52fe421fc3a36847f80059ed', 'gender': 0, 'id': 193300, 'name': 'Jack Lightsy', 'order': 47, 'profile_path': None}, {'cast_id': 64, 'character': 'Henry Wong', 'credit_id': '52fe421fc3a36847f80059f1', 'gender': 0, 'id': 1118713, 'name': 'John Hauk', 'order': 48, 'profile_path': None}, {'cast_id': 65, 'character': 'Interrogator', 'credit_id': '52fe421fc3a36847f80059f5', 'gender': 0, 'id': 1289393, 'name': 'Bob Yanez', 'order': 49, 'profile_path': None}, {'cast_id': 66, 'character': 'Leroy', 'credit_id': '52fe421fc3a36847f80059f9', 'gender': 0, 'id': 214291, 'name': 'Clint Smith', 'order': 50, 'profile_path': None}, {'cast_id': 67, 'character': 'Gang Member', 'credit_id': '52fe421fc3a36847f80059fd', 'gender': 2, 'id': 85870, 'name': 'Luis Contreras', 'order': 51, 'profile_path': '/1OZ6UwzgLEFWvHJXyOvZTYuYisq.jpg'}, {'cast_id': 68, 'character': 'Cowgirl Dancer', 'credit_id': '52fe421fc3a36847f8005a01', 'gender': 0, 'id': 1289394, 'name': 'Suzanne M. Regard', 'order': 52, 'profile_path': None}, {'cast_id': 69, 'character': "Vroman's Dancer", 'credit_id': '52fe421fc3a36847f8005a05', 'gender': 1, 'id': 926, 'name': 'Ola Ray', 'order': 53, 'profile_path': None}, {'cast_id': 70, 'character': "Vroman's Dancer", 'credit_id': '52fe421fc3a36847f8005a09', 'gender': 0, 'id': 1289395, 'name': 'Bjaye Turner', 'order': 54, 'profile_path': None}, {'cast_id': 72, 'character': 'Indian Hooker', 'credit_id': '59b28c3c925141072f09de74', 'gender': 1, 'id': 181343, 'name': 'Begonya Plaza', 'order': 55, 'profile_path': '/2TtFPBtz0Bd3CXAc4W5K6zF66RY.jpg'}]</t>
  </si>
  <si>
    <t>[{'credit_id': '52fe421fc3a36847f8005927', 'department': 'Editing', 'gender': 2, 'id': 909, 'job': 'Editor', 'name': 'Billy Weber', 'profile_path': None}, {'credit_id': '52fe421ec3a36847f80058df', 'department': 'Production', 'gender': 2, 'id': 1091, 'job': 'Producer', 'name': 'Joel Silver', 'profile_path': '/9BUSlPpIAEQYtRdzVrSXaivld04.jpg'}, {'credit_id': '52fe421ec3a36847f80058e5', 'department': 'Production', 'gender': 2, 'id': 1093, 'job': 'Producer', 'name': 'Lawrence Gordon', 'profile_path': '/hcjzZT71C7bKzhkgL6TAcEjsmkS.jpg'}, {'credit_id': '52fe421fc3a36847f800590f', 'department': 'Art', 'gender': 2, 'id': 1096, 'job': 'Production Design', 'name': 'John Vallone', 'profile_path': None}, {'credit_id': '52fe421ec3a36847f80058d9', 'department': 'Directing', 'gender': 2, 'id': 1723, 'job': 'Director', 'name': 'Walter Hill', 'profile_path': '/gCU3dgnNaZuvmArtBJgjCUMmimd.jpg'}, {'credit_id': '52fe421fc3a36847f80058f1', 'department': 'Writing', 'gender': 2, 'id': 1723, 'job': 'Author', 'name': 'Walter Hill', 'profile_path': '/gCU3dgnNaZuvmArtBJgjCUMmimd.jpg'}, {'credit_id': '52fe421ec3a36847f80058eb', 'department': 'Writing', 'gender': 2, 'id': 1724, 'job': 'Author', 'name': 'Roger Spottiswoode', 'profile_path': '/hH8tIBh0RI7VwI4jQgphtB0qABR.jpg'}, {'credit_id': '52fe421fc3a36847f80058f7', 'department': 'Writing', 'gender': 2, 'id': 1725, 'job': 'Author', 'name': 'Larry Gross', 'profile_path': None}, {'credit_id': '52fe421fc3a36847f80058fd', 'department': 'Writing', 'gender': 2, 'id': 1726, 'job': 'Author', 'name': 'Steven E. de Souza', 'profile_path': '/vdNUgaeJEZy67vhwTeJnftfBRzB.jpg'}, {'credit_id': '52fe421fc3a36847f8005903', 'department': 'Camera', 'gender': 2, 'id': 1728, 'job': 'Director of Photography', 'name': 'Ric Waite', 'profile_path': None}, {'credit_id': '52fe421fc3a36847f8005909', 'department': 'Sound', 'gender': 2, 'id': 1729, 'job': 'Original Music Composer', 'name': 'James Horner', 'profile_path': '/oLOtXxXsYk8X4qq0ud4xVypXudi.jpg'}, {'credit_id': '52fe421fc3a36847f8005915', 'department': 'Production', 'gender': 1, 'id': 1730, 'job': 'Casting', 'name': 'Judith Holstra', 'profile_path': None}, {'credit_id': '52fe421fc3a36847f800591b', 'department': 'Editing', 'gender': 2, 'id': 1731, 'job': 'Editor', 'name': 'Freeman A. Davies', 'profile_path': None}, {'credit_id': '52fe421fc3a36847f8005921', 'department': 'Editing', 'gender': 2, 'id': 1732, 'job': 'Editor', 'name': 'Mark Warner', 'profile_path': None}, {'credit_id': '52fe421fc3a36847f8005969', 'department': 'Writing', 'gender': 2, 'id': 7671, 'job': 'Screenplay', 'name': 'Jeb Stuart', 'profile_path': None}]</t>
  </si>
  <si>
    <t>[{'id': 53, 'name': 'Thriller'}, {'id': 28, 'name': 'Action'}, {'id': 35, 'name': 'Comedy'}, {'id': 80, 'name': 'Crime'}, {'id': 18, 'name': 'Drama'}]</t>
  </si>
  <si>
    <t>[{'name': 'Paramount Pictures', 'id': 4}]</t>
  </si>
  <si>
    <t>48 Hrs.</t>
  </si>
  <si>
    <t>m6</t>
  </si>
  <si>
    <t>['crime', 'mystery', 'thriller']</t>
  </si>
  <si>
    <t>[{'cast_id': 3, 'character': 'Tom Welles', 'credit_id': '52fe4498c3a36847f809f195', 'gender': 2, 'id': 2963, 'name': 'Nicolas Cage', 'order': 0, 'profile_path': '/ti2h1OS1n1VwoJHWFaJD8dMZuEE.jpg'}, {'cast_id': 4, 'character': 'Max California', 'credit_id': '52fe4498c3a36847f809f199', 'gender': 2, 'id': 73421, 'name': 'Joaquin Phoenix', 'order': 1, 'profile_path': '/fGXFFv7owELL4wCFn2OsFAgOiO3.jpg'}, {'cast_id': 5, 'character': 'Eddie Poole', 'credit_id': '52fe4498c3a36847f809f19d', 'gender': 2, 'id': 4691, 'name': 'James Gandolfini', 'order': 2, 'profile_path': '/19r3knxqTAPUgfItOPXg3ouOcpI.jpg'}, {'cast_id': 6, 'character': 'George Higgins', 'credit_id': '52fe4498c3a36847f809f1a1', 'gender': 2, 'id': 4445, 'name': 'Chris Bauer', 'order': 3, 'profile_path': '/3KYVMaGkWTEDQ0T9lsu85pVbP4T.jpg'}, {'cast_id': 7, 'character': 'Daniel Longdale', 'credit_id': '52fe4498c3a36847f809f1a5', 'gender': 2, 'id': 16293, 'name': 'Anthony Heald', 'order': 4, 'profile_path': '/nRXLwMuuv5nUbEz2sFLtEU4zUYg.jpg'}, {'cast_id': 8, 'character': 'Dino Velvet', 'credit_id': '52fe4498c3a36847f809f1a9', 'gender': 2, 'id': 53, 'name': 'Peter Stormare', 'order': 5, 'profile_path': '/dDR0brp5L7fXDyEywrhjQv01LSg.jpg'}, {'cast_id': 9, 'character': 'Amy Welles', 'credit_id': '52fe4498c3a36847f809f1ad', 'gender': 1, 'id': 2229, 'name': 'Catherine Keener', 'order': 6, 'profile_path': '/tEBdqBUduF3dBcJcBeY5ffZ9MMu.jpg'}, {'cast_id': 10, 'character': 'Warren Anderson', 'credit_id': '52fe4498c3a36847f809f1b1', 'gender': 2, 'id': 4886, 'name': 'Norman Reedus', 'order': 7, 'profile_path': '/wJBL3VdMdMD5OarXEVHmSoupiLT.jpg'}, {'cast_id': 11, 'character': 'Janet Mathews', 'credit_id': '52fe4498c3a36847f809f1b5', 'gender': 1, 'id': 26930, 'name': 'Amy Morton', 'order': 8, 'profile_path': '/cf0V37Bw9BX2jlBCxrVETz0jkcl.jpg'}, {'cast_id': 12, 'character': 'Mary Ann Mathews', 'credit_id': '52fe4498c3a36847f809f1b9', 'gender': 1, 'id': 26919, 'name': 'Jenny Powell', 'order': 9, 'profile_path': None}, {'cast_id': 13, 'character': 'Miami Girlfriend', 'credit_id': '52fe4498c3a36847f809f1bd', 'gender': 0, 'id': 27003, 'name': 'Claudia Aros', 'order': 10, 'profile_path': None}, {'cast_id': 14, 'character': 'Taxi Driver', 'credit_id': '52fe4498c3a36847f809f1c1', 'gender': 0, 'id': 26651, 'name': 'Mario Ernesto SÃ¡nchez', 'order': 11, 'profile_path': '/f6XWjHEPuPf35RswwZJBzV8bAq.jpg'}, {'cast_id': 15, 'character': 'Computer Wizard', 'credit_id': '52fe4498c3a36847f809f1c5', 'gender': 1, 'id': 26998, 'name': 'Suzy Nakamura', 'order': 12, 'profile_path': '/rymamRd9wzjZquxMBKWOkylD5wN.jpg'}, {'cast_id': 16, 'character': 'Larry', 'credit_id': '52fe4498c3a36847f809f1c9', 'gender': 0, 'id': 26972, 'name': 'William Lawrence Mack', 'order': 13, 'profile_path': None}, {'cast_id': 17, 'character': 'Mrs. Christian', 'credit_id': '52fe4498c3a36847f809f1cd', 'gender': 1, 'id': 54159, 'name': 'Myra Carter', 'order': 14, 'profile_path': '/7mHROo3Ksc1THuAmTX9to1IrSJa.jpg'}, {'cast_id': 29, 'character': 'Stick', 'credit_id': '54dc86af92514101bf000136', 'gender': 2, 'id': 1238, 'name': 'Torsten Voges', 'order': 15, 'profile_path': '/qsqyjQCNuoQdRDF57Q9hzngIRci.jpg'}]</t>
  </si>
  <si>
    <t>[{'credit_id': '52fe4498c3a36847f809f18b', 'department': 'Directing', 'gender': 2, 'id': 5572, 'job': 'Director', 'name': 'Joel Schumacher', 'profile_path': '/ijI5sCPqDvT18NRWCeBqw8BJIZx.jpg'}, {'credit_id': '52fe4498c3a36847f809f191', 'department': 'Writing', 'gender': 2, 'id': 12047, 'job': 'Screenplay', 'name': 'Andrew Kevin Walker', 'profile_path': '/tPypY1vmiLEkoFuN0Q5pUU338ms.jpg'}, {'credit_id': '52fe4498c3a36847f809f1d3', 'department': 'Production', 'gender': 2, 'id': 5572, 'job': 'Producer', 'name': 'Joel Schumacher', 'profile_path': '/ijI5sCPqDvT18NRWCeBqw8BJIZx.jpg'}, {'credit_id': '52fe4498c3a36847f809f1d9', 'department': 'Production', 'gender': 1, 'id': 37926, 'job': 'Producer', 'name': 'Judy Hofflund', 'profile_path': None}, {'credit_id': '52fe4498c3a36847f809f1df', 'department': 'Production', 'gender': 2, 'id': 35974, 'job': 'Producer', 'name': 'Gavin Polone', 'profile_path': None}, {'credit_id': '52fe4498c3a36847f809f1eb', 'department': 'Sound', 'gender': 2, 'id': 5359, 'job': 'Original Music Composer', 'name': 'Mychael Danna', 'profile_path': None}, {'credit_id': '52fe4498c3a36847f809f1f7', 'department': 'Camera', 'gender': 2, 'id': 2950, 'job': 'Director of Photography', 'name': 'Robert Elswit', 'profile_path': None}, {'credit_id': '52fe4498c3a36847f809f1fd', 'department': 'Editing', 'gender': 2, 'id': 5583, 'job': 'Editor', 'name': 'Mark Stevens', 'profile_path': None}, {'credit_id': '52fe4498c3a36847f809f203', 'department': 'Production', 'gender': 1, 'id': 1262, 'job': 'Casting', 'name': 'Mali Finn', 'profile_path': None}, {'credit_id': '52fe4498c3a36847f809f209', 'department': 'Art', 'gender': 2, 'id': 12051, 'job': 'Production Design', 'name': 'Gary Wissner', 'profile_path': None}, {'credit_id': '52fe4498c3a36847f809f20f', 'department': 'Art', 'gender': 0, 'id': 54160, 'job': 'Art Direction', 'name': 'Gershon Ginsburg', 'profile_path': None}, {'credit_id': '593ee8c8c3a3684ed40007a6', 'department': 'Production', 'gender': 2, 'id': 70778, 'job': 'Executive Producer', 'name': 'Joseph M. Caracciolo', 'profile_path': None}, {'credit_id': '557b6f5b92514153b0000151', 'department': 'Production', 'gender': 2, 'id': 11408, 'job': 'Co-Producer', 'name': 'Jeff Levine', 'profile_path': None}, {'credit_id': '593ee47292514122d1000367', 'department': 'Art', 'gender': 2, 'id': 65711, 'job': 'Set Decoration', 'name': 'Gary Fettis', 'profile_path': None}, {'credit_id': '593ee49892514122a80003b6', 'department': 'Costume &amp; Make-Up', 'gender': 1, 'id': 42909, 'job': 'Costume Design', 'name': 'Mona May', 'profile_path': None}, {'credit_id': '593ee4eec3a3684f0c0003d7', 'department': 'Art', 'gender': 0, 'id': 1769259, 'job': 'Art Department Assistant', 'name': 'Sarah Bullion', 'profile_path': None}, {'credit_id': '593ee502c3a3684f0c0003f3', 'department': 'Art', 'gender': 0, 'id': 1832413, 'job': 'Art Department Coordinator', 'name': 'Tambre Hemstreet', 'profile_path': None}, {'credit_id': '593ee539c3a3684ec7000467', 'department': 'Art', 'gender': 0, 'id': 61825, 'job': 'Assistant Art Director', 'name': 'Jason Weil', 'profile_path': None}, {'credit_id': '593ee54c9251412996000046', 'department': 'Art', 'gender': 2, 'id': 91071, 'job': 'Construction Coordinator', 'name': 'Ron Petagna', 'profile_path': None}, {'credit_id': '593ee56192514122ed000462', 'department': 'Art', 'gender': 0, 'id': 1406612, 'job': 'Leadman', 'name': 'Philip Canfield', 'profile_path': None}, {'credit_id': '593ee579c3a3684f0c00048b', 'department': 'Costume &amp; Make-Up', 'gender': 0, 'id': 1738170, 'job': 'Costume Illustrator', 'name': 'Felipe Sanchez', 'profile_path': None}, {'credit_id': '593ee59092514122ac0004b7', 'department': 'Art', 'gender': 0, 'id': 1358149, 'job': 'Set Designer', 'name': 'Colin De Rouin', 'profile_path': None}, {'credit_id': '593ee5a7c3a3684f2d0004db', 'department': 'Camera', 'gender': 0, 'id': 1554310, 'job': 'First Assistant Camera', 'name': 'Angelo Di Giacomo', 'profile_path': None}, {'credit_id': '593ee5b992514122e5000520', 'department': 'Camera', 'gender': 0, 'id': 1824569, 'job': 'Key Grip', 'name': 'Ben Beaird', 'profile_path': None}, {'credit_id': '593ee5d3c3a368578f0000ec', 'department': 'Camera', 'gender': 0, 'id': 1832416, 'job': 'Grip', 'name': 'Nick Beaird', 'profile_path': None}, {'credit_id': '593ee5e1c3a3684f0c0004ec', 'department': 'Camera', 'gender': 0, 'id': 1391593, 'job': 'Steadicam Operator', 'name': 'Rick Raphael', 'profile_path': None}, {'credit_id': '593ee60ec3a3684ed400051f', 'department': 'Camera', 'gender': 0, 'id': 1832417, 'job': 'Still Photographer', 'name': 'Michael Ginsburg', 'profile_path': None}, {'credit_id': '593ee61c92514122ed000531', 'department': 'Costume &amp; Make-Up', 'gender': 0, 'id': 1832418, 'job': 'Costume Supervisor', 'name': 'Ira M. Hammons-Glass', 'profile_path': None}, {'credit_id': '593ee629c3a3684f2d000547', 'department': 'Costume &amp; Make-Up', 'gender': 0, 'id': 1534640, 'job': 'Hairstylist', 'name': 'Joseph Coscia', 'profile_path': None}, {'credit_id': '593ee63d92514122f900055f', 'department': 'Costume &amp; Make-Up', 'gender': 0, 'id': 1320911, 'job': 'Makeup Artist', 'name': 'Linda Grimes', 'profile_path': None}, {'credit_id': '593ee721c3a3684f0c0005fd', 'department': 'Costume &amp; Make-Up', 'gender': 0, 'id': 1395731, 'job': 'Key Set Costumer', 'name': 'Alan Martin', 'profile_path': None}, {'credit_id': '593ee73792514122e5000686', 'department': 'Costume &amp; Make-Up', 'gender': 0, 'id': 1372095, 'job': 'Set Costumer', 'name': 'Kevin Ritter', 'profile_path': None}, {'credit_id': '593ee75692514122ac000657', 'department': 'Costume &amp; Make-Up', 'gender': 2, 'id': 1417415, 'job': 'Set Dressing Artist', 'name': 'Mychael Bates', 'profile_path': '/zAd2KMqGI8gm8O1bgre3eL8sH9p.jpg'}, {'credit_id': '593ee777c3a3684ec700068e', 'department': 'Crew', 'gender': 0, 'id': 27672, 'job': 'Additional Music', 'name': 'Younes Megri', 'profile_path': None}, {'credit_id': '593ee792c3a3684ef400064a', 'department': 'Crew', 'gender': 0, 'id': 1832422, 'job': 'Craft Service', 'name': 'Nancy Mott', 'profile_path': None}, {'credit_id': '593ee7a092514122f900067e', 'department': 'Crew', 'gender': 1, 'id': 1739544, 'job': 'Driver', 'name': 'Gina August', 'profile_path': None}, {'credit_id': '593ee7c0c3a3684f1d0006b4', 'department': 'Production', 'gender': 0, 'id': 1832425, 'job': 'Production Office Coordinator', 'name': 'Michael Boonstra', 'profile_path': None}, {'credit_id': '593ee7cd92514122f90006a4', 'department': 'Crew', 'gender': 0, 'id': 1463386, 'job': 'Propmaker', 'name': 'Walter Zieska', 'profile_path': None}, {'credit_id': '593ee7e092514122a80006e9', 'department': 'Art', 'gender': 2, 'id': 1380036, 'job': 'Property Master', 'name': 'Thomas Saccio', 'profile_path': None}, {'credit_id': '593ee80092514122ed0006ce', 'department': 'Crew', 'gender': 0, 'id': 1460017, 'job': 'Second Unit Cinematographer', 'name': 'Eli Richbourg', 'profile_path': None}, {'credit_id': '593ee81792514129960002dd', 'department': 'Sound', 'gender': 0, 'id': 1430232, 'job': 'Sound Recordist', 'name': 'Kim Maitland', 'profile_path': None}, {'credit_id': '593ee82f92514129960002f8', 'department': 'Crew', 'gender': 0, 'id': 1639068, 'job': 'Special Effects Coordinator', 'name': 'Al Griswold', 'profile_path': None}, {'credit_id': '593ee84992514122a8000740', 'department': 'Crew', 'gender': 0, 'id': 1550818, 'job': 'Stand In', 'name': 'Marco Kyris', 'profile_path': None}, {'credit_id': '593ee85ac3a3684ec700076f', 'department': 'Crew', 'gender': 0, 'id': 196269, 'job': 'Stunt Coordinator', 'name': 'Eddie Yansick', 'profile_path': None}, {'credit_id': '593ee86ec3a3684f0c000739', 'department': 'Crew', 'gender': 2, 'id': 91834, 'job': 'Stunts', 'name': 'Bill Anagnos', 'profile_path': None}, {'credit_id': '593ee88892514122a8000782', 'department': 'Crew', 'gender': 0, 'id': 1832427, 'job': 'Transportation Co-Captain', 'name': 'David Severin', 'profile_path': None}, {'credit_id': '593ee89592514122ac00078c', 'department': 'Crew', 'gender': 0, 'id': 1339465, 'job': 'Transportation Coordinator', 'name': 'John Orlebeck', 'profile_path': None}, {'credit_id': '593ee8ab92514122ed00075d', 'department': 'Production', 'gender': 2, 'id': 70778, 'job': 'Unit Production Manager', 'name': 'Joseph M. Caracciolo', 'profile_path': None}, {'credit_id': '593ee8ebc3a3684ee60006fd', 'department': 'Directing', 'gender': 0, 'id': 1614186, 'job': 'First Assistant Director', 'name': 'Alan Edmisten', 'profile_path': None}, {'credit_id': '593ee90592514122ed0007b2', 'department': 'Directing', 'gender': 0, 'id': 1538374, 'job': 'Script Coordinator', 'name': 'Mads Hansen', 'profile_path': None}, {'credit_id': '593ee91bc3a3684ed40007f4', 'department': 'Editing', 'gender': 0, 'id': 1732504, 'job': 'Color Timer', 'name': 'Gloria Kaiser', 'profile_path': None}, {'credit_id': '593ee92bc3a3684f0c0007de', 'department': 'Editing', 'gender': 0, 'id': 113055, 'job': 'Dialogue Editor', 'name': 'Mildred Iatrou', 'profile_path': None}, {'credit_id': '593ee95b92514122ed000807', 'department': 'Lighting', 'gender': 0, 'id': 1333626, 'job': 'Best Boy Electric', 'name': 'Glen Davis', 'profile_path': None}, {'credit_id': '593ee9699251412996000420', 'department': 'Lighting', 'gender': 0, 'id': 1684382, 'job': 'Electrician', 'name': 'James Barrett', 'profile_path': None}, {'credit_id': '593ee97ac3a3684f1d000804', 'department': 'Lighting', 'gender': 0, 'id': 1826567, 'job': 'Gaffer', 'name': 'Jim Plannette', 'profile_path': None}, {'credit_id': '593ee98b92514122a8000873', 'department': 'Lighting', 'gender': 0, 'id': 1832428, 'job': 'Lighting Technician', 'name': 'Billy Craft', 'profile_path': None}, {'credit_id': '593ee997c3a3684ef4000810', 'department': 'Lighting', 'gender': 0, 'id': 1832429, 'job': 'Rigging Gaffer', 'name': 'Rick A. Benedetto', 'profile_path': None}, {'credit_id': '593ee9a392514122ed000855', 'department': 'Lighting', 'gender': 0, 'id': 1832430, 'job': 'Rigging Grip', 'name': 'Brad Heiner', 'profile_path': None}, {'credit_id': '593ee9b1925141299600045e', 'department': 'Production', 'gender': 0, 'id': 1552039, 'job': 'Casting Associate', 'name': 'Terrence Harris', 'profile_path': None}, {'credit_id': '593ee9c4c3a3684ef400085c', 'department': 'Production', 'gender': 0, 'id': 1464344, 'job': 'Executive In Charge Of Post Production', 'name': 'Daniel R. Chavez', 'profile_path': None}, {'credit_id': '593ee9d992514122ed00088f', 'department': 'Production', 'gender': 0, 'id': 1345624, 'job': 'Location Manager', 'name': 'Michael J. Burmeister', 'profile_path': None}, {'credit_id': '593ee9f392514122e500093c', 'department': 'Production', 'gender': 1, 'id': 1743185, 'job': 'Production Accountant', 'name': 'Elizabeth Tompkins', 'profile_path': None}, {'credit_id': '593eea0992514122d1000876', 'department': 'Production', 'gender': 0, 'id': 1684385, 'job': 'Production Coordinator', 'name': 'Susan Dukow', 'profile_path': None}, {'credit_id': '593eea29c3a3684f0c0008da', 'department': 'Production', 'gender': 0, 'id': 1533708, 'job': 'Production Supervisor', 'name': 'David J. Grant', 'profile_path': '/5JngWUEQfNkAURQgrWNiLyqNn8n.jpg'}, {'credit_id': '593eea3fc3a3684ed4000914', 'department': 'Production', 'gender': 2, 'id': 1404235, 'job': 'Publicist', 'name': 'Michael Singer', 'profile_path': None}, {'credit_id': '593eea75c3a3684f0c000922', 'department': 'Sound', 'gender': 0, 'id': 1378229, 'job': 'Boom Operator', 'name': 'Marvin E. Lewis', 'profile_path': None}, {'credit_id': '593eea8cc3a3684ed4000958', 'department': 'Sound', 'gender': 0, 'id': 1553026, 'job': 'Assistant Sound Editor', 'name': 'Cherie Tamai', 'profile_path': None}, {'credit_id': '593eea9e92514122a8000982', 'department': 'Sound', 'gender': 0, 'id': 548435, 'job': 'Foley', 'name': 'Nerses Gezalyan', 'profile_path': None}, {'credit_id': '593eeaba92514122ac0009bc', 'department': 'Sound', 'gender': 2, 'id': 1411856, 'job': 'Music Editor', 'name': 'Thomas Milano', 'profile_path': None}, {'credit_id': '593eeacf92514122ac0009d4', 'department': 'Sound', 'gender': 2, 'id': 58257, 'job': 'Orchestrator', 'name': 'Nicholas Dodd', 'profile_path': None}, {'credit_id': '593eeba492514122f9000a8d', 'department': 'Sound', 'gender': 0, 'id': 1344255, 'job': 'Sound Editor', 'name': 'Anthony Milch', 'profile_path': None}, {'credit_id': '593eebba92514122ed000aac', 'department': 'Sound', 'gender': 0, 'id': 1556512, 'job': 'Sound Effects Editor', 'name': 'Joe Divitale', 'profile_path': None}, {'credit_id': '593eebd6c3a3684ef4000aae', 'department': 'Sound', 'gender': 0, 'id': 1568661, 'job': 'Sound Engineer', 'name': 'Carl D. Ware', 'profile_path': None}, {'credit_id': '593eec02c3a3684ef4000ad2', 'department': 'Sound', 'gender': 2, 'id': 1551025, 'job': 'Sound Mixer', 'name': 'Tom Nelson', 'profile_path': None}, {'credit_id': '593eec1fc3a3684f1d000aec', 'department': 'Sound', 'gender': 0, 'id': 1413451, 'job': 'Supervising Sound Editor', 'name': 'John Leveque', 'profile_path': None}, {'credit_id': '593eec3ac3a3684ef4000b14', 'department': 'Visual Effects', 'gender': 0, 'id': 1563882, 'job': 'Special Effects Supervisor', 'name': 'David Peterson', 'profile_path': None}, {'credit_id': '593eec5892514122e5000c04', 'department': 'Sound', 'gender': 2, 'id': 1546115, 'job': 'Sound', 'name': 'Willie D. Burton', 'profile_path': None}]</t>
  </si>
  <si>
    <t>[{'id': 53, 'name': 'Thriller'}, {'id': 80, 'name': 'Crime'}, {'id': 9648, 'name': 'Mystery'}]</t>
  </si>
  <si>
    <t>[{'name': 'Columbia Pictures Corporation', 'id': 441}, {'name': 'Hofflund/Polone', 'id': 1685}, {'name': 'Global Entertainment Productions GmbH &amp; Company Medien KG', 'id': 9269}]</t>
  </si>
  <si>
    <t>8MM</t>
  </si>
  <si>
    <t>m7</t>
  </si>
  <si>
    <t>['fantasy', 'horror', 'thriller']</t>
  </si>
  <si>
    <t>[{'cast_id': 1, 'character': 'Freddy Krueger', 'credit_id': '52fe432f9251416c75006cf7', 'gender': 2, 'id': 5139, 'name': 'Robert Englund', 'order': 0, 'profile_path': '/h4LEgXsvbfmIbwktkiGWNwwtr8q.jpg'}, {'cast_id': 2, 'character': 'Kristen Parker', 'credit_id': '52fe432f9251416c75006cfb', 'gender': 1, 'id': 63914, 'name': 'Tuesday Knight', 'order': 1, 'profile_path': '/jVWMuS5NW5T2hU1cK0KqQW8bBj2.jpg'}, {'cast_id': 3, 'character': 'Roland Kincaid', 'credit_id': '52fe432f9251416c75006cff', 'gender': 2, 'id': 63915, 'name': 'Ken Sagoes', 'order': 2, 'profile_path': '/hsVHWSSl4ccfNPO5m7JienBadq3.jpg'}, {'cast_id': 4, 'character': 'Joey Crusel', 'credit_id': '52fe432f9251416c75006d03', 'gender': 2, 'id': 63916, 'name': 'Rodney Eastman', 'order': 3, 'profile_path': '/mxA0J0Ky7XZsn4yXWj5koXTkYBq.jpg'}, {'cast_id': 5, 'character': 'Alice Johnson', 'credit_id': '52fe432f9251416c75006d07', 'gender': 1, 'id': 63917, 'name': 'Lisa Wilcox', 'order': 4, 'profile_path': '/ftKdyPj27Pv7W1a5ud6NFydBtif.jpg'}, {'cast_id': 6, 'character': 'Rick Johnson', 'credit_id': '52fe432f9251416c75006d0b', 'gender': 2, 'id': 63918, 'name': 'Andras Jones', 'order': 5, 'profile_path': '/phBnggJDOgrMOp22BzZPduZeL3v.jpg'}, {'cast_id': 22, 'character': 'Dan Jordan', 'credit_id': '52fe43309251416c75006d69', 'gender': 2, 'id': 104275, 'name': 'Danny Hassel', 'order': 6, 'profile_path': None}, {'cast_id': 23, 'character': 'Debbie Stevens', 'credit_id': '52fe43309251416c75006d6d', 'gender': 1, 'id': 104276, 'name': 'Brooke Theiss', 'order': 7, 'profile_path': '/xO8OdGBNe94x6L9RqrCZKHfTKOq.jpg'}, {'cast_id': 24, 'character': 'Sheila Kopecky', 'credit_id': '52fe43309251416c75006d71', 'gender': 0, 'id': 104277, 'name': 'Toy Newkirk', 'order': 8, 'profile_path': None}, {'cast_id': 25, 'character': 'Dennis Johnson', 'credit_id': '52fe43309251416c75006d75', 'gender': 2, 'id': 87112, 'name': 'Nicholas Mele', 'order': 9, 'profile_path': '/wI1YLddYXotk9JZiFr2aj3ShjoJ.jpg'}, {'cast_id': 26, 'character': 'Elaine Parker', 'credit_id': '52fe43309251416c75006d79', 'gender': 1, 'id': 72157, 'name': 'Brooke Bundy', 'order': 10, 'profile_path': '/hbmv1jHZNNb7AmpdW8oaMIk3jXs.jpg'}, {'cast_id': 27, 'character': 'Pin Up Girl', 'credit_id': '52fe43309251416c75006d7d', 'gender': 1, 'id': 98944, 'name': 'Hope Marie Carlton', 'order': 11, 'profile_path': '/rHV6awTrcHMmSU3Xovpp6ZVhTIv.jpg'}, {'cast_id': 28, 'character': 'Buddy in Locker Room', 'credit_id': '52fe43309251416c75006d81', 'gender': 0, 'id': 15510, 'name': 'Mickey Yablans', 'order': 12, 'profile_path': None}, {'cast_id': 29, 'character': "Soul from Freddy's Chest", 'credit_id': '52fe43309251416c75006d85', 'gender': 1, 'id': 97619, 'name': 'Linnea Quigley', 'order': 13, 'profile_path': '/s9B3j05yyuaIqSTab9tvkYCSnT2.jpg'}, {'cast_id': 30, 'character': 'Jock', 'credit_id': '52fe43309251416c75006d89', 'gender': 2, 'id': 62032, 'name': 'Duane Davis', 'order': 14, 'profile_path': '/t9tcFEEbffaD64VZdsc0qwnPnr9.jpg'}, {'cast_id': 32, 'character': 'Mrs. Crusel', 'credit_id': '52fe43309251416c75006d91', 'gender': 0, 'id': 553742, 'name': 'Jacquelyn Masche', 'order': 16, 'profile_path': '/yVNNMFxrtmaLt6oY9XE2gse7uLi.jpg'}, {'cast_id': 33, 'character': 'Doctor', 'credit_id': '52fe43309251416c75006d95', 'gender': 0, 'id': 164629, 'name': 'Richard Garrison', 'order': 17, 'profile_path': None}, {'cast_id': 34, 'character': 'Coach', 'credit_id': '52fe43309251416c75006d99', 'gender': 0, 'id': 553743, 'name': 'John Beckman', 'order': 18, 'profile_path': None}, {'cast_id': 35, 'character': "Alice (Girl in Freddy's house)", 'credit_id': '52fe43309251416c75006d9d', 'gender': 0, 'id': 552162, 'name': 'Kristen Clayton', 'order': 19, 'profile_path': None}, {'cast_id': 36, 'character': 'Buddy in Diner', 'credit_id': '52fe43309251416c75006da1', 'gender': 0, 'id': 191521, 'name': 'Jody Montana', 'order': 20, 'profile_path': None}, {'cast_id': 37, 'character': 'Girl', 'credit_id': '52fe43309251416c75006da5', 'gender': 1, 'id': 553744, 'name': 'Cheryl Richardson', 'order': 21, 'profile_path': None}, {'cast_id': 38, 'character': 'Physics Teacher', 'credit_id': '52fe43309251416c75006da9', 'gender': 0, 'id': 170020, 'name': 'Joie Magidow', 'order': 22, 'profile_path': None}, {'cast_id': 39, 'character': 'Nurse', 'credit_id': '52fe43309251416c75006dad', 'gender': 1, 'id': 175806, 'name': 'Joanna Lipari', 'order': 23, 'profile_path': '/h1L7z7Tnqj7uZUtGu6OAzk4INEx.jpg'}, {'cast_id': 40, 'character': 'Friend in Mourning', 'credit_id': '52fe43309251416c75006db1', 'gender': 0, 'id': 553745, 'name': 'Wanda Bursey', 'order': 24, 'profile_path': None}, {'cast_id': 41, 'character': 'Friend', 'credit_id': '52fe43309251416c75006db5', 'gender': 0, 'id': 553746, 'name': 'Kisha Brackel', 'order': 25, 'profile_path': None}, {'cast_id': 42, 'character': 'Student', 'credit_id': '52fe43309251416c75006db9', 'gender': 0, 'id': 170165, 'name': "Pat O'Neal", 'order': 26, 'profile_path': None}, {'cast_id': 44, 'character': 'Lecturer (as L.E. Moko)', 'credit_id': '52fe43309251416c75006dbd', 'gender': 2, 'id': 13663, 'name': 'Robert Shaye', 'order': 27, 'profile_path': '/ylgPcVcvDAZ9IykvDVN4894cEJh.jpg'}, {'cast_id': 45, 'character': 'Student in Classroom (uncredited)', 'credit_id': '52fe43309251416c75006dc1', 'gender': 2, 'id': 16938, 'name': 'Renny Harlin', 'order': 28, 'profile_path': '/lOCRZzC1UZfkObWpQtKxga5ZV8F.jpg'}, {'cast_id': 46, 'character': 'Paramedic', 'credit_id': '5766b65e9251416a40000247', 'gender': 2, 'id': 11408, 'name': 'Jeff Levine', 'order': 29, 'profile_path': None}]</t>
  </si>
  <si>
    <t>[{'credit_id': '52fe43309251416c75006d1d', 'department': 'Writing', 'gender': 2, 'id': 4723, 'job': 'Screenplay', 'name': 'Brian Helgeland', 'profile_path': '/oJrbZ6efL7CalCeypRyusRbHzPF.jpg'}, {'credit_id': '52fe43309251416c75006d17', 'department': 'Writing', 'gender': 2, 'id': 5140, 'job': 'Characters', 'name': 'Wes Craven', 'profile_path': '/vffssPtgNn2ZwoMfLCCDJAxlXGI.jpg'}, {'credit_id': '52fe43309251416c75006d3b', 'department': 'Production', 'gender': 2, 'id': 13663, 'job': 'Producer', 'name': 'Robert Shaye', 'profile_path': '/ylgPcVcvDAZ9IykvDVN4894cEJh.jpg'}, {'credit_id': '52fe43309251416c75006d35', 'department': 'Production', 'gender': 1, 'id': 13668, 'job': 'Executive Producer', 'name': 'Sara Risher', 'profile_path': None}, {'credit_id': '52fe43309251416c75006d59', 'department': 'Editing', 'gender': 2, 'id': 16651, 'job': 'Editor', 'name': 'Michael N. Knue', 'profile_path': None}, {'credit_id': '52fe43309251416c75006d11', 'department': 'Directing', 'gender': 2, 'id': 16938, 'job': 'Director', 'name': 'Renny Harlin', 'profile_path': '/lOCRZzC1UZfkObWpQtKxga5ZV8F.jpg'}, {'credit_id': '52fe43309251416c75006d41', 'department': 'Production', 'gender': 1, 'id': 56891, 'job': 'Producer', 'name': 'Rachel Talalay', 'profile_path': '/cGgfRMtgDiE17ThIliBqksMDknS.jpg'}, {'credit_id': '52fe43309251416c75006d2f', 'department': 'Production', 'gender': 2, 'id': 62022, 'job': 'Executive Producer', 'name': 'Stephen Diener', 'profile_path': None}, {'credit_id': '52fe43309251416c75006d65', 'department': 'Editing', 'gender': 0, 'id': 62896, 'job': 'Editor', 'name': 'Chuck Weiss', 'profile_path': None}, {'credit_id': '52fe43309251416c75006d23', 'department': 'Writing', 'gender': 2, 'id': 63920, 'job': 'Screenplay', 'name': 'Jim Wheat', 'profile_path': None}, {'credit_id': '52fe43309251416c75006d29', 'department': 'Writing', 'gender': 2, 'id': 63921, 'job': 'Screenplay', 'name': 'Ken Wheat', 'profile_path': None}, {'credit_id': '52fe43309251416c75006d47', 'department': 'Sound', 'gender': 0, 'id': 63922, 'job': 'Original Music Composer', 'name': 'John Easdale', 'profile_path': None}, {'credit_id': '52fe43309251416c75006d4d', 'department': 'Sound', 'gender': 0, 'id': 63923, 'job': 'Original Music Composer', 'name': 'Craig Safan', 'profile_path': None}, {'credit_id': '52fe43309251416c75006d53', 'department': 'Camera', 'gender': 2, 'id': 63924, 'job': 'Director of Photography', 'name': 'Steven Fierberg', 'profile_path': None}, {'credit_id': '52fe43309251416c75006d5f', 'department': 'Editing', 'gender': 2, 'id': 63925, 'job': 'Editor', 'name': 'Jack Tucker', 'profile_path': None}]</t>
  </si>
  <si>
    <t>[{'id': 27, 'name': 'Horror'}, {'id': 53, 'name': 'Thriller'}]</t>
  </si>
  <si>
    <t>[{'name': 'New Line Cinema', 'id': 12}]</t>
  </si>
  <si>
    <t>A Nightmare on Elm Street 4: The Dream Master</t>
  </si>
  <si>
    <t>m11</t>
  </si>
  <si>
    <t>['action', 'drama', 'thriller']</t>
  </si>
  <si>
    <t>[{'cast_id': 1, 'character': 'President James Marshall', 'credit_id': '52fe4529c3a36847f80bfe91', 'gender': 2, 'id': 3, 'name': 'Harrison Ford', 'order': 0, 'profile_path': '/7CcoVFTogQgex2kJkXKMe8qHZrC.jpg'}, {'cast_id': 2, 'character': 'Ivan Korshunov', 'credit_id': '52fe4529c3a36847f80bfe95', 'gender': 2, 'id': 64, 'name': 'Gary Oldman', 'order': 1, 'profile_path': '/v4qJEX4TEgEt2Zghldbd71AFjbV.jpg'}, {'cast_id': 3, 'character': 'Vice President Kathryn Bennett', 'credit_id': '52fe452ac3a36847f80bfe99', 'gender': 1, 'id': 515, 'name': 'Glenn Close', 'order': 2, 'profile_path': '/fF6tCfuvuUhaePm5onUNnIE4FvL.jpg'}, {'cast_id': 4, 'character': 'Grace Marshall', 'credit_id': '52fe452ac3a36847f80bfe9d', 'gender': 1, 'id': 19957, 'name': 'Wendy Crewson', 'order': 3, 'profile_path': '/e20JNF2oF7B0uGcoepL8j3uY0iE.jpg'}, {'cast_id': 5, 'character': 'Major Caldwell', 'credit_id': '52fe452ac3a36847f80bfea1', 'gender': 2, 'id': 3905, 'name': 'William H. Macy', 'order': 4, 'profile_path': '/cYmHYCGxkOVZgu2oDyhF6lKgfaj.jpg'}, {'cast_id': 6, 'character': 'General Ivan Radek', 'credit_id': '52fe452ac3a36847f80bfea5', 'gender': 2, 'id': 920, 'name': 'JÃ¼rgen Prochnow', 'order': 5, 'profile_path': '/aar3n9NEQdwWVvPOne3kLLXm75N.jpg'}, {'cast_id': 19, 'character': 'Prison Guard #2', 'credit_id': '52fe452ac3a36847f80bfeeb', 'gender': 2, 'id': 77351, 'name': 'Oleg Taktarov', 'order': 6, 'profile_path': '/noPEWLKec5RiCXRmHhJ5M9Io7j6.jpg'}, {'cast_id': 21, 'character': 'Alice Marshall', 'credit_id': '52fe452ac3a36847f80bfef5', 'gender': 1, 'id': 84093, 'name': 'Liesel Matthews', 'order': 7, 'profile_path': '/mTY5bXqMNTPAe3JYU1rQBru5w9o.jpg'}, {'cast_id': 22, 'character': "Chief of Staff Lloyd 'Shep' Shepherd", 'credit_id': '52fe452ac3a36847f80bfef9', 'gender': 2, 'id': 925, 'name': 'Paul Guilfoyle', 'order': 8, 'profile_path': '/vQRNg8D5jeUHGKeFzMuwFaAFnzZ.jpg'}, {'cast_id': 23, 'character': 'Secret Service Agent Gibbs', 'credit_id': '52fe452ac3a36847f80bfefd', 'gender': 2, 'id': 3982, 'name': 'Xander Berkeley', 'order': 9, 'profile_path': '/vlZ9FDMk2Xd1WHixPKxnheZoXgR.jpg'}, {'cast_id': 24, 'character': 'Defense Secretary Walter Dean', 'credit_id': '52fe452ac3a36847f80bff01', 'gender': 2, 'id': 923, 'name': 'Dean Stockwell', 'order': 10, 'profile_path': '/gooE10UOH6t4geqsEbji9NiQalP.jpg'}, {'cast_id': 25, 'character': 'National Security Advisor Jack Doherty', 'credit_id': '52fe452ac3a36847f80bff05', 'gender': 2, 'id': 140250, 'name': 'Tom Everett', 'order': 11, 'profile_path': '/nxrCAB3xL79EdWLwBUMwXj7FtI3.jpg'}, {'cast_id': 26, 'character': 'Deputy Press Secretary Melanie Mitchel', 'credit_id': '52fe452ac3a36847f80bff09', 'gender': 1, 'id': 65740, 'name': 'Donna Bullock', 'order': 12, 'profile_path': '/bz6ybejRPtrNw9Ul8eXcflgMy8K.jpg'}, {'cast_id': 27, 'character': 'Colonel Axelrod', 'credit_id': '52fe452ac3a36847f80bff0d', 'gender': 0, 'id': 155841, 'name': 'Michael Ray Miller', 'order': 13, 'profile_path': '/7X75K3tf2K9gW0poW1dvE84BGZA.jpg'}, {'cast_id': 28, 'character': 'Lt. Colonel Ingraham', 'credit_id': '52fe452ac3a36847f80bff11', 'gender': 2, 'id': 157140, 'name': 'Carl Weintraub', 'order': 14, 'profile_path': '/fYsFbi57VL49hwCLg6CReiDsbDJ.jpg'}, {'cast_id': 29, 'character': 'AFO Navigator', 'credit_id': '52fe452ac3a36847f80bff15', 'gender': 0, 'id': 1080064, 'name': 'Elester Latham', 'order': 15, 'profile_path': '/1IlxOuvptLb7pH2j0t1KLQukzdG.jpg'}, {'cast_id': 30, 'character': 'Andrei Kolchak', 'credit_id': '52fe452ac3a36847f80bff19', 'gender': 2, 'id': 2368, 'name': 'Elya Baskin', 'order': 16, 'profile_path': '/tM5oF8bl5p1LfgXCkDAh8JYOLiU.jpg'}, {'cast_id': 31, 'character': 'Sergei Lenski', 'credit_id': '52fe452ac3a36847f80bff1d', 'gender': 2, 'id': 27037, 'name': 'Levan Uchaneishvili', 'order': 17, 'profile_path': '/36mEusN0UbOvwsq8DVDgYOpoaet.jpg'}, {'cast_id': 32, 'character': 'Igor Nevsky', 'credit_id': '52fe452ac3a36847f80bff21', 'gender': 2, 'id': 37205, 'name': 'David Vadim', 'order': 18, 'profile_path': '/bvwt3dtEqCmZBPfxTCuDTCPPFEk.jpg'}, {'cast_id': 33, 'character': 'Boris Bazylev', 'credit_id': '52fe452ac3a36847f80bff25', 'gender': 2, 'id': 36218, 'name': 'Andrew Divoff', 'order': 19, 'profile_path': '/3ana0vJs5uLDXb6dSHvp5naKmcl.jpg'}, {'cast_id': 34, 'character': 'Vladimir Krasin', 'credit_id': '52fe452ac3a36847f80bff29', 'gender': 2, 'id': 109667, 'name': 'Ilia Volok', 'order': 20, 'profile_path': '/k5ACLMgPMrZjKbnOmHmaeBLx2Te.jpg'}, {'cast_id': 35, 'character': 'Major Perkins', 'credit_id': '52fe452ac3a36847f80bff2d', 'gender': 0, 'id': 936505, 'name': 'Chris Howell', 'order': 21, 'profile_path': None}, {'cast_id': 40, 'character': 'White House Aide Thomas Lee', 'credit_id': '578dc1da92514118b6000c52', 'gender': 2, 'id': 49275, 'name': 'Spencer Garrett', 'order': 22, 'profile_path': '/ifHCwS6Shlqp1H6N2YVVBo5PAbw.jpg'}, {'cast_id': 41, 'character': 'General Northwood', 'credit_id': '578dc1f9925141188a000d6b', 'gender': 2, 'id': 17200, 'name': 'Bill Smitrovich', 'order': 23, 'profile_path': '/rO5wJpx7ZlT6RaunZw20OGF6O2Y.jpg'}, {'cast_id': 42, 'character': 'U.S. Attorney General Ward', 'credit_id': '578dc211925141180b000d48', 'gender': 2, 'id': 4492, 'name': 'Philip Baker Hall', 'order': 24, 'profile_path': '/eH7GrivSuLEvhJL85qPkhNvg3E7.jpg'}, {'cast_id': 43, 'character': 'White House Comm. Officer', 'credit_id': '578dc22a92514118b6000c9f', 'gender': 2, 'id': 13310, 'name': 'Willard E. Pugh', 'order': 25, 'profile_path': '/iihJATSCFfsXnjcKR6OMDm1bDSS.jpg'}, {'cast_id': 44, 'character': 'Assistant Press Secretary', 'credit_id': '578dc241c3a3681745000d92', 'gender': 0, 'id': 53249, 'name': 'Michael Monks', 'order': 26, 'profile_path': '/vsr0F5putQdlh0h8z7OvdAn1iKa.jpg'}, {'cast_id': 45, 'character': 'Steward Joey', 'credit_id': '578dc263c3a3681796000d50', 'gender': 0, 'id': 187683, 'name': 'Fenton Lawless', 'order': 27, 'profile_path': '/w43Cq1bDAPKTWfBuXr5kaJbr1P7.jpg'}, {'cast_id': 46, 'character': 'Notre Dame Aide', 'credit_id': '578dc278925141183f000dd3', 'gender': 2, 'id': 2550, 'name': 'Dan Shor', 'order': 28, 'profile_path': '/aIs4IgAlAaXE1RAdFrVUR4uZKiW.jpg'}, {'cast_id': 47, 'character': 'Agent Johnson', 'credit_id': '578dc28ac3a3686ecc006656', 'gender': 2, 'id': 66994, 'name': 'David Gianopoulos', 'order': 29, 'profile_path': '/way9ue0uBqi3ORW5DZhUokn5f8y.jpg'}, {'cast_id': 48, 'character': 'Agent Walters', 'credit_id': '578dc29dc3a3681745000dd9', 'gender': 2, 'id': 12797, 'name': 'Glenn Morshower', 'order': 30, 'profile_path': '/ighVr61WoYsMVGvKeRXvubI0AkF.jpg'}, {'cast_id': 49, 'character': 'F-15 Leader Colonel Carlton', 'credit_id': '578dc2bec3a3686efa0078db', 'gender': 2, 'id': 79025, 'name': 'Don McManus', 'order': 31, 'profile_path': '/8JOjJkZBQmhVb6n8yHw70LIgC7i.jpg'}, {'cast_id': 50, 'character': 'Chief Mechanic', 'credit_id': '578dc2d792514154070069cf', 'gender': 0, 'id': 6580, 'name': 'Brian Libby', 'order': 32, 'profile_path': '/lvY7hpUtU12BUD8mwQqFymnsxFI.jpg'}, {'cast_id': 51, 'character': 'Switchboard Operator', 'credit_id': '578dc2ee925141183f000e20', 'gender': 1, 'id': 157986, 'name': 'Diana Bellamy', 'order': 33, 'profile_path': '/3Kh5XkSp2dPB5YdVbYWmLVOA2PF.jpg'}, {'cast_id': 52, 'character': 'Ramstein S.O.F. Watch Officer', 'credit_id': '578dc307925141183f000e33', 'gender': 2, 'id': 8175, 'name': 'Thom Barry', 'order': 34, 'profile_path': '/AhUa78UoZ5oGk5kWiatnDaPxSnO.jpg'}, {'cast_id': 53, 'character': 'Reporter #1', 'credit_id': '578dc314925141180b000dfe', 'gender': 2, 'id': 173756, 'name': 'E.E. Bell', 'order': 35, 'profile_path': '/3x4LvuUwtuHV8Ek99H1TP1ghOm7.jpg'}, {'cast_id': 54, 'character': 'MiG Leader', 'credit_id': '578dc32b9251413fa400fcc3', 'gender': 0, 'id': 237370, 'name': 'Boris Lee Krutonog', 'order': 36, 'profile_path': '/r6V2TiXfLe1mANNiL9oUprNTx0q.jpg'}, {'cast_id': 55, 'character': 'MiG Pilot', 'credit_id': '578dc33ac3a3686ecc0066a2', 'gender': 2, 'id': 20563, 'name': 'Alex Veadov', 'order': 37, 'profile_path': '/5MNUwSmCYGFQ9ytVRYzKGZcadVq.jpg'}]</t>
  </si>
  <si>
    <t>[{'credit_id': '557db4ca92514138f800041e', 'department': 'Production', 'gender': 0, 'id': 2447, 'job': 'Associate Producer', 'name': 'Peter Kohn', 'profile_path': None}, {'credit_id': '598edf84925141673900e713', 'department': 'Directing', 'gender': 0, 'id': 2447, 'job': 'First Assistant Director', 'name': 'Peter Kohn', 'profile_path': None}, {'credit_id': '52fe452ac3a36847f80bfedb', 'department': 'Sound', 'gender': 2, 'id': 1760, 'job': 'Original Music Composer', 'name': 'Jerry Goldsmith', 'profile_path': '/e6sd10VuwFXkgRFrCTCygbhMq2q.jpg'}, {'credit_id': '598ee1de925141675900eb4f', 'department': 'Sound', 'gender': 2, 'id': 1761, 'job': 'Orchestrator', 'name': 'Alexander Courage', 'profile_path': None}, {'credit_id': '557db4ecc3a3686536000d53', 'department': 'Production', 'gender': 1, 'id': 2874, 'job': 'Casting', 'name': 'Janet Hirshenson', 'profile_path': None}, {'credit_id': '557db4f7c3a3686536000d55', 'department': 'Production', 'gender': 1, 'id': 3275, 'job': 'Casting', 'name': 'Jane Jenkins', 'profile_path': '/aVOlC6UkKaxZpzvpdRxCjkMtJHI.jpg'}, {'credit_id': '52fe452ac3a36847f80bfee1', 'department': 'Camera', 'gender': 2, 'id': 3769, 'job': 'Director of Photography', 'name': 'Michael Ballhaus', 'profile_path': '/pMto0iHZb67YaSP9cTgKbAPcaYU.jpg'}, {'credit_id': '52fe452ac3a36847f80bfee7', 'department': 'Editing', 'gender': 2, 'id': 6581, 'job': 'Editor', 'name': 'Richard Francis-Bruce', 'profile_path': None}, {'credit_id': '52fe452ac3a36847f80bfec9', 'department': 'Production', 'gender': 2, 'id': 4054, 'job': 'Executive Producer', 'name': 'David V. Lester', 'profile_path': None}, {'credit_id': '52fe452ac3a36847f80bfeab', 'department': 'Directing', 'gender': 2, 'id': 5231, 'job': 'Director', 'name': 'Wolfgang Petersen', 'profile_path': '/t3Fxy4SBeOWj8T8TZbhwz3jlWAF.jpg'}, {'credit_id': '52fe452ac3a36847f80bfecf', 'department': 'Production', 'gender': 2, 'id': 5231, 'job': 'Producer', 'name': 'Wolfgang Petersen', 'profile_path': '/t3Fxy4SBeOWj8T8TZbhwz3jlWAF.jpg'}, {'credit_id': '598b83be9251413f25001c92', 'department': 'Art', 'gender': 2, 'id': 6877, 'job': 'Production Design', 'name': 'William Sandell', 'profile_path': None}, {'credit_id': '598b842f9251413f08001c3a', 'department': 'Costume &amp; Make-Up', 'gender': 1, 'id': 6881, 'job': 'Costume Design', 'name': 'Erica Edell Phillips', 'profile_path': None}, {'credit_id': '598edea9c3a368748100e513', 'department': 'Crew', 'gender': 0, 'id': 6883, 'job': 'Temp Music Editor', 'name': 'Dick Bernstein', 'profile_path': None}, {'credit_id': '598b840fc3a368182e001e64', 'department': 'Art', 'gender': 0, 'id': 6925, 'job': 'Set Decoration', 'name': 'Ernie Bishop', 'profile_path': None}, {'credit_id': '598edbc0925141670b00ecc5', 'department': 'Costume &amp; Make-Up', 'gender': 0, 'id': 9493, 'job': 'Costume Supervisor', 'name': 'Mark Peterson', 'profile_path': None}, {'credit_id': '598ede03c3a36874b400e00c', 'department': 'Crew', 'gender': 2, 'id': 11113, 'job': 'Second Unit Cinematographer', 'name': 'David M. Dunlap', 'profile_path': None}, {'credit_id': '598b83fb9251413f5e001bb2', 'department': 'Art', 'gender': 0, 'id': 13587, 'job': 'Supervising Art Director', 'name': 'Nancy Patton', 'profile_path': None}, {'credit_id': '52fe452ac3a36847f80bfeb1', 'department': 'Production', 'gender': 2, 'id': 15219, 'job': 'Executive Producer', 'name': 'Marc Abraham', 'profile_path': '/cpj3Rg8jmHPfqZxRaW2B36R5D91.jpg'}, {'credit_id': '598ee138925141675900ea79', 'department': 'Production', 'gender': 2, 'id': 14753, 'job': 'Production Manager', 'name': 'David Siegel', 'profile_path': None}, {'credit_id': '598ee21e925141675900eb95', 'department': 'Sound', 'gender': 0, 'id': 14764, 'job': 'Sound Effects Editor', 'name': 'Christopher Assells', 'profile_path': None}, {'credit_id': '598ede45c3a368749300daf9', 'department': 'Crew', 'gender': 0, 'id': 15847, 'job': 'Special Effects Coordinator', 'name': 'Terry D. Frazee', 'profile_path': None}, {'credit_id': '598ee6bac3a368744200f338', 'department': 'Visual Effects', 'gender': 0, 'id': 21548, 'job': 'Visual Effects Supervisor', 'name': 'Richard Edlund', 'profile_path': None}, {'credit_id': '52fe452ac3a36847f80bfec3', 'department': 'Production', 'gender': 1, 'id': 21865, 'job': 'Producer', 'name': 'Gail Katz', 'profile_path': None}, {'credit_id': '52fe452ac3a36847f80bfeb7', 'department': 'Production', 'gender': 2, 'id': 41587, 'job': 'Producer', 'name': 'Armyan Bernstein', 'profile_path': None}, {'credit_id': '598edc40925141673e00ef08', 'department': 'Crew', 'gender': 2, 'id': 49285, 'job': 'Additional Music', 'name': 'Joel McNeely', 'profile_path': None}, {'credit_id': '52fe452ac3a36847f80bfef1', 'department': 'Writing', 'gender': 2, 'id': 57532, 'job': 'Author', 'name': 'Andrew W. Marlowe', 'profile_path': '/f3QBR68vl4tm1At4gWxa7KWWm0k.jpg'}, {'credit_id': '52fe452ac3a36847f80bfed5', 'department': 'Production', 'gender': 2, 'id': 58327, 'job': 'Producer', 'name': 'Jonathan Shestack', 'profile_path': None}, {'credit_id': '52fe452ac3a36847f80bfebd', 'department': 'Production', 'gender': 2, 'id': 58846, 'job': 'Executive Producer', 'name': 'Thomas A. Bliss', 'profile_path': None}, {'credit_id': '557db4d4c3a368631d0043a3', 'department': 'Production', 'gender': 0, 'id': 65154, 'job': 'Associate Producer', 'name': 'Mary Montiforte', 'profile_path': None}, {'credit_id': '598edccc925141673e00efa9', 'department': 'Crew', 'gender': 1, 'id': 122607, 'job': 'Dialect Coach', 'name': 'Carla Meyer', 'profile_path': None}, {'credit_id': '598ede5bc3a368746100e0dd', 'department': 'Crew', 'gender': 0, 'id': 142157, 'job': 'Stunt Coordinator', 'name': 'Doug Coleman', 'profile_path': None}, {'credit_id': '598edbf6c3a368744200e5ca', 'department': 'Costume &amp; Make-Up', 'gender': 1, 'id': 548408, 'job': 'Makeup Artist', 'name': 'Selina Jayne', 'profile_path': None}, {'credit_id': '598edef1925141673e00f29a', 'department': 'Crew', 'gender': 0, 'id': 575769, 'job': 'Transportation Co-Captain', 'name': 'Aaron Skalka', 'profile_path': None}, {'credit_id': '598edba5925141674c00e6df', 'department': 'Camera', 'gender': 0, 'id': 582808, 'job': 'Still Photographer', 'name': 'Claudette Barius', 'profile_path': None}, {'credit_id': '598edfd5c3a368747300eb7a', 'department': 'Directing', 'gender': 1, 'id': 958273, 'job': 'Script Supervisor', 'name': 'Dianne Dreyer', 'profile_path': '/aN6Upw31PFDhH3cVE6QUat29nHD.jpg'}, {'credit_id': '598edc5bc3a368746100de76', 'department': 'Crew', 'gender': 2, 'id': 1336024, 'job': 'Animatronics Designer', 'name': 'Larry Odien', 'profile_path': None}, {'credit_id': '598eda38925141676600e4fe', 'department': 'Art', 'gender': 0, 'id': 1338671, 'job': 'Construction Coordinator', 'name': 'Cal DiValerio', 'profile_path': None}, {'credit_id': '598ee277c3a36874c400f54a', 'department': 'Sound', 'gender': 0, 'id': 1352969, 'job': 'Supervising Sound Editor', 'name': 'Wylie Stateman', 'profile_path': None}, {'credit_id': '598edc10c3a368744200e5f4', 'department': 'Costume &amp; Make-Up', 'gender': 0, 'id': 1389596, 'job': 'Set Costumer', 'name': 'Katrina Mastrolia', 'profile_path': None}, {'credit_id': '598ee1c9925141675f00ede2', 'department': 'Sound', 'gender': 2, 'id': 1389598, 'job': 'Music Editor', 'name': 'Craig Pettigrew', 'profile_path': None}, {'credit_id': '598edddec3a368748100e400', 'department': 'Art', 'gender': 0, 'id': 1390522, 'job': 'Property Master', 'name': 'Hope M. Parrish', 'profile_path': None}, {'credit_id': '598ee2ebc3a36874c400f5fe', 'department': 'Visual Effects', 'gender': 0, 'id': 1391127, 'job': 'Visual Effects Producer', 'name': 'Kimberly Nelson LoCascio', 'profile_path': None}, {'credit_id': '598ee0d9925141675900e9fc', 'department': 'Production', 'gender': 0, 'id': 1391403, 'job': 'Location Manager', 'name': 'Lauren Ross', 'profile_path': None}, {'credit_id': '598ee2d3c3a36874a300f12b', 'department': 'Visual Effects', 'gender': 0, 'id': 1392102, 'job': 'Visual Effects Coordinator', 'name': 'Jody Echegaray', 'profile_path': None}, {'credit_id': '598edb82925141676600e61d', 'department': 'Camera', 'gender': 2, 'id': 1403415, 'job': 'Aerial Director of Photography', 'name': 'David B. Nowell', 'profile_path': None}, {'credit_id': '598edd3e925141675f00e82c', 'department': 'Crew', 'gender': 0, 'id': 1403633, 'job': 'Post Production Supervisor', 'name': 'Brian McNulty', 'profile_path': None}, {'credit_id': '598ee20c925141675f00ee2c', 'department': 'Sound', 'gender': 0, 'id': 1404215, 'job': 'Sound Editor', 'name': 'Gregory Hainer', 'profile_path': None}, {'credit_id': '598edf36c3a368748100e5dc', 'department': 'Crew', 'gender': 0, 'id': 1405246, 'job': 'Unit Publicist', 'name': 'Rob Harris', 'profile_path': None}, {'credit_id': '598ee16cc3a368744200ec41', 'department': 'Sound', 'gender': 0, 'id': 1405814, 'job': 'ADR Supervisor', 'name': 'Jessica Gallavan', 'profile_path': None}, {'credit_id': '598ee00f925141674c00ec1f', 'department': 'Sound', 'gender': 0, 'id': 1406390, 'job': 'Dialogue Editor', 'name': 'Dan Hegeman', 'profile_path': None}, {'credit_id': '598b83e89251413f51001c55', 'department': 'Art', 'gender': 0, 'id': 1422060, 'job': 'Art Direction', 'name': 'Carl J. Stensel', 'profile_path': None}, {'credit_id': '598edb49925141672300e977', 'department': 'Camera', 'gender': 0, 'id': 1423852, 'job': 'Key Grip', 'name': 'J. Patrick Daily', 'profile_path': None}, {'credit_id': '598ee0a1c3a368746100e390', 'department': 'Lighting', 'gender': 0, 'id': 1432024, 'job': 'Rigging Gaffer', 'name': 'Charlie McIntyre', 'profile_path': None}, {'credit_id': '598edf64925141672300ee5c', 'department': 'Crew', 'gender': 0, 'id': 1447612, 'job': 'Visual Effects Editor', 'name': 'Tom Barrett', 'profile_path': None}, {'credit_id': '598ee19ec3a368746100e4b6', 'department': 'Sound', 'gender': 0, 'id': 1455291, 'job': 'First Assistant Sound Editor', 'name': 'Robert Batha', 'profile_path': None}, {'credit_id': '598edca5c3a36874b400de67', 'department': 'Crew', 'gender': 0, 'id': 1531566, 'job': 'Carpenter', 'name': 'Jeff Khachadoorian', 'profile_path': None}, {'credit_id': '598edbe0c3a36874c400ed20', 'department': 'Costume &amp; Make-Up', 'gender': 0, 'id': 1536428, 'job': 'Key Hair Stylist', 'name': 'Gerald Solomon', 'profile_path': None}, {'credit_id': '598edc78925141675900e4a5', 'department': 'Crew', 'gender': 0, 'id': 1536965, 'job': 'Armorer', 'name': 'Harry Lu', 'profile_path': None}, {'credit_id': '598ee120925141675900ea5d', 'department': 'Production', 'gender': 0, 'id': 1537540, 'job': 'Production Coordinator', 'name': 'Carole Cowley', 'profile_path': None}, {'credit_id': '598edaf2c3a368748100e0d4', 'department': 'Art', 'gender': 0, 'id': 1546582, 'job': 'Set Designer', 'name': 'Lynn Christopher', 'profile_path': None}, {'credit_id': '598ee25cc3a368746100e5a4', 'department': 'Sound', 'gender': 0, 'id': 1547897, 'job': 'Sound Mixer', 'name': 'Keith A. Wester', 'profile_path': None}, {'credit_id': '598ee1b3c3a368744200ecac', 'department': 'Sound', 'gender': 2, 'id': 1551706, 'job': 'Foley Editor', 'name': 'Arthur Farkas', 'profile_path': None}, {'credit_id': '598edfea925141672300ef1f', 'department': 'Editing', 'gender': 0, 'id': 1552549, 'job': 'Color Timer', 'name': 'David Orr', 'profile_path': None}, {'credit_id': '598edce3c3a36874b400deaa', 'department': 'Crew', 'gender': 0, 'id': 1552808, 'job': 'Digital Effects Supervisor', 'name': 'Mark Rodahl', 'profile_path': None}, {'credit_id': '598ee02d925141674c00ec3b', 'department': 'Editing', 'gender': 0, 'id': 1558250, 'job': 'First Assistant Editor', 'name': 'Robert C. Lusted', 'profile_path': None}, {'credit_id': '598edabbc3a368747300e561', 'department': 'Art', 'gender': 0, 'id': 1593975, 'job': 'Painter', 'name': 'Rick Broderman', 'profile_path': None}, {'credit_id': '598edd9dc3a368744200e7b2', 'department': 'Crew', 'gender': 0, 'id': 1611791, 'job': 'Projection', 'name': 'Alan Jacques', 'profile_path': None}, {'credit_id': '598eddb2c3a368746100e011', 'department': 'Crew', 'gender': 2, 'id': 1627977, 'job': 'Propmaker', 'name': 'Fred Apolito', 'profile_path': None}, {'credit_id': '598edd07c3a36874a300e997', 'department': 'Crew', 'gender': 0, 'id': 1634479, 'job': 'Driver', 'name': 'Moore Brian', 'profile_path': None}, {'credit_id': '598edcbac3a36874b400de89', 'department': 'Crew', 'gender': 0, 'id': 1640488, 'job': 'Craft Service', 'name': 'Jamie Kehoe', 'profile_path': None}, {'credit_id': '598edd1a925141675900e564', 'department': 'Crew', 'gender': 0, 'id': 1644820, 'job': 'Picture Car Coordinator', 'name': 'Steve Bonner', 'profile_path': None}, {'credit_id': '598ee08cc3a368748100e787', 'department': 'Lighting', 'gender': 0, 'id': 1651218, 'job': 'Lighting Technician', 'name': 'Brennan Price', 'profile_path': None}, {'credit_id': '598ee157925141670b00f3ea', 'department': 'Production', 'gender': 0, 'id': 1678654, 'job': 'Production Supervisor', 'name': 'Kristen D. Chidel', 'profile_path': None}, {'credit_id': '598ede82c3a368744200e8d7', 'department': 'Crew', 'gender': 0, 'id': 1702379, 'job': 'Stunts', 'name': 'Michael Lee Baron', 'profile_path': None}, {'credit_id': '598b83d69251413f62001c5a', 'department': 'Art', 'gender': 0, 'id': 1765662, 'job': 'Art Direction', 'name': 'Carlos Aldana', 'profile_path': None}, {'credit_id': '598ee2bb925141673900eadd', 'department': 'Visual Effects', 'gender': 0, 'id': 1840293, 'job': 'Digital Compositors', 'name': 'John Cornejo', 'profile_path': None}, {'credit_id': '598eda53925141675f00e532', 'department': 'Art', 'gender': 0, 'id': 1868235, 'job': 'Construction Foreman', 'name': 'Neil Saiger', 'profile_path': None}, {'credit_id': '598eda8bc3a368748100e06d', 'department': 'Art', 'gender': 0, 'id': 1868236, 'job': 'Greensman', 'name': 'Jesse Wayne', 'profile_path': None}, {'credit_id': '598edae4c3a368744200e4ea', 'department': 'Art', 'gender': 0, 'id': 1868239, 'job': 'Production Illustrator', 'name': 'Mike Swift', 'profile_path': None}, {'credit_id': '598edb09925141675900e335', 'department': 'Camera', 'gender': 0, 'id': 1868240, 'job': 'Camera Department Manager', 'name': 'Jeff Homolya', 'profile_path': None}, {'credit_id': '598edb29925141675900e34a', 'department': 'Camera', 'gender': 0, 'id': 1868241, 'job': 'First Assistant Camera', 'name': 'Mikael Glattes', 'profile_path': None}, {'credit_id': '598edb73c3a368749300d82a', 'department': 'Camera', 'gender': 0, 'id': 1868242, 'job': 'Grip', 'name': 'Kevin McNeil', 'profile_path': None}, {'credit_id': '598edbd4c3a368748100e183', 'department': 'Costume &amp; Make-Up', 'gender': 0, 'id': 1868243, 'job': 'Hairstylist', 'name': 'Laura Connolly', 'profile_path': None}, {'credit_id': '598edc28c3a36874a300e880', 'department': 'Costume &amp; Make-Up', 'gender': 0, 'id': 1868245, 'job': 'Set Dressing Artist', 'name': 'Jon Aguilar', 'profile_path': None}, {'credit_id': '598ede23c3a36874a300eb0b', 'department': 'Crew', 'gender': 0, 'id': 1868256, 'job': 'Software Engineer', 'name': 'Gauth Krishnamurti', 'profile_path': None}, {'credit_id': '598ede99925141676600e9d5', 'department': 'Crew', 'gender': 0, 'id': 1868260, 'job': 'Systems Administrators &amp; Support', 'name': 'Walid Harmoush', 'profile_path': None}, {'credit_id': '598edec7c3a368749300dbbc', 'department': 'Crew', 'gender': 0, 'id': 1868261, 'job': 'Transportation Captain', 'name': 'Robert Suer', 'profile_path': None}, {'credit_id': '598edf22925141676600eab4', 'department': 'Crew', 'gender': 0, 'id': 1868262, 'job': 'Transportation Coordinator', 'name': 'Frank Mejerski', 'profile_path': None}, {'credit_id': '598edf52925141670b00f177', 'department': 'Crew', 'gender': 0, 'id': 1868265, 'job': 'Video Assist Operator', 'name': 'Dean Striepeke', 'profile_path': None}, {'credit_id': '598ee057925141673900e808', 'department': 'Lighting', 'gender': 0, 'id': 1868266, 'job': 'Best Boy Electric', 'name': 'Steve Apinis', 'profile_path': None}, {'credit_id': '598ee06f925141674c00ec88', 'department': 'Lighting', 'gender': 0, 'id': 1868267, 'job': 'Electrician', 'name': 'Wayne A. Lee', 'profile_path': None}, {'credit_id': '598ee07d925141670b00f2e1', 'department': 'Lighting', 'gender': 0, 'id': 1868268, 'job': 'Gaffer', 'name': 'Kenneth J. Holt', 'profile_path': None}, {'credit_id': '598ee0bb925141670b00f31a', 'department': 'Lighting', 'gender': 2, 'id': 1868269, 'job': 'Rigging Grip', 'name': 'Kevin Wadowski', 'profile_path': None}, {'credit_id': '598ee10dc3a36874b400e38a', 'department': 'Production', 'gender': 0, 'id': 1868270, 'job': 'Production Accountant', 'name': 'Carla Sierra', 'profile_path': None}, {'credit_id': '598ee185925141673e00f5f9', 'department': 'Sound', 'gender': 0, 'id': 1868271, 'job': 'Boom Operator', 'name': 'Dennis Hammermeister', 'profile_path': None}, {'credit_id': '598ee241925141672300f1ea', 'department': 'Sound', 'gender': 0, 'id': 1868272, 'job': 'Sound Engineer', 'name': 'David Young', 'profile_path': None}, {'credit_id': '598ee2a9c3a36874a300f0e8', 'department': 'Visual Effects', 'gender': 0, 'id': 1868276, 'job': '3D Supervisor', 'name': 'Joe Pasquale', 'profile_path': None}, {'credit_id': '598ee703925141670b00fb8b', 'department': 'Writing', 'gender': 0, 'id': 1868283, 'job': 'Storyboard', 'name': 'Matt Golden', 'profile_path': None}, {'credit_id': '598ee71c925141673e00fd34', 'department': 'Crew', 'gender': 0, 'id': 1868284, 'job': 'Studio Teachers', 'name': 'Claudette Grand', 'profile_path': None}]</t>
  </si>
  <si>
    <t>[{'id': 28, 'name': 'Action'}, {'id': 53, 'name': 'Thriller'}]</t>
  </si>
  <si>
    <t>[{'name': 'Columbia Pictures Corporation', 'id': 441}, {'name': 'Beacon Communications', 'id': 919}, {'name': 'Radiant Productions', 'id': 18990}]</t>
  </si>
  <si>
    <t>Air Force One</t>
  </si>
  <si>
    <t>m13</t>
  </si>
  <si>
    <t>[{'cast_id': 5, 'character': 'Ted Striker', 'credit_id': '52fe427ac3a36847f8021bbf', 'gender': 2, 'id': 14416, 'name': 'Robert Hays', 'order': 0, 'profile_path': '/1KWB4DXcsTVNDkDOaTJYatiTmDn.jpg'}, {'cast_id': 4, 'character': 'Elaine', 'credit_id': '52fe427ac3a36847f8021bbb', 'gender': 1, 'id': 14415, 'name': 'Julie Hagerty', 'order': 1, 'profile_path': '/3L0l8TVSzqYNmJA1b2Ve6bU2iwz.jpg'}, {'cast_id': 1, 'character': 'Murdock', 'credit_id': '52fe427ac3a36847f8021baf', 'gender': 2, 'id': 14414, 'name': 'Kareem Abdul-Jabbar', 'order': 2, 'profile_path': '/ouYcoXwHmxiOEI5eRHuYTyAXCos.jpg'}, {'cast_id': 2, 'character': 'McCroskey', 'credit_id': '52fe427ac3a36847f8021bb3', 'gender': 2, 'id': 2177, 'name': 'Lloyd Bridges', 'order': 3, 'profile_path': '/qez0xZiQGt3f530vAGcoYAWd7FM.jpg'}, {'cast_id': 3, 'character': 'Captain Oveur', 'credit_id': '52fe427ac3a36847f8021bb7', 'gender': 2, 'id': 9111, 'name': 'Peter Graves', 'order': 4, 'profile_path': '/sR9B0mE399EGI9aRxMbWMpk2GKT.jpg'}, {'cast_id': 6, 'character': 'Dr. Rumack', 'credit_id': '52fe427ac3a36847f8021bc3', 'gender': 2, 'id': 7633, 'name': 'Leslie Nielsen', 'order': 5, 'profile_path': '/cZpuTfE1j63tCEXoSL2A7KZjk5d.jpg'}, {'cast_id': 7, 'character': 'Randy', 'credit_id': '52fe427ac3a36847f8021bc7', 'gender': 1, 'id': 14418, 'name': 'Lorna Patterson', 'order': 6, 'profile_path': None}, {'cast_id': 8, 'character': 'Rex Kramer', 'credit_id': '52fe427ac3a36847f8021bcb', 'gender': 2, 'id': 2493, 'name': 'Robert Stack', 'order': 7, 'profile_path': '/f1MchlCMVc4LDWEALsodZHPkbIu.jpg'}, {'cast_id': 9, 'character': 'Johnny', 'credit_id': '52fe427ac3a36847f8021bcf', 'gender': 2, 'id': 14423, 'name': 'Stephen Stucker', 'order': 8, 'profile_path': None}, {'cast_id': 10, 'character': 'Religious zealot #6', 'credit_id': '52fe427ac3a36847f8021bd3', 'gender': 2, 'id': 12936, 'name': 'Jim Abrahams', 'order': 9, 'profile_path': '/lXpyiQ7tSxrxBeop8LLIltOorUN.jpg'}, {'cast_id': 11, 'character': 'Victor Basta', 'credit_id': '52fe427ac3a36847f8021bd7', 'gender': 2, 'id': 14427, 'name': 'Frank Ashmore', 'order': 10, 'profile_path': '/kueRs1fMu5ECpWqhk1aTh1OsGNM.jpg'}, {'cast_id': 12, 'character': 'Gunderson', 'credit_id': '52fe427ac3a36847f8021bdb', 'gender': 2, 'id': 783, 'name': 'Jonathan Banks', 'order': 11, 'profile_path': '/s6K0lromCtmSTzuX9hig8OPiRsC.jpg'}, {'cast_id': 38, 'character': 'Paul Carey', 'credit_id': '52fe427ac3a36847f8021c75', 'gender': 0, 'id': 174872, 'name': 'Craig Berenson', 'order': 12, 'profile_path': None}, {'cast_id': 39, 'character': 'Jive Lady', 'credit_id': '52fe427ac3a36847f8021c79', 'gender': 1, 'id': 117723, 'name': 'Barbara Billingsley', 'order': 13, 'profile_path': '/nPPVnuRO35oAotjw6kovTk5f6zZ.jpg'}, {'cast_id': 40, 'character': 'Mrs. Hammen', 'credit_id': '52fe427ac3a36847f8021c7d', 'gender': 1, 'id': 160328, 'name': 'Lee Bryant', 'order': 14, 'profile_path': '/riFEbXO78dRCTxzQ358AVr1m4uD.jpg'}, {'cast_id': 41, 'character': 'Mrs. Davis', 'credit_id': '52fe427ac3a36847f8021c81', 'gender': 1, 'id': 153386, 'name': 'Joyce Bulifant', 'order': 15, 'profile_path': None}, {'cast_id': 42, 'character': 'Security Lady', 'credit_id': '52fe427ac3a36847f8021c85', 'gender': 0, 'id': 169802, 'name': 'Mae E. Campbell', 'order': 16, 'profile_path': None}, {'cast_id': 43, 'character': 'Lieutenant Hurwitz', 'credit_id': '52fe427ac3a36847f8021c89', 'gender': 1, 'id': 109897, 'name': 'Ethel Merman', 'order': 17, 'profile_path': '/p3nRo1lALyD6FVHA01Rs9SojzSr.jpg'}, {'cast_id': 44, 'character': 'Windshield Wiper Man', 'credit_id': '52fe427ac3a36847f8021c8d', 'gender': 2, 'id': 31366, 'name': 'Jimmie Walker', 'order': 18, 'profile_path': '/3E8l7vhY1LHSOqbb6UTjRpHIZRM.jpg'}, {'cast_id': 45, 'character': 'Lisa Davis', 'credit_id': '52fe427ac3a36847f8021c91', 'gender': 1, 'id': 173263, 'name': 'Jill Whelan', 'order': 19, 'profile_path': '/fyDOGDvnevuZ8gvrxrkSwyk6Jsy.jpg'}, {'cast_id': 51, 'character': '', 'credit_id': '52fe427ac3a36847f8021cb3', 'gender': 1, 'id': 41711, 'name': 'Kitten Natividad', 'order': 20, 'profile_path': '/m3wYX0x4ED2shOSYxJ0lqyLvT65.jpg'}, {'cast_id': 52, 'character': 'Cocaine Lady', 'credit_id': '551f18ef9251415c7a000280', 'gender': 0, 'id': 1449360, 'name': 'Nora Meerbaum', 'order': 21, 'profile_path': None}, {'cast_id': 54, 'character': 'Air Controller Neubauer', 'credit_id': '56ef73a99251414dba00b29e', 'gender': 2, 'id': 103069, 'name': 'Kenneth Tobey', 'order': 22, 'profile_path': '/8oWlDuUkUjsmDv0TxRAq4PsfAnG.jpg'}]</t>
  </si>
  <si>
    <t>[{'credit_id': '52fe427ac3a36847f8021be1', 'department': 'Directing', 'gender': 2, 'id': 12936, 'job': 'Director', 'name': 'Jim Abrahams', 'profile_path': '/lXpyiQ7tSxrxBeop8LLIltOorUN.jpg'}, {'credit_id': '52fe427ac3a36847f8021be7', 'department': 'Directing', 'gender': 2, 'id': 12987, 'job': 'Director', 'name': 'David Zucker', 'profile_path': '/rJzWA35n0dsn4xecDGW8x7EkmKB.jpg'}, {'credit_id': '52fe427ac3a36847f8021bed', 'department': 'Directing', 'gender': 2, 'id': 3415, 'job': 'Director', 'name': 'Jerry Zucker', 'profile_path': '/n2iX1gJyOxImJie2LTORZNKM9n9.jpg'}, {'credit_id': '52fe427ac3a36847f8021bf3', 'department': 'Writing', 'gender': 2, 'id': 12936, 'job': 'Author', 'name': 'Jim Abrahams', 'profile_path': '/lXpyiQ7tSxrxBeop8LLIltOorUN.jpg'}, {'credit_id': '52fe427ac3a36847f8021bf9', 'department': 'Writing', 'gender': 2, 'id': 12987, 'job': 'Author', 'name': 'David Zucker', 'profile_path': '/rJzWA35n0dsn4xecDGW8x7EkmKB.jpg'}, {'credit_id': '52fe427ac3a36847f8021bff', 'department': 'Writing', 'gender': 2, 'id': 3415, 'job': 'Author', 'name': 'Jerry Zucker', 'profile_path': '/n2iX1gJyOxImJie2LTORZNKM9n9.jpg'}, {'credit_id': '52fe427ac3a36847f8021c05', 'department': 'Production', 'gender': 2, 'id': 7723, 'job': 'Producer', 'name': 'Jon Davison', 'profile_path': None}, {'credit_id': '52fe427ac3a36847f8021c0b', 'department': 'Production', 'gender': 2, 'id': 3428, 'job': 'Producer', 'name': 'Howard W. Koch', 'profile_path': '/ocnNi4vGIENHuQFzv2ecoLjP9pB.jpg'}, {'credit_id': '52fe427ac3a36847f8021c11', 'department': 'Sound', 'gender': 2, 'id': 7182, 'job': 'Original Music Composer', 'name': 'Elmer Bernstein', 'profile_path': '/3H3AqKesJnkwJzWFJY9hyFwci5m.jpg'}, {'credit_id': '52fe427ac3a36847f8021c17', 'department': 'Camera', 'gender': 2, 'id': 14431, 'job': 'Director of Photography', 'name': 'Joseph F. Biroc', 'profile_path': None}, {'credit_id': '52fe427ac3a36847f8021c23', 'department': 'Production', 'gender': 2, 'id': 8882, 'job': 'Casting', 'name': 'Joel Thurm', 'profile_path': None}, {'credit_id': '52fe427ac3a36847f8021c29', 'department': 'Art', 'gender': 0, 'id': 14433, 'job': 'Production Design', 'name': 'Ward Preston', 'profile_path': None}, {'credit_id': '52fe427ac3a36847f8021c2f', 'department': 'Art', 'gender': 1, 'id': 11375, 'job': 'Set Decoration', 'name': 'Anne D. McCulley', 'profile_path': None}, {'credit_id': '52fe427ac3a36847f8021c35', 'department': 'Costume &amp; Make-Up', 'gender': 1, 'id': 13589, 'job': 'Costume Design', 'name': 'Rosanna Norton', 'profile_path': '/mfiXzHEDQrKvFJIjayyEhlFuk5R.jpg'}, {'credit_id': '52fe427ac3a36847f8021c3b', 'department': 'Costume &amp; Make-Up', 'gender': 0, 'id': 14436, 'job': 'Makeup Artist', 'name': 'Edwin Butterworth', 'profile_path': None}, {'credit_id': '52fe427ac3a36847f8021c41', 'department': 'Costume &amp; Make-Up', 'gender': 0, 'id': 14440, 'job': 'Hairstylist', 'name': 'Joan Phillips', 'profile_path': None}, {'credit_id': '52fe427ac3a36847f8021c47', 'department': 'Production', 'gender': 0, 'id': 14441, 'job': 'Unit Production Manager', 'name': 'Maurice Vaccarino', 'profile_path': None}, {'credit_id': '52fe427ac3a36847f8021c4d', 'department': 'Art', 'gender': 0, 'id': 14442, 'job': 'Art Department Coordinator', 'name': 'Mike Higelmire', 'profile_path': None}, {'credit_id': '52fe427ac3a36847f8021c53', 'department': 'Sound', 'gender': 0, 'id': 14443, 'job': 'Supervising Sound Editor', 'name': 'Clancy T. Troutman', 'profile_path': None}, {'credit_id': '52fe427ac3a36847f8021c59', 'department': 'Sound', 'gender': 0, 'id': 12945, 'job': 'Music Editor', 'name': 'Jeff Carson', 'profile_path': None}, {'credit_id': '52fe427ac3a36847f8021c5f', 'department': 'Crew', 'gender': 2, 'id': 10631, 'job': 'Special Effects', 'name': 'John Frazier', 'profile_path': None}, {'credit_id': '52fe427ac3a36847f8021c65', 'department': 'Visual Effects', 'gender': 0, 'id': 14444, 'job': 'Visual Effects', 'name': 'Robert Blalack', 'profile_path': None}, {'credit_id': '52fe427ac3a36847f8021c6b', 'department': 'Crew', 'gender': 0, 'id': 12948, 'job': 'Stunt Coordinator', 'name': 'Conrad E. Palmisano', 'profile_path': None}, {'credit_id': '52fe427ac3a36847f8021c71', 'department': 'Actors', 'gender': 0, 'id': 14445, 'job': 'Stunt Double', 'name': 'Leigh Walsh', 'profile_path': None}, {'credit_id': '52fe427ac3a36847f8021c97', 'department': 'Writing', 'gender': 2, 'id': 52096, 'job': 'Teleplay', 'name': 'Arthur Hailey', 'profile_path': None}, {'credit_id': '52fe427ac3a36847f8021c9d', 'department': 'Production', 'gender': 2, 'id': 18350, 'job': 'Producer', 'name': 'Hunt Lowry', 'profile_path': None}, {'credit_id': '52fe427ac3a36847f8021ca3', 'department': 'Production', 'gender': 2, 'id': 12936, 'job': 'Executive Producer', 'name': 'Jim Abrahams', 'profile_path': '/lXpyiQ7tSxrxBeop8LLIltOorUN.jpg'}, {'credit_id': '52fe427ac3a36847f8021ca9', 'department': 'Production', 'gender': 2, 'id': 12987, 'job': 'Executive Producer', 'name': 'David Zucker', 'profile_path': '/rJzWA35n0dsn4xecDGW8x7EkmKB.jpg'}, {'credit_id': '52fe427ac3a36847f8021caf', 'department': 'Production', 'gender': 2, 'id': 3415, 'job': 'Executive Producer', 'name': 'Jerry Zucker', 'profile_path': '/n2iX1gJyOxImJie2LTORZNKM9n9.jpg'}, {'credit_id': '561fab5dc3a3680e0e0038e3', 'department': 'Editing', 'gender': 0, 'id': 1118130, 'job': 'Editor', 'name': 'Patrick Kennedy', 'profile_path': None}]</t>
  </si>
  <si>
    <t>[{'id': 35, 'name': 'Comedy'}]</t>
  </si>
  <si>
    <t>Airplane!</t>
  </si>
  <si>
    <t>m14</t>
  </si>
  <si>
    <t>['crime', 'drama', 'sci-fi', 'thriller']</t>
  </si>
  <si>
    <t>[{'cast_id': 1, 'character': 'Det. Sgt. Matthew Sykes', 'credit_id': '52fe432f9251416c75006b9d', 'gender': 2, 'id': 3085, 'name': 'James Caan', 'order': 0, 'profile_path': '/g4bxNXWft1jLZX8gKk4G6ypkTUf.jpg'}, {'cast_id': 2, 'character': "Det. Samuel 'George' Francisco", 'credit_id': '52fe432f9251416c75006ba1', 'gender': 2, 'id': 25503, 'name': 'Mandy Patinkin', 'order': 1, 'profile_path': '/4yUgIErXR9G70fj6V38YVfzJ4Tv.jpg'}, {'cast_id': 3, 'character': 'William Harcourt', 'credit_id': '52fe432f9251416c75006ba5', 'gender': 2, 'id': 28641, 'name': 'Terence Stamp', 'order': 2, 'profile_path': '/fyGkLjgVfyKIPBaMQs5Df3gMuOV.jpg'}, {'cast_id': 4, 'character': 'Rudyard Kipling', 'credit_id': '52fe432f9251416c75006ba9', 'gender': 0, 'id': 8657, 'name': 'Kevyn Major Howard', 'order': 3, 'profile_path': '/5ot93qmaANhNe9JZVPx6qktMoDY.jpg'}, {'cast_id': 5, 'character': 'Cassandra', 'credit_id': '52fe432f9251416c75006bad', 'gender': 1, 'id': 63903, 'name': 'Leslie Bevis', 'order': 4, 'profile_path': None}, {'cast_id': 41, 'character': 'Fedorchuk', 'credit_id': '548d5f2a92514122f9003e6a', 'gender': 2, 'id': 6916, 'name': 'Peter Jason', 'order': 5, 'profile_path': '/aiitfS96xAaJsjLVyliKX2LWtup.jpg'}, {'cast_id': 42, 'character': 'Quint', 'credit_id': '548d5f48c3a36820b800407c', 'gender': 2, 'id': 61671, 'name': 'Conrad Dunn', 'order': 6, 'profile_path': None}, {'cast_id': 43, 'character': 'Joshua Strader', 'credit_id': '548d5f5e92514122f2003a2e', 'gender': 2, 'id': 54865, 'name': 'Jeff Kober', 'order': 7, 'profile_path': '/txzJcwIFZKuGV7dBuGYKRqxfAuB.jpg'}, {'cast_id': 44, 'character': 'Det. Bill Tuggle', 'credit_id': '548d5f77c3a3684ea1003700', 'gender': 2, 'id': 44054, 'name': 'Roger Aaron Brown', 'order': 8, 'profile_path': '/mQ2mEx7EteO2zdOFUzu1shDi7E.jpg'}, {'cast_id': 45, 'character': 'Capt. Warner', 'credit_id': '548d5f99c3a36820b5004281', 'gender': 2, 'id': 100650, 'name': 'Francis X. McCarthy', 'order': 9, 'profile_path': '/kJe5FQXtccOzAzhO9RZaPKhWht2.jpg'}, {'cast_id': 46, 'character': 'Trent Porter', 'credit_id': '548d5fb7c3a36820b5004286', 'gender': 2, 'id': 2719, 'name': 'Brian Thompson', 'order': 10, 'profile_path': '/jdO1kSZGTWQqoBIRsUbLWYSNDMR.jpg'}, {'cast_id': 47, 'character': 'Alterez', 'credit_id': '548d5fd492514122ea003d9e', 'gender': 2, 'id': 78498, 'name': 'Tony Perez', 'order': 11, 'profile_path': '/1xPpTVUpEC1jHI9QaavTj5ufdwy.jpg'}]</t>
  </si>
  <si>
    <t>[{'credit_id': '548d5c39c3a36820b800401e', 'department': 'Sound', 'gender': 2, 'id': 8376, 'job': 'Supervising Sound Editor', 'name': 'Mark A. Mangini', 'profile_path': None}, {'credit_id': '52fe432f9251416c75006bbf', 'department': 'Production', 'gender': 1, 'id': 869, 'job': 'Producer', 'name': 'Gale Anne Hurd', 'profile_path': '/oRWGpXdIm2lu870aaKpgO3wy19n.jpg'}, {'credit_id': '548d5abe92514122f9003dd3', 'department': 'Art', 'gender': 2, 'id': 2032, 'job': 'Production Design', 'name': 'Jack T. Collis', 'profile_path': None}, {'credit_id': '52fe432f9251416c75006bd1', 'department': 'Camera', 'gender': 2, 'id': 2723, 'job': 'Director of Photography', 'name': 'Adam Greenberg', 'profile_path': '/te3aqArBCPkza8DeJpDx0Rncen8.jpg'}, {'credit_id': '548d5c0ec3a36820b500420a', 'department': 'Art', 'gender': 2, 'id': 14608, 'job': 'Set Designer', 'name': 'John Warnke', 'profile_path': None}, {'credit_id': '548d5b85c3a3684ea100366d', 'department': 'Costume &amp; Make-Up', 'gender': 1, 'id': 6881, 'job': 'Costume Design', 'name': 'Erica Edell Phillips', 'profile_path': None}, {'credit_id': '548d5aa5c3a36820c5003dd0', 'department': 'Production', 'gender': 1, 'id': 8864, 'job': 'Casting', 'name': 'Karen Rea', 'profile_path': None}, {'credit_id': '548d5ad392514122f9003dd7', 'department': 'Art', 'gender': 2, 'id': 9990, 'job': 'Art Direction', 'name': 'Joseph C. Nemec III', 'profile_path': None}, {'credit_id': '548d5d94c3a36820be0033c2', 'department': 'Crew', 'gender': 0, 'id': 12948, 'job': 'Stunt Coordinator', 'name': 'Conrad E. Palmisano', 'profile_path': None}, {'credit_id': '52fe432f9251416c75006bd7', 'department': 'Editing', 'gender': 2, 'id': 13584, 'job': 'Editor', 'name': 'Kent Beyda', 'profile_path': None}, {'credit_id': '54f397ce925141799a00044d', 'department': 'Costume &amp; Make-Up', 'gender': 0, 'id': 14763, 'job': 'Makeup Artist', 'name': 'Katalin Elek', 'profile_path': None}, {'credit_id': '54f397b2c3a3681deb0003e5', 'department': 'Costume &amp; Make-Up', 'gender': 0, 'id': 32355, 'job': 'Makeup Artist', 'name': 'Zoltan Elek', 'profile_path': None}, {'credit_id': '52fe432f9251416c75006bb3', 'department': 'Directing', 'gender': 2, 'id': 43513, 'job': 'Director', 'name': 'Graham Baker', 'profile_path': None}, {'credit_id': '52fe432f9251416c75006bc5', 'department': 'Production', 'gender': 2, 'id': 63905, 'job': 'Producer', 'name': 'Richard Kobritz', 'profile_path': None}, {'credit_id': '52fe432f9251416c75006bb9', 'department': 'Writing', 'gender': 2, 'id': 63904, 'job': 'Screenplay', 'name': "Rockne S. O'Bannon", 'profile_path': '/92kmy3YNMZBCNvueRQ78Tn9FAVk.jpg'}, {'credit_id': '52fe432f9251416c75006bcb', 'department': 'Sound', 'gender': 0, 'id': 63906, 'job': 'Original Music Composer', 'name': 'Curt Sobel', 'profile_path': None}, {'credit_id': '54a271bfc3a3682f1b00ea17', 'department': 'Camera', 'gender': 2, 'id': 65238, 'job': 'Camera Operator', 'name': 'Mike Benson', 'profile_path': None}, {'credit_id': '548d5cccc3a3681d4b0018e6', 'department': 'Sound', 'gender': 2, 'id': 143922, 'job': 'Foley', 'name': 'Jerry Trent', 'profile_path': None}, {'credit_id': '548d5bf092514122f9003dfa', 'department': 'Crew', 'gender': 0, 'id': 1336505, 'job': 'Property Master', 'name': 'Louis S. Fleming', 'profile_path': None}, {'credit_id': '548d5d0ac3a36820ba00396d', 'department': 'Sound', 'gender': 0, 'id': 1338830, 'job': 'Sound Re-Recording Mixer', 'name': 'Don J. Bassman', 'profile_path': None}, {'credit_id': '548d5d45c3a3681d4b001909', 'department': 'Sound', 'gender': 0, 'id': 1338832, 'job': 'Sound Re-Recording Mixer', 'name': 'Richard Overton', 'profile_path': None}, {'credit_id': '548d5d1ec3a36820c5003e1a', 'department': 'Sound', 'gender': 0, 'id': 1341808, 'job': 'Sound Re-Recording Mixer', 'name': 'Kevin E. Carpenter', 'profile_path': None}, {'credit_id': '548d5c5b92514122ff003766', 'department': 'Crew', 'gender': 0, 'id': 1391570, 'job': 'Sound Recordist', 'name': 'Robert Renga', 'profile_path': None}, {'credit_id': '548d5d7a925141556800175f', 'department': 'Crew', 'gender': 0, 'id': 1395257, 'job': 'Special Effects Coordinator', 'name': 'Joseph A. Unsinn', 'profile_path': None}, {'credit_id': '548d5b1cc3a36820b8003ff9', 'department': 'Art', 'gender': 0, 'id': 1398852, 'job': 'Set Decoration', 'name': 'Jim Duffy', 'profile_path': None}, {'credit_id': '548d5bc192514122ed003cfe', 'department': 'Art', 'gender': 0, 'id': 1398853, 'job': 'Leadman', 'name': 'Nigel A. Boucher', 'profile_path': None}, {'credit_id': '548d5bd8c3a36820b8004011', 'department': 'Art', 'gender': 0, 'id': 1398854, 'job': 'Construction Coordinator', 'name': 'Dennis DeWaay', 'profile_path': None}, {'credit_id': '548d5d31c3a368153b0016db', 'department': 'Sound', 'gender': 0, 'id': 1398855, 'job': 'Sound Re-Recording Mixer', 'name': 'Kevin F. Cleary', 'profile_path': None}, {'credit_id': '548d5dab92514122ed003d46', 'department': 'Camera', 'gender': 0, 'id': 1398856, 'job': 'Still Photographer', 'name': "Jane O'Neal", 'profile_path': None}, {'credit_id': '548d5e3c9251415568001779', 'department': 'Camera', 'gender': 0, 'id': 1398858, 'job': 'Camera Operator', 'name': 'Philip Caplan', 'profile_path': None}, {'credit_id': '548d5e5292514122ff0037ab', 'department': 'Lighting', 'gender': 0, 'id': 1398859, 'job': 'Gaffer', 'name': 'Jono Kouzouyan', 'profile_path': None}, {'credit_id': '548d5e6ac3a3681d4b001938', 'department': 'Costume &amp; Make-Up', 'gender': 0, 'id': 1398860, 'job': 'Costume Supervisor', 'name': 'Michael J. Long', 'profile_path': None}, {'credit_id': '548d5e7bc3a36820c5003e4e', 'department': 'Costume &amp; Make-Up', 'gender': 0, 'id': 1398861, 'job': 'Costume Supervisor', 'name': 'Linda Serijan', 'profile_path': None}, {'credit_id': '548d5e9892514122ff0037b2', 'department': 'Sound', 'gender': 0, 'id': 1398862, 'job': 'Music Editor', 'name': 'Daniel J. Johnson', 'profile_path': None}, {'credit_id': '548d5ea992514122ed003d6c', 'department': 'Sound', 'gender': 0, 'id': 1398863, 'job': 'Music Editor', 'name': 'Carlton Kaller', 'profile_path': None}, {'credit_id': '548d5eba9251415568001796', 'department': 'Crew', 'gender': 0, 'id': 1398864, 'job': 'Choreographer', 'name': 'Sarah Elgart', 'profile_path': None}, {'credit_id': '54f39776c3a3681dd4000448', 'department': 'Costume &amp; Make-Up', 'gender': 0, 'id': 1417398, 'job': 'Hairstylist', 'name': 'Janice Alexander', 'profile_path': None}]</t>
  </si>
  <si>
    <t>[{'id': 80, 'name': 'Crime'}, {'id': 878, 'name': 'Science Fiction'}, {'id': 53, 'name': 'Thriller'}]</t>
  </si>
  <si>
    <t>[{'name': 'Twentieth Century Fox Film Corporation', 'id': 306}, {'name': 'American Entertainment Partners II L.P.', 'id': 21451}]</t>
  </si>
  <si>
    <t>Alien Nation</t>
  </si>
  <si>
    <t>m15</t>
  </si>
  <si>
    <t>['action', 'sci-fi', 'thriller']</t>
  </si>
  <si>
    <t>[{'cast_id': 21, 'character': 'Lieutenant Ellen Ripley', 'credit_id': '52fe4269c3a36847f801c9bf', 'gender': 1, 'id': 10205, 'name': 'Sigourney Weaver', 'order': 0, 'profile_path': '/gxBIAr3CnBjkNRoPovVJCvEGqP0.jpg'}, {'cast_id': 23, 'character': 'Corporal Dwayne Hicks', 'credit_id': '52fe4269c3a36847f801c9c7', 'gender': 2, 'id': 2712, 'name': 'Michael Biehn', 'order': 1, 'profile_path': '/sTk3ltlHRvRg5quheWBxaLdLgC8.jpg'}, {'cast_id': 66, 'character': 'Hicks body double', 'credit_id': '591a2ec592514159c105d774', 'gender': 2, 'id': 1736, 'name': 'James Remar', 'order': 2, 'profile_path': '/AeSuQlBclvWqztlpkf9nIhvvhsc.jpg'}, {'cast_id': 25, 'character': 'Carter J. Burke', 'credit_id': '52fe4269c3a36847f801c9cf', 'gender': 2, 'id': 781, 'name': 'Paul Reiser', 'order': 3, 'profile_path': '/fr53dQQrDGfETgbliCktwKqteRU.jpg'}, {'cast_id': 24, 'character': 'L. Bishop', 'credit_id': '52fe4269c3a36847f801c9cb', 'gender': 2, 'id': 2714, 'name': 'Lance Henriksen', 'order': 4, 'profile_path': '/wf4Pr9RxsHGd0O9fLPiB3Al8IVC.jpg'}, {'cast_id': 22, 'character': 'Rebecca "Newt" Jorden', 'credit_id': '52fe4269c3a36847f801c9c3', 'gender': 1, 'id': 10206, 'name': 'Carrie Henn', 'order': 5, 'profile_path': '/6MrxgxZoiUDA8k0GUwLuBcXN03B.jpg'}, {'cast_id': 26, 'character': 'Private W. Hudson', 'credit_id': '52fe4269c3a36847f801c9d3', 'gender': 2, 'id': 2053, 'name': 'Bill Paxton', 'order': 6, 'profile_path': '/53Ln1wTC0OCLzBF4HNlwhMXYgOU.jpg'}, {'cast_id': 27, 'character': 'Lieutenant S. Gorman', 'credit_id': '52fe4269c3a36847f801c9d7', 'gender': 0, 'id': 10207, 'name': 'William Hope', 'order': 7, 'profile_path': '/c8ItCgPO3nujp4Etx8Hy0MzOpfM.jpg'}, {'cast_id': 28, 'character': 'Private J. Vasquez', 'credit_id': '52fe4269c3a36847f801c9db', 'gender': 1, 'id': 3981, 'name': 'Jenette Goldstein', 'order': 8, 'profile_path': '/wCcO7cqHJVtnfRlvAJvo7jKd6Bq.jpg'}, {'cast_id': 29, 'character': 'Sergeant A. Apone', 'credit_id': '52fe4269c3a36847f801c9df', 'gender': 2, 'id': 10208, 'name': 'Al Matthews', 'order': 9, 'profile_path': '/eyqyrq96kaJCeZYuCGzl26DPx1x.jpg'}, {'cast_id': 30, 'character': 'Private M. Drake', 'credit_id': '52fe4269c3a36847f801c9e3', 'gender': 2, 'id': 6576, 'name': 'Mark Rolston', 'order': 10, 'profile_path': '/bsh3cqDNwVvux4NdaY1Bj4S7mNS.jpg'}, {'cast_id': 34, 'character': 'Private R. Frost', 'credit_id': '52fe4269c3a36847f801c9f3', 'gender': 0, 'id': 10212, 'name': 'Ricco Ross', 'order': 11, 'profile_path': '/oxKgoS69eWyEwyZ6FdkTaevjIQA.jpg'}, {'cast_id': 31, 'character': 'Corporal C. Ferro', 'credit_id': '52fe4269c3a36847f801c9e7', 'gender': 1, 'id': 10209, 'name': 'Colette Hiller', 'order': 12, 'profile_path': '/jcTRt3qCuuJldcYIysrxdafSvGS.jpg'}, {'cast_id': 32, 'character': 'Private D. Spunkmeyer', 'credit_id': '52fe4269c3a36847f801c9eb', 'gender': 2, 'id': 10210, 'name': 'Daniel Kash', 'order': 13, 'profile_path': '/v8xa3aFbdk0t7RXpXiLlXI7QepH.jpg'}, {'cast_id': 33, 'character': 'Corporal C. Dietrich', 'credit_id': '52fe4269c3a36847f801c9ef', 'gender': 0, 'id': 10211, 'name': 'Cynthia Dale Scott', 'order': 14, 'profile_path': '/cBrZS9bmSrRclBVHG6QeSuUj1Q9.jpg'}, {'cast_id': 35, 'character': 'Private T. Crowe', 'credit_id': '52fe4269c3a36847f801c9f7', 'gender': 2, 'id': 10213, 'name': 'Tip Tipping', 'order': 15, 'profile_path': '/66FK4lBsNfTiKoDhxUgilP5RK3O.jpg'}, {'cast_id': 57, 'character': 'Private Wierzbowski', 'credit_id': '578e2ac2c3a3686efa00a946', 'gender': 2, 'id': 1340211, 'name': 'Trevor Steedman', 'order': 16, 'profile_path': '/A0cRMvlXSXIAixCxSimHXsiRXCC.jpg'}, {'cast_id': 59, 'character': 'Van Leuwen', 'credit_id': '578e2d1e925141188a003ce3', 'gender': 2, 'id': 748, 'name': 'Paul Maxwell', 'order': 17, 'profile_path': '/vioUXrSIz2OV0yWCPIJNZqHI9n0.jpg'}, {'cast_id': 67, 'character': 'Aliens/Alien Queen', 'credit_id': '591a2f04c3a368423c060847', 'gender': 0, 'id': 1817689, 'name': 'Carl Toop', 'order': 18, 'profile_path': None}, {'cast_id': 58, 'character': 'ECA Rep', 'credit_id': '578e2c099251415407009431', 'gender': 1, 'id': 1653085, 'name': 'Valerie Colgan', 'order': 19, 'profile_path': '/qlaLpyJVIv5sZJSlEVyM0Dshd00.jpg'}, {'cast_id': 60, 'character': 'Insurance Man', 'credit_id': '578e2d56c3a3680d34008f3c', 'gender': 2, 'id': 84890, 'name': 'Alan Polonsky', 'order': 20, 'profile_path': '/qJlJSoQZ1C2OsTecqvPGFnF1D9q.jpg'}, {'cast_id': 61, 'character': 'Med Tech', 'credit_id': '578e2ec7925141180b003a1c', 'gender': 1, 'id': 1230759, 'name': 'Alibe Parsons', 'order': 21, 'profile_path': '/w3dbJGwMQoCllW2vn4M8QmZWdJN.jpg'}, {'cast_id': 62, 'character': 'Doctor', 'credit_id': '578e3056c3a3685acb0125b5', 'gender': 2, 'id': 1179692, 'name': 'Blain Fairman', 'order': 22, 'profile_path': '/fqf61EB1ID529vXH9yENdJSjTV8.jpg'}, {'cast_id': 63, 'character': 'Cocooned Woman', 'credit_id': '578e3193925141086400e3e6', 'gender': 1, 'id': 96991, 'name': 'Barbara Coles', 'order': 23, 'profile_path': '/dteLo0HYOOaG1OmFqBb7sH6Q0Es.jpg'}, {'cast_id': 64, 'character': 'Alien Warrior', 'credit_id': '578e342b9251415407009810', 'gender': 2, 'id': 1077325, 'name': 'Eddie Powell', 'order': 24, 'profile_path': '/nmBcFm0m1vb1UhrYdrn7xM5Ehj8.jpg'}, {'cast_id': 65, 'character': "Newt's Father (uncredited)", 'credit_id': '578e3585c3a36817480041c2', 'gender': 2, 'id': 141014, 'name': 'Jay Benedict', 'order': 25, 'profile_path': '/qbL81AfB15T85st6UeWVz4AzsEp.jpg'}]</t>
  </si>
  <si>
    <t>[{'credit_id': '52fe4269c3a36847f801c94f', 'department': 'Directing', 'gender': 2, 'id': 2710, 'job': 'Director', 'name': 'James Cameron', 'profile_path': '/zy2foCd8PEtvCcsX48cROdQdDLB.jpg'}, {'credit_id': '52fe4269c3a36847f801c955', 'department': 'Production', 'gender': 1, 'id': 869, 'job': 'Producer', 'name': 'Gale Anne Hurd', 'profile_path': '/oRWGpXdIm2lu870aaKpgO3wy19n.jpg'}, {'credit_id': '52fe4269c3a36847f801c95b', 'department': 'Sound', 'gender': 2, 'id': 1729, 'job': 'Original Music Composer', 'name': 'James Horner', 'profile_path': '/oLOtXxXsYk8X4qq0ud4xVypXudi.jpg'}, {'credit_id': '52fe4269c3a36847f801c961', 'department': 'Camera', 'gender': 2, 'id': 7783, 'job': 'Director of Photography', 'name': 'Adrian Biddle', 'profile_path': None}, {'credit_id': '52fe4269c3a36847f801c967', 'department': 'Editing', 'gender': 2, 'id': 244, 'job': 'Editor', 'name': 'Ray Lovejoy', 'profile_path': None}, {'credit_id': '52fe4269c3a36847f801c96d', 'department': 'Art', 'gender': 0, 'id': 8524, 'job': 'Production Design', 'name': 'Peter Lamont', 'profile_path': '/auOeNxa9viwhGN3XIO33q4v6Jcq.jpg'}, {'credit_id': '52fe4269c3a36847f801c973', 'department': 'Art', 'gender': 2, 'id': 7204, 'job': 'Art Direction', 'name': 'Ken Court', 'profile_path': None}, {'credit_id': '52fe4269c3a36847f801c979', 'department': 'Art', 'gender': 0, 'id': 10183, 'job': 'Art Direction', 'name': 'Bert Davey', 'profile_path': None}, {'credit_id': '52fe4269c3a36847f801c97f', 'department': 'Art', 'gender': 2, 'id': 10197, 'job': 'Art Direction', 'name': 'Fred Hole', 'profile_path': None}, {'credit_id': '52fe4269c3a36847f801c985', 'department': 'Art', 'gender': 2, 'id': 8380, 'job': 'Art Direction', 'name': 'Michael Lamont', 'profile_path': None}, {'credit_id': '52fe4269c3a36847f801c98b', 'department': 'Art', 'gender': 2, 'id': 945, 'job': 'Set Decoration', 'name': 'Crispian Sallis', 'profile_path': None}, {'credit_id': '52fe4269c3a36847f801c991', 'department': 'Costume &amp; Make-Up', 'gender': 1, 'id': 10198, 'job': 'Costume Design', 'name': 'Emma Porteous', 'profile_path': None}, {'credit_id': '52fe4269c3a36847f801c997', 'department': 'Costume &amp; Make-Up', 'gender': 2, 'id': 10199, 'job': 'Makeup Artist', 'name': 'Peter Robb-King', 'profile_path': None}, {'credit_id': '52fe4269c3a36847f801c9a3', 'department': 'Sound', 'gender': 2, 'id': 296, 'job': 'Music Editor', 'name': 'Robin Clarke', 'profile_path': '/1xIlhDba0tnSX7bvXcOHeVj5NI7.jpg'}, {'credit_id': '52fe4269c3a36847f801c9a9', 'department': 'Sound', 'gender': 2, 'id': 10201, 'job': 'Music Editor', 'name': 'Michael Clifford', 'profile_path': None}, {'credit_id': '52fe4269c3a36847f801c9af', 'department': 'Crew', 'gender': 0, 'id': 10202, 'job': 'Special Effects', 'name': 'Norman Baillie', 'profile_path': None}, {'credit_id': '52fe4269c3a36847f801c9b5', 'department': 'Crew', 'gender': 0, 'id': 10203, 'job': 'Stunt Coordinator', 'name': 'Paul Weston', 'profile_path': None}, {'credit_id': '52fe4269c3a36847f801c9bb', 'department': 'Crew', 'gender': 0, 'id': 10204, 'job': 'Stunts', 'name': 'Elanor Bertram', 'profile_path': None}, {'credit_id': '52fe4269c3a36847f801c9fd', 'department': 'Writing', 'gender': 2, 'id': 2710, 'job': 'Screenplay', 'name': 'James Cameron', 'profile_path': '/zy2foCd8PEtvCcsX48cROdQdDLB.jpg'}, {'credit_id': '52fe4269c3a36847f801ca03', 'department': 'Crew', 'gender': 0, 'id': 9402, 'job': 'Special Effects', 'name': 'Brian Johnson', 'profile_path': None}, {'credit_id': '570a7e37c3a3680b77004719', 'department': 'Art', 'gender': 2, 'id': 10200, 'job': 'Supervising Art Director', 'name': 'Terry Ackland-Snow', 'profile_path': None}, {'credit_id': '53957df00e0a266dbf00626c', 'department': 'Costume &amp; Make-Up', 'gender': 0, 'id': 29061, 'job': 'Costume Supervisor', 'name': 'Tiny Nicholls', 'profile_path': None}, {'credit_id': '53957e170e0a266db70063f8', 'department': 'Production', 'gender': 1, 'id': 597, 'job': 'Casting', 'name': 'Jane Feinberg', 'profile_path': None}, {'credit_id': '53957e290e0a266dbf006271', 'department': 'Production', 'gender': 2, 'id': 598, 'job': 'Casting', 'name': 'Mike Fenton', 'profile_path': None}, {'credit_id': '53957e390e0a266dbb006555', 'department': 'Production', 'gender': 1, 'id': 668, 'job': 'Casting', 'name': 'Mary Selway', 'profile_path': None}, {'credit_id': '53957e4b0e0a266dbf006274', 'department': 'Production', 'gender': 1, 'id': 752, 'job': 'Casting', 'name': 'Judy Taylor', 'profile_path': None}, {'credit_id': '548d94ebc3a3684ea1003cf5', 'department': 'Camera', 'gender': 2, 'id': 1399033, 'job': 'Camera Operator', 'name': "Shaun O'Dell", 'profile_path': None}, {'credit_id': '548d9223c3a36820be0038ea', 'department': 'Crew', 'gender': 0, 'id': 1399025, 'job': 'Property Master', 'name': 'Bert Hearn', 'profile_path': None}, {'credit_id': '548d934a92514122f2003fe5', 'department': 'Sound', 'gender': 0, 'id': 20110, 'job': 'Supervising Sound Editor', 'name': 'Don Sharpe', 'profile_path': None}, {'credit_id': '548d93f4c3a3681d4b00202d', 'department': 'Crew', 'gender': 0, 'id': 1399030, 'job': 'Sound Recordist', 'name': 'Roy Charman', 'profile_path': None}, {'credit_id': '548d941392514122ea00438f', 'department': 'Editing', 'gender': 0, 'id': 41840, 'job': 'Dialogue Editor', 'name': 'Archie Ludski', 'profile_path': None}, {'credit_id': '548d945d92514122ff003dcb', 'department': 'Visual Effects', 'gender': 0, 'id': 1399031, 'job': 'Visual Effects Supervisor', 'name': 'Richard Hewitt', 'profile_path': None}, {'credit_id': '548d9490c3a3681d4b002046', 'department': 'Visual Effects', 'gender': 0, 'id': 1399032, 'job': 'Visual Effects Supervisor', 'name': 'Dennis Skotak', 'profile_path': None}, {'credit_id': '548d94a6c3a36820c50044ad', 'department': 'Visual Effects', 'gender': 0, 'id': 102344, 'job': 'Visual Effects Supervisor', 'name': 'Robert Skotak', 'profile_path': None}, {'credit_id': '548d94fdc3a36820be00393f', 'department': 'Camera', 'gender': 0, 'id': 40765, 'job': 'Camera Operator', 'name': 'David Worley', 'profile_path': None}, {'credit_id': '548d951292514122ff003dde', 'department': 'Camera', 'gender': 0, 'id': 1378839, 'job': 'Still Photographer', 'name': 'Bob Penn', 'profile_path': None}, {'credit_id': '548d9526925141031b0006bb', 'department': 'Lighting', 'gender': 0, 'id': 1399035, 'job': 'Gaffer', 'name': 'Jack Thetford', 'profile_path': None}, {'credit_id': '59da2026c3a36861ec0405c1', 'department': 'Crew', 'gender': 2, 'id': 1902347, 'job': 'Stunts', 'name': 'Chris Webb', 'profile_path': '/ynXbiAuNnQ7VrZOX0P1mkdG2l9E.jpg'}]</t>
  </si>
  <si>
    <t>[{'id': 27, 'name': 'Horror'}, {'id': 28, 'name': 'Action'}, {'id': 53, 'name': 'Thriller'}, {'id': 878, 'name': 'Science Fiction'}]</t>
  </si>
  <si>
    <t>[{'name': 'Twentieth Century Fox Film Corporation', 'id': 306}, {'name': 'SLM Production Group', 'id': 396}, {'name': 'Brandywine Productions', 'id': 19747}]</t>
  </si>
  <si>
    <t>Aliens</t>
  </si>
  <si>
    <t>m16</t>
  </si>
  <si>
    <t>['biography', 'drama', 'music']</t>
  </si>
  <si>
    <t>[{'cast_id': 4, 'character': 'Antonio Salieri', 'credit_id': '52fe4231c3a36847f800b1cb', 'gender': 2, 'id': 1164, 'name': 'F. Murray Abraham', 'order': 0, 'profile_path': '/luHava7pnJLEqGH05bqENXkOsKH.jpg'}, {'cast_id': 5, 'character': 'Wolfgang Amadeus Mozart', 'credit_id': '52fe4231c3a36847f800b1cf', 'gender': 2, 'id': 3999, 'name': 'Tom Hulce', 'order': 1, 'profile_path': '/t4m5xqxovPP1GUXZ9MivPa7XloN.jpg'}, {'cast_id': 6, 'character': 'Constanze Mozart', 'credit_id': '52fe4231c3a36847f800b1d3', 'gender': 1, 'id': 4000, 'name': 'Elizabeth Berridge', 'order': 2, 'profile_path': '/7OnGoQgrwBPiRq68rsE8AdAuJkq.jpg'}, {'cast_id': 8, 'character': 'Leopold Mozart', 'credit_id': '52fe4231c3a36847f800b1db', 'gender': 2, 'id': 4002, 'name': 'Roy Dotrice', 'order': 3, 'profile_path': '/aKcRRZhI3w1auIHsZU66S57YtYG.jpg'}, {'cast_id': 7, 'character': 'Emanuel Schikaneder', 'credit_id': '52fe4231c3a36847f800b1d7', 'gender': 2, 'id': 4001, 'name': 'Simon Callow', 'order': 4, 'profile_path': '/pOABmGHa7h1CQ1oG4Q6PyuCbwqL.jpg'}, {'cast_id': 9, 'character': 'Katerina Cavalieri', 'credit_id': '52fe4231c3a36847f800b1df', 'gender': 1, 'id': 4003, 'name': 'Christine Ebersole', 'order': 5, 'profile_path': '/dl8uNpIyYeGpjA90C0W1SGSsfla.jpg'}, {'cast_id': 10, 'character': 'Emperor Joseph II', 'credit_id': '52fe4231c3a36847f800b1e3', 'gender': 2, 'id': 4004, 'name': 'Jeffrey Jones', 'order': 6, 'profile_path': '/96J47E34mbjqnhiW9dbLuBqyqmD.jpg'}, {'cast_id': 11, 'character': 'Mrs. Weber', 'credit_id': '52fe4231c3a36847f800b1e7', 'gender': 0, 'id': 4005, 'name': 'Barbara Bryne', 'order': 7, 'profile_path': '/mihArj8nFxhyzHu1aVYba0im2Po.jpg'}, {'cast_id': 19, 'character': 'Lorl', 'credit_id': '52fe4231c3a36847f800b215', 'gender': 1, 'id': 38024, 'name': 'Cynthia Nixon', 'order': 8, 'profile_path': '/nxOBg8AJ2kYLsGpTiDtwOT36uwE.jpg'}, {'cast_id': 20, 'character': 'Count Arco', 'credit_id': '52fe4231c3a36847f800b219', 'gender': 2, 'id': 15833, 'name': 'Douglas Seale', 'order': 9, 'profile_path': '/1Tbu7xnv3iwiLtKIJg1taQITbKC.jpg'}, {'cast_id': 21, 'character': 'Count Orsini-Rosenberg', 'credit_id': '52fe4231c3a36847f800b21d', 'gender': 0, 'id': 138413, 'name': 'Charles Kay', 'order': 10, 'profile_path': '/9VGOlhM2ZAngqBLO4B3Ow2ZCRsK.jpg'}, {'cast_id': 22, 'character': 'Parody Commendatore', 'credit_id': '52fe4231c3a36847f800b221', 'gender': 2, 'id': 130, 'name': 'Kenny Baker', 'order': 11, 'profile_path': '/sdd9rgifNF9C51RejG7sUGU8Bka.jpg'}, {'cast_id': 24, 'character': 'Young Salieri', 'credit_id': '52fe4231c3a36847f800b229', 'gender': 0, 'id': 1077244, 'name': 'Martin Cavina', 'order': 13, 'profile_path': None}, {'cast_id': 28, 'character': 'Count Von Strack', 'credit_id': '52fe4231c3a36847f800b235', 'gender': 2, 'id': 1217752, 'name': 'Roderick Cook', 'order': 14, 'profile_path': None}, {'cast_id': 26, 'character': 'Karl Mozart', 'credit_id': '52fe4231c3a36847f800b22d', 'gender': 0, 'id': 1077245, 'name': 'Milan Demjanenko', 'order': 15, 'profile_path': None}, {'cast_id': 27, 'character': 'Francesco Salieri', 'credit_id': '52fe4231c3a36847f800b231', 'gender': 0, 'id': 1077246, 'name': 'Peter DiGesu', 'order': 16, 'profile_path': None}, {'cast_id': 31, 'character': 'Kappelmeister Bonno', 'credit_id': '55e52ee7c3a36813eb00118f', 'gender': 0, 'id': 102262, 'name': 'Patrick Hines', 'order': 17, 'profile_path': None}, {'cast_id': 32, 'character': 'Archbishop Colloredo', 'credit_id': '55e52ee7c3a36813f6000f51', 'gender': 0, 'id': 162127, 'name': 'Nicholas Kepros', 'order': 18, 'profile_path': '/5rcQWSlnpQaKsGriV0GKlyamAan.jpg'}, {'cast_id': 33, 'character': "Salieri's Servant", 'credit_id': '55e52ee7c3a36814050011d1', 'gender': 2, 'id': 943463, 'name': 'Philip Lenkowsky', 'order': 19, 'profile_path': '/m8LRIcrxvRyui8Y4oATHnvYNgQz.jpg'}, {'cast_id': 40, 'character': 'Papagena', 'credit_id': '56bf5ae39251410bb0000aa4', 'gender': 0, 'id': 937277, 'name': 'Lisbeth Bartlett', 'order': 20, 'profile_path': '/6uRwpwkFQjygOI23UZSN0RlLohj.jpg'}, {'cast_id': 41, 'character': 'Father Vogler', 'credit_id': '57d0517ec3a368163500131a', 'gender': 0, 'id': 1213048, 'name': 'Richard Frank', 'order': 21, 'profile_path': None}, {'cast_id': 42, 'character': 'Priest', 'credit_id': '57d051c1c3a368162400135c', 'gender': 0, 'id': 141742, 'name': 'Herman Meckler', 'order': 22, 'profile_path': None}, {'cast_id': 43, 'character': 'Baron Van Swieten', 'credit_id': '57d051fcc3a3681624001371', 'gender': 0, 'id': 1177398, 'name': 'Jonathan Moore', 'order': 23, 'profile_path': None}, {'cast_id': 44, 'character': 'Hospital Attendant', 'credit_id': '57d0524592514173b20013e1', 'gender': 2, 'id': 97165, 'name': 'Brian Pettifer', 'order': 24, 'profile_path': '/2j6RQQp7Q35KN5KhWhQ5HrdIYgQ.jpg'}, {'cast_id': 45, 'character': "Salieri's Valet", 'credit_id': '57d0525f925141739d0012cd', 'gender': 2, 'id': 3418, 'name': 'Vincent Schiavelli', 'order': 25, 'profile_path': '/q2fEosVlli2T8k5db7c7xueNTtc.jpg'}, {'cast_id': 46, 'character': 'Conductor', 'credit_id': '57d0b0a392514173a3003f5b', 'gender': 2, 'id': 1397291, 'name': 'John Strauss', 'order': 26, 'profile_path': None}, {'cast_id': 48, 'character': 'Wig Salesman', 'credit_id': '57d0b132c3a3684b3e001b01', 'gender': 2, 'id': 48162, 'name': 'Karl-Heinz Teuber', 'order': 27, 'profile_path': None}, {'cast_id': 49, 'character': "Figaro in 'The Marriage of Figaro'", 'credit_id': '57d0b23092514173a500464a', 'gender': 0, 'id': 1397110, 'name': 'Miro Grisa', 'order': 28, 'profile_path': None}, {'cast_id': 50, 'character': "Count Almaviva in 'The Marriage of Figaro'", 'credit_id': '57d0b274c3a36848c00019f0', 'gender': 0, 'id': 570399, 'name': 'Karel Gult', 'order': 29, 'profile_path': None}, {'cast_id': 51, 'character': "Antonio in 'The Marriage of Figaro'", 'credit_id': '57d0b305c3a3684b9d001995', 'gender': 0, 'id': 1524278, 'name': 'Ladislav KreÄmer', 'order': 30, 'profile_path': None}, {'cast_id': 52, 'character': "Don Giovanni in 'Don Giovanni'", 'credit_id': '57d0b32d92514173ac00463c', 'gender': 0, 'id': 86377, 'name': 'Karel Fiala', 'order': 31, 'profile_path': '/iI88OGhnIaZtvcComyglcyO3oX0.jpg'}, {'cast_id': 53, 'character': 'Dancer', 'credit_id': '57d0b383c3a3684b9d0019e5', 'gender': 2, 'id': 1667750, 'name': 'John Carrafa', 'order': 32, 'profile_path': '/3s1E65pUkqY82aaQEZj8rVTjXop.jpg'}, {'cast_id': 54, 'character': 'Czechoslovakian Actor', 'credit_id': '57d0b42b9251417e6a001c96', 'gender': 0, 'id': 1092033, 'name': 'Hana BrejchovÃ¡', 'order': 33, 'profile_path': None}, {'cast_id': 55, 'character': 'Czechoslovakian Actor', 'credit_id': '57d0b450c3a368163500439f', 'gender': 0, 'id': 1546023, 'name': 'Miriam ChytilovÃ¡', 'order': 34, 'profile_path': '/qV4xhU5wrvWFwu6QiFtGDTLMxH2.jpg'}, {'cast_id': 56, 'character': 'Czechoslovakian Actor', 'credit_id': '57d0b46bc3a3684b3e001dbe', 'gender': 2, 'id': 227727, 'name': 'Karel Effa', 'order': 35, 'profile_path': '/kA2RkmJftu0MnTd7aeclnzbbCRQ.jpg'}, {'cast_id': 57, 'character': 'Czechoslovakian Actor', 'credit_id': '57d0b4b8c3a3684840001ca7', 'gender': 0, 'id': 1404469, 'name': 'RenÃ© Gabzdyl', 'order': 36, 'profile_path': None}, {'cast_id': 58, 'character': 'Czechoslovakian Actor', 'credit_id': '57d0b4d1c3a3684987001c69', 'gender': 0, 'id': 1192453, 'name': 'Karel HÃ¡bl', 'order': 37, 'profile_path': None}, {'cast_id': 59, 'character': 'Czechoslovakian Actor', 'credit_id': '57d0b58a9251417e6a001d96', 'gender': 2, 'id': 77383, 'name': 'JiÅ™Ã­ KrytinÃ¡Å™', 'order': 38, 'profile_path': '/c0h56XPXlCvb5HSwVOC8KolX3xG.jpg'}, {'cast_id': 60, 'character': 'Czechoslovakian Actor', 'credit_id': '57d18b5492514173a500b5b8', 'gender': 0, 'id': 25718, 'name': 'Jan KuÅ¾elka', 'order': 39, 'profile_path': '/byakx5NSJ83U7VilylpQ7fMRa4t.jpg'}, {'cast_id': 61, 'character': 'Czechoslovakian Actor', 'credit_id': '57d18b82c3a368163500ad1b', 'gender': 2, 'id': 235641, 'name': 'JiÅ™Ã­ LÃ­r', 'order': 40, 'profile_path': None}, {'cast_id': 62, 'character': 'Czechoslovakian Actor', 'credit_id': '57d18ca492514173a500b67b', 'gender': 0, 'id': 1349159, 'name': 'Jitka MolavcovÃ¡', 'order': 41, 'profile_path': '/sPgxFx0GAG3HkILwPoi02zmdQBd.jpg'}, {'cast_id': 63, 'character': 'Czechoslovakian Actor', 'credit_id': '57d18d219251417e6a008a9c', 'gender': 2, 'id': 83880, 'name': 'Pavel NovÃ½', 'order': 42, 'profile_path': '/rFa2AETG9BqWZe4ET02mKA9RZfj.jpg'}, {'cast_id': 64, 'character': 'Czechoslovakian Actor', 'credit_id': '57d18ed3c3a368163500af08', 'gender': 0, 'id': 592075, 'name': 'Jan Pohan', 'order': 43, 'profile_path': None}, {'cast_id': 65, 'character': 'Czechoslovakian Actor', 'credit_id': '57d18f01c3a368163500af27', 'gender': 1, 'id': 1381573, 'name': 'Therese Herz', 'order': 44, 'profile_path': None}, {'cast_id': 66, 'character': 'Czechoslovakian Actor', 'credit_id': '57d18fb492514173a500b82d', 'gender': 0, 'id': 1313173, 'name': 'Ivan PokornÃ½', 'order': 45, 'profile_path': None}, {'cast_id': 67, 'character': 'Czechoslovakian Actor', 'credit_id': '57d18fca9251417fb3008ac3', 'gender': 0, 'id': 1404467, 'name': 'Milan Riehs', 'order': 46, 'profile_path': None}, {'cast_id': 68, 'character': 'Czechoslovakian Actor', 'credit_id': '57d19021c3a3684b9d0082e7', 'gender': 1, 'id': 14632, 'name': 'Dana VÃ¡vrovÃ¡', 'order': 47, 'profile_path': '/tpAR19LzoIG8UAPowcTmfoVP9kq.jpg'}, {'cast_id': 69, 'character': "Queen of the Night in 'The Magic Flute' (singing voice) (uncredited)", 'credit_id': '57d1914fc3a3684b3e009033', 'gender': 1, 'id': 1386029, 'name': 'June Anderson', 'order': 48, 'profile_path': '/dtCMQbmxThDh7KVri8JnS2IJZ1n.jpg'}, {'cast_id': 70, 'character': "Susanna in 'The Marriage of Figaro' (singing voice) (uncredited)", 'credit_id': '57d1916392514173a500b924', 'gender': 0, 'id': 1361525, 'name': 'Isobel Buchanan', 'order': 49, 'profile_path': None}, {'cast_id': 71, 'character': "Cherubino in 'The Marriage of Figaro' (singing voice) (uncredited)", 'credit_id': '57d19181c3a3684af1008665', 'gender': 0, 'id': 1155233, 'name': 'Anne Howells', 'order': 50, 'profile_path': None}, {'cast_id': 72, 'character': "Don Curzio in 'The Marriage of Figaro' (singing voice) (uncredited)", 'credit_id': '57d191b79251417e6a008d4e', 'gender': 0, 'id': 1338180, 'name': 'Robin Leggate', 'order': 51, 'profile_path': '/tVnlcU5JlNDCuh1d6BX6Nk4MDb0.jpg'}, {'cast_id': 73, 'character': "Countess in 'The Marriage of Figaro' (singing voice) (uncredited)", 'credit_id': '57d191d9c3a368163500b0ac', 'gender': 0, 'id': 1562710, 'name': 'Felicity Lott', 'order': 52, 'profile_path': '/vHbo22Z2LtaGOXzoR6d2nywkZMw.jpg'}, {'cast_id': 74, 'character': "Basilio in 'The Marriage of Figaro' (singing voice) (uncredited)", 'credit_id': '57d19213c3a368484000943a', 'gender': 0, 'id': 1143395, 'name': 'Alexander Oliver', 'order': 53, 'profile_path': None}, {'cast_id': 75, 'character': "Figaro in 'The Marriage of Figaro' (singing voice) (uncredited)", 'credit_id': '57d1924a92514173ac00bbf1', 'gender': 2, 'id': 1028318, 'name': 'Samuel Ramey', 'order': 54, 'profile_path': '/4Gq5F3ld27THjZ7ggjNNLTiEN0b.jpg'}, {'cast_id': 76, 'character': "Count Almaviva in 'The Marriage of Figaro' / Don Giovanni in 'Don Giovanni' (singing voice) (uncredited)", 'credit_id': '57d1929f9251417e26008a1b', 'gender': 0, 'id': 1429460, 'name': 'Richard Stilwell', 'order': 55, 'profile_path': None}, {'cast_id': 77, 'character': "Dr. Bartolo in 'The Marriage of Figaro' / Commendatore in 'Don Giovanni' (singing voice) (uncredited)", 'credit_id': '57d192e59251417e6a008df5', 'gender': 0, 'id': 553651, 'name': 'John Tomlinson', 'order': 56, 'profile_path': '/iAwywuunWfVu1wq1PHFxHDpO5QV.jpg'}, {'cast_id': 78, 'character': "Antonio in 'The Marriage of Figaro' / Leporello in 'Don Giovanni' (singing voice) (uncredited)", 'credit_id': '57d1932bc3a36848c0008a0d', 'gender': 0, 'id': 1134317, 'name': 'Willard White', 'order': 57, 'profile_path': '/xVLxJ2Dc82ZQWYUPjUT6wGMP0fo.jpg'}, {'cast_id': 79, 'character': "Salieri's Student (uncredited)", 'credit_id': '57d1935ac3a368163500b1de', 'gender': 0, 'id': 1334560, 'name': 'Michele Esposito', 'order': 58, 'profile_path': None}, {'cast_id': 80, 'character': 'Cardinal (uncredited)', 'credit_id': '57d1938692514173ac00bcea', 'gender': 0, 'id': 1169110, 'name': 'ZdenÄ›k Mahler', 'order': 59, 'profile_path': '/xroXG4fISEauSnQ0HYYHE2Pokc3.jpg'}, {'cast_id': 81, 'character': 'Pope Clement (uncredited)', 'credit_id': '57d193b99251417fa7008854', 'gender': 0, 'id': 1093332, 'name': 'VladimÃ­r SvitÃ¡Äek', 'order': 60, 'profile_path': None}]</t>
  </si>
  <si>
    <t>[{'credit_id': '57d19657c3a3684b9d008667', 'department': 'Production', 'gender': 1, 'id': 897, 'job': 'Casting', 'name': 'Bonnie Timmermann', 'profile_path': '/jM8QANtq0v7Eqy8ZYtKot27nsfK.jpg'}, {'credit_id': '57d195dc9251417e6a008fab', 'department': 'Production', 'gender': 0, 'id': 750, 'job': 'Casting', 'name': 'Maggie Cartier', 'profile_path': None}, {'credit_id': '52fe4231c3a36847f800b1f9', 'department': 'Production', 'gender': 2, 'id': 1310, 'job': 'Producer', 'name': 'Saul Zaentz', 'profile_path': '/uL9ZwX0BWrPprjk78XzENiWCOY1.jpg'}, {'credit_id': '52fe4231c3a36847f800b1bb', 'department': 'Directing', 'gender': 2, 'id': 3974, 'job': 'Director', 'name': 'MiloÅ¡ Forman', 'profile_path': '/nKnsrK9h02F1QlMetkyr9R45VGM.jpg'}, {'credit_id': '52fe4231c3a36847f800b1c7', 'department': 'Writing', 'gender': 2, 'id': 3975, 'job': 'Screenplay', 'name': 'Peter Shaffer', 'profile_path': None}, {'credit_id': '52fe4231c3a36847f800b1c1', 'department': 'Writing', 'gender': 2, 'id': 3975, 'job': 'Theatre Play', 'name': 'Peter Shaffer', 'profile_path': None}, {'credit_id': '52fe4231c3a36847f800b1ed', 'department': 'Production', 'gender': 2, 'id': 4006, 'job': 'Executive Producer', 'name': 'Michael Hausman', 'profile_path': None}, {'credit_id': '57d195449251417fa70088ff', 'department': 'Directing', 'gender': 2, 'id': 4006, 'job': 'Assistant Director', 'name': 'Michael Hausman', 'profile_path': None}, {'credit_id': '52fe4231c3a36847f800b1f3', 'department': 'Production', 'gender': 2, 'id': 4007, 'job': 'Executive Producer', 'name': 'Bertil Ohlsson', 'profile_path': None}, {'credit_id': '52fe4231c3a36847f800b1ff', 'department': 'Camera', 'gender': 2, 'id': 4008, 'job': 'Director of Photography', 'name': 'Miroslav OndÅ™Ã­Äek', 'profile_path': None}, {'credit_id': '52fe4231c3a36847f800b205', 'department': 'Editing', 'gender': 2, 'id': 4009, 'job': 'Editor', 'name': 'Michael Chandler', 'profile_path': None}, {'credit_id': '52fe4231c3a36847f800b211', 'department': 'Editing', 'gender': 0, 'id': 4011, 'job': 'Editor', 'name': 'Nena Danevic', 'profile_path': None}, {'credit_id': '57d1962b9251417f72008839', 'department': 'Production', 'gender': 2, 'id': 5490, 'job': 'Casting Associate', 'name': 'David Rubin', 'profile_path': '/x22xlcu30x5s8jelEIkJVBeLHrn.jpg'}, {'credit_id': '5680169d9251411334004fa2', 'department': 'Art', 'gender': 1, 'id': 6494, 'job': 'Production Design', 'name': 'Patrizia von Brandenstein', 'profile_path': '/6UtivvIJJPZTDAaQpY5TOfRA8sb.jpg'}, {'credit_id': '56801650c3a36860e900cfdb', 'department': 'Camera', 'gender': 0, 'id': 12579, 'job': 'Still Photographer', 'name': 'Phil Bray', 'profile_path': None}, {'credit_id': '57d195ffc3a36848400096bf', 'department': 'Production', 'gender': 1, 'id': 23349, 'job': 'Casting', 'name': 'Mary Goldberg', 'profile_path': None}, {'credit_id': '568017199251412e5200b795', 'department': 'Directing', 'gender': 0, 'id': 91160, 'job': 'Script Supervisor', 'name': 'Anne Gyory', 'profile_path': None}, {'credit_id': '558c49f1c3a3682380002fbf', 'department': 'Costume &amp; Make-Up', 'gender': 2, 'id': 957046, 'job': 'Costume Design', 'name': 'Theodor PiÅ¡tÄ›k', 'profile_path': '/jgMwH8LEJBgatiiG24pA5eW4ut2.jpg'}, {'credit_id': '5680173fc3a3684bcc00e38e', 'department': 'Sound', 'gender': 2, 'id': 957928, 'job': 'Sound Re-Recording Mixer', 'name': 'Todd Boekelheide', 'profile_path': None}, {'credit_id': '5680165e92514132db00b463', 'department': 'Camera', 'gender': 0, 'id': 1191860, 'job': 'Still Photographer', 'name': 'JaromÃ­r KomÃ¡rek', 'profile_path': None}, {'credit_id': '57d198529251417fb3008f32', 'department': 'Crew', 'gender': 0, 'id': 1248681, 'job': 'Choreographer', 'name': 'Twyla Tharp', 'profile_path': None}, {'credit_id': '57d194f79251417f720087af', 'department': 'Costume &amp; Make-Up', 'gender': 0, 'id': 1304249, 'job': 'Makeup Artist', 'name': 'Bobo Sobotka', 'profile_path': None}, {'credit_id': '57d0b0eec3a36848c00018df', 'department': 'Sound', 'gender': 2, 'id': 1397291, 'job': 'Music', 'name': 'John Strauss', 'profile_path': None}, {'credit_id': '57d1946692514173a500bac2', 'department': 'Costume &amp; Make-Up', 'gender': 0, 'id': 1410149, 'job': 'Makeup Designer', 'name': 'Paul LeBlanc', 'profile_path': None}, {'credit_id': '57d19596c3a3684987008f98', 'department': 'Crew', 'gender': 0, 'id': 1452489, 'job': 'Motion Capture Artist', 'name': 'Thomas Baker', 'profile_path': None}, {'credit_id': '57d196a392514173ac00be72', 'department': 'Production', 'gender': 0, 'id': 1487281, 'job': 'Location Manager', 'name': 'Paolo Fabbri', 'profile_path': None}, {'credit_id': '568016e3c3a36828f500309e', 'department': 'Art', 'gender': 0, 'id': 1532202, 'job': 'Art Direction', 'name': 'Karel ÄŒernÃ½', 'profile_path': None}, {'credit_id': '57d196f092514173ac00be97', 'department': 'Production', 'gender': 0, 'id': 1541285, 'job': 'Location Manager', 'name': 'Ken Tuohy', 'profile_path': None}]</t>
  </si>
  <si>
    <t>[{'id': 18, 'name': 'Drama'}, {'id': 36, 'name': 'History'}, {'id': 10402, 'name': 'Music'}]</t>
  </si>
  <si>
    <t>[{'name': 'Warner Bros.', 'id': 6194}]</t>
  </si>
  <si>
    <t>Amadeus</t>
  </si>
  <si>
    <t>m17</t>
  </si>
  <si>
    <t>['horror', 'romance']</t>
  </si>
  <si>
    <t>[{'cast_id': 16, 'character': 'David Kessler', 'credit_id': '52fe427ac3a36847f8021d3d', 'gender': 2, 'id': 14463, 'name': 'David Naughton', 'order': 0, 'profile_path': '/ehDE47qkUux5a18Mi7zqReBj79b.jpg'}, {'cast_id': 17, 'character': 'Nurse Alex Price', 'credit_id': '52fe427ac3a36847f8021d41', 'gender': 1, 'id': 14464, 'name': 'Jenny Agutter', 'order': 1, 'profile_path': '/2AwYEHV0cXXo3vtjiuwHMEkqh6R.jpg'}, {'cast_id': 18, 'character': 'Jack Goodman', 'credit_id': '52fe427ac3a36847f8021d45', 'gender': 0, 'id': 2171, 'name': 'Griffin Dunne', 'order': 2, 'profile_path': '/4oCLupH3Uo2otzF77LrYE4s1iqw.jpg'}, {'cast_id': 19, 'character': 'Dr. J. S. Hirsch', 'credit_id': '52fe427ac3a36847f8021d49', 'gender': 2, 'id': 14465, 'name': 'John Woodvine', 'order': 3, 'profile_path': '/9re40l4z8VnSNtCjncUbALSBvXE.jpg'}, {'cast_id': 20, 'character': 'Barmaid', 'credit_id': '52fe427ac3a36847f8021d4d', 'gender': 1, 'id': 14466, 'name': 'Lila Kaye', 'order': 4, 'profile_path': '/ihayB90I34ZunTvD4Rq7GQ9o3sc.jpg'}, {'cast_id': 21, 'character': 'Truck Driver', 'credit_id': '52fe427ac3a36847f8021d51', 'gender': 2, 'id': 14467, 'name': 'Joe Belcher', 'order': 5, 'profile_path': '/6Gb8QFFFElCH4wEFNk2Yl8YEFVh.jpg'}, {'cast_id': 22, 'character': 'Dart Player', 'credit_id': '52fe427ac3a36847f8021d55', 'gender': 0, 'id': 939, 'name': 'David Schofield', 'order': 6, 'profile_path': '/fN64rPih5p4OdbrpX22QURjRUg7.jpg'}, {'cast_id': 25, 'character': '2nd Dart Player', 'credit_id': '52fe427ac3a36847f8021d61', 'gender': 2, 'id': 14470, 'name': 'Sean Baker', 'order': 7, 'profile_path': '/952vEtKbEm6jwh0hisWlebj7vi7.jpg'}, {'cast_id': 23, 'character': 'Chess Player', 'credit_id': '52fe427ac3a36847f8021d59', 'gender': 2, 'id': 14468, 'name': 'Brian Glover', 'order': 8, 'profile_path': '/w9pZoousAMR2CylpxRSmJ0Cw78Z.jpg'}, {'cast_id': 24, 'character': '2nd Chess Player', 'credit_id': '52fe427ac3a36847f8021d5d', 'gender': 2, 'id': 14469, 'name': 'Rik Mayall', 'order': 9, 'profile_path': '/wntKz7ORqD8mAsME6CFJdWTn6m.jpg'}, {'cast_id': 26, 'character': 'First Werewolf', 'credit_id': '52fe427ac3a36847f8021d65', 'gender': 2, 'id': 14471, 'name': 'Paddy Ryan', 'order': 10, 'profile_path': '/jLEGGYuke5RsZd9hZp2z3pVTgxM.jpg'}, {'cast_id': 27, 'character': 'Nurse Susan Gallagher', 'credit_id': '52fe427ac3a36847f8021d69', 'gender': 1, 'id': 14472, 'name': 'Anne-Marie Davies', 'order': 11, 'profile_path': '/4ye4zYYgJuMPHwnOaMoQZZ1MQd2.jpg'}, {'cast_id': 30, 'character': 'Mr. Collins / Miss Piggy', 'credit_id': '564f6c2f9251414af5004874', 'gender': 2, 'id': 7908, 'name': 'Frank Oz', 'order': 12, 'profile_path': '/aLH5bYwMIlVxCe4rIDaEsVJqDKn.jpg'}, {'cast_id': 33, 'character': 'Hospital Porter', 'credit_id': '57680865925141768400056e', 'gender': 2, 'id': 14759, 'name': 'Albert Moses', 'order': 13, 'profile_path': '/rOzJTt9iLwBGSX7EqHnmCbfSL6I.jpg'}, {'cast_id': 35, 'character': 'Inspector Villiers', 'credit_id': '579fc6e492514143bb006057', 'gender': 2, 'id': 178097, 'name': 'Don McKillop', 'order': 14, 'profile_path': '/czinYZwAWZkzUY0I8arTzsHKQpw.jpg'}, {'cast_id': 36, 'character': 'Sergeant McManus', 'credit_id': '579fc864925141686f000059', 'gender': 2, 'id': 199977, 'name': 'Paul Kember', 'order': 15, 'profile_path': '/tFlnxfX3JQhBx2xPIkebgnBtagd.jpg'}, {'cast_id': 37, 'character': 'Benjamin', 'credit_id': '579fc99f925141686f0000e3', 'gender': 2, 'id': 1660002, 'name': 'Colin Fernandes', 'order': 16, 'profile_path': '/vq6e9wnKgXWEc3jo9vL5qryxJ6x.jpg'}, {'cast_id': 39, 'character': 'Kermit the Frog (archive footage)', 'credit_id': '579fca4dc3a3686019007dcd', 'gender': 2, 'id': 55983, 'name': 'Jim Henson', 'order': 17, 'profile_path': '/2OWxHy8MPdaSiLN8Vt0siC0hdr4.jpg'}, {'cast_id': 34, 'character': 'Rachel Kessler', 'credit_id': '579fc5f39251416ed50079dd', 'gender': 0, 'id': 1660000, 'name': 'Michele Brisigotti', 'order': 18, 'profile_path': '/5Jd7fqJp0AeiLnX9Z0AQgdtcPRv.jpg'}, {'cast_id': 40, 'character': 'Max Kessler', 'credit_id': '579fcd69c3a3683c6500405c', 'gender': 2, 'id': 1319052, 'name': 'Mark Fisher', 'order': 19, 'profile_path': '/hLdTXmzG5wCHurZdHNqiKaRhDGl.jpg'}, {'cast_id': 41, 'character': 'Mr. Kessler', 'credit_id': '579fcf1c9251411655004740', 'gender': 2, 'id': 185033, 'name': 'Gordon Sterne', 'order': 20, 'profile_path': '/lvYgzCYCDbe1SUWZPfb5FmdwyGG.jpg'}, {'cast_id': 42, 'character': 'Mrs. Kessler', 'credit_id': '579fd4a4c3a3683c65004355', 'gender': 1, 'id': 1220068, 'name': 'Paula Jacobs', 'order': 21, 'profile_path': '/iyw8pnw8xlsaBt49bPn4r4sjpEK.jpg'}, {'cast_id': 43, 'character': 'Creepy Little Girl', 'credit_id': '579fd5b4c3a3686019008347', 'gender': 1, 'id': 1660009, 'name': 'Claudine Bowyer', 'order': 22, 'profile_path': '/bVSQbo20A0fScUxdR85c458uKD5.jpg'}, {'cast_id': 44, 'character': 'Creepy Little Girl', 'credit_id': '579fd6169251411655004a1b', 'gender': 1, 'id': 1660013, 'name': 'Johanna Crayden', 'order': 23, 'profile_path': '/fgR3m3Zoyti0HzaFyKkmW250t00.jpg'}, {'cast_id': 45, 'character': 'Naughty Nina', 'credit_id': '579fd74f9251417732000252', 'gender': 1, 'id': 1660014, 'name': 'Nina Carter', 'order': 24, 'profile_path': '/d1Otze1fKA7cdLIWYLsk5STOmR2.jpg'}, {'cast_id': 46, 'character': 'Harry Berman', 'credit_id': '579fdaee925141781a000428', 'gender': 2, 'id': 1226747, 'name': 'Geoffrey Burridge', 'order': 25, 'profile_path': '/8T6YxkBatJNijDBZweSAjMIpMNm.jpg'}, {'cast_id': 47, 'character': 'Judith Browns', 'credit_id': '579fdcb0c3a3683c650046ea', 'gender': 1, 'id': 1587192, 'name': 'Brenda Cavendish', 'order': 26, 'profile_path': '/1iiI8AAXa5R4HJxXMlCtauTGhbs.jpg'}, {'cast_id': 48, 'character': 'Sean', 'credit_id': '579fddb692514105fa000049', 'gender': 2, 'id': 1660018, 'name': 'Christopher Scoular', 'order': 27, 'profile_path': '/vpmIAKGNlAfZZnNZLdKeKlJYFxK.jpg'}, {'cast_id': 49, 'character': "Sean's Wife", 'credit_id': '579fdf3d925141070c0000a1', 'gender': 1, 'id': 1641515, 'name': 'Mary Tempest', 'order': 28, 'profile_path': '/zFJPy20lnc8gBEHGiaC3i4vsjy1.jpg'}, {'cast_id': 50, 'character': 'Sister Hobbs', 'credit_id': '579fe16fc3a36877bc0001c9', 'gender': 1, 'id': 1328287, 'name': 'Cynthia Powell', 'order': 29, 'profile_path': '/6pCCZA3iULWQBCZ9TkZMxQ8zcoi.jpg'}, {'cast_id': 51, 'character': 'Alf', 'credit_id': '579fe25e925141165500501f', 'gender': 2, 'id': 12693, 'name': 'Sydney Bromley', 'order': 30, 'profile_path': '/3uUJyYHgedK6K7BLz5RtZ4xpCjg.jpg'}, {'cast_id': 52, 'character': 'Ted', 'credit_id': '57a054e1c3a3683a930003ad', 'gender': 2, 'id': 299082, 'name': 'Frank Singuineau', 'order': 31, 'profile_path': '/j5HEl6Y9SmhB95m0nXGmQlTreI9.jpg'}, {'cast_id': 53, 'character': 'Joseph', 'credit_id': '57a059929251411ad90005ef', 'gender': 2, 'id': 1660159, 'name': 'Will Leighton', 'order': 32, 'profile_path': '/jSUUCGLwlE7r6BdFkkCNVLidWAI.jpg'}, {'cast_id': 63, 'character': 'Usher', 'credit_id': '57a06d329251410979001708', 'gender': 2, 'id': 1660178, 'name': 'Bob Babenia', 'order': 33, 'profile_path': '/ZxMNHHe5OCY7SAgFj5qypUJLlc.jpg'}, {'cast_id': 54, 'character': 'Gerald Bringsley', 'credit_id': '57a05c959251411ad90007a5', 'gender': 2, 'id': 199055, 'name': 'Michael Carter', 'order': 34, 'profile_path': '/rYVKZQ4uYLf7cpAGfdFzDcRNJXw.jpg'}, {'cast_id': 55, 'character': 'Woman in Zoo', 'credit_id': '57a05ceac3a3683a93000800', 'gender': 1, 'id': 201499, 'name': 'Elizabeth Bradley', 'order': 35, 'profile_path': '/a4qSwh7DGZBlK0EK0pioWRa0hjc.jpg'}, {'cast_id': 56, 'character': 'Little Boy with Balloons', 'credit_id': '57a05e6a9251411b1600084d', 'gender': 2, 'id': 1660163, 'name': 'Rufus Deakin', 'order': 36, 'profile_path': '/p8sAHBeJlhaU7HiKf4fZxXjm5RK.jpg'}, {'cast_id': 57, 'character': "Little Boy's Mother", 'credit_id': '57a06099c3a3683b0c0009fb', 'gender': 1, 'id': 1660164, 'name': 'Lesley Ward', 'order': 37, 'profile_path': '/iv1m1Iig7QXS7uA8Xr1zuJeHxyp.jpg'}, {'cast_id': 58, 'character': 'News Vendor', 'credit_id': '57a064289251411b85000a4a', 'gender': 2, 'id': 1186201, 'name': 'George Hilsdon', 'order': 38, 'profile_path': '/k9WyTR9bK8oVbezNtKWqmZKmeB0.jpg'}, {'cast_id': 59, 'character': 'Taxi Driver', 'credit_id': '57a065bb9251411bc6000bbb', 'gender': 2, 'id': 1116, 'name': 'Alan Ford', 'order': 39, 'profile_path': '/3HtCLGRkuLmObyp1oJNJzplxOkI.jpg'}, {'cast_id': 60, 'character': "Lance Boyle - 'See You Next Wednesday' Cast", 'credit_id': '57a0665cc3a3682358001479', 'gender': 2, 'id': 101918, 'name': 'Lucien Morgan', 'order': 40, 'profile_path': '/wu5HOV633dHImvFAcaclD6B8FZx.jpg'}, {'cast_id': 64, 'character': "Brenda Bristols - 'See You Next Wednesday' Cast", 'credit_id': '57a070c29251410650004b30', 'gender': 1, 'id': 104129, 'name': 'Linzi Drew', 'order': 41, 'profile_path': '/5j9VL7ygzuC7SNRCw8ZbxY6sy4u.jpg'}, {'cast_id': 65, 'character': 'Assorted Police', 'credit_id': '58f0e23ec3a3686b8e0128d7', 'gender': 2, 'id': 1218998, 'name': 'John Altman', 'order': 42, 'profile_path': '/jAdEEmNKiKWS0TsexpXXirjTRie.jpg'}, {'cast_id': 62, 'character': 'Assorted Police', 'credit_id': '57a06b599251411b16000d85', 'gender': 2, 'id': 161030, 'name': 'John Owens', 'order': 43, 'profile_path': '/kdmINmYcItGKtmTXt7Ep4BRYfbX.jpg'}]</t>
  </si>
  <si>
    <t>[{'credit_id': '52fe427ac3a36847f8021cf1', 'department': 'Directing', 'gender': 2, 'id': 4610, 'job': 'Director', 'name': 'John Landis', 'profile_path': '/4MVt3MDXZzW2TsiQNvZCGv1ivRx.jpg'}, {'credit_id': '52fe427ac3a36847f8021cf7', 'department': 'Production', 'gender': 2, 'id': 7184, 'job': 'Producer', 'name': 'George Folsey Jr.', 'profile_path': None}, {'credit_id': '52fe427ac3a36847f8021cfd', 'department': 'Sound', 'gender': 2, 'id': 7182, 'job': 'Original Music Composer', 'name': 'Elmer Bernstein', 'profile_path': '/3H3AqKesJnkwJzWFJY9hyFwci5m.jpg'}, {'credit_id': '52fe427ac3a36847f8021d03', 'department': 'Camera', 'gender': 2, 'id': 14456, 'job': 'Director of Photography', 'name': 'Robert Paynter', 'profile_path': None}, {'credit_id': '52fe427ac3a36847f8021d09', 'department': 'Editing', 'gender': 2, 'id': 14457, 'job': 'Editor', 'name': 'Malcolm Campbell', 'profile_path': None}, {'credit_id': '52fe427ac3a36847f8021d0f', 'department': 'Production', 'gender': 1, 'id': 10496, 'job': 'Casting', 'name': 'Debbie McWilliams', 'profile_path': None}, {'credit_id': '52fe427ac3a36847f8021d15', 'department': 'Art', 'gender': 2, 'id': 5059, 'job': 'Art Direction', 'name': 'Leslie Dilley', 'profile_path': None}, {'credit_id': '52fe427ac3a36847f8021d1b', 'department': 'Costume &amp; Make-Up', 'gender': 1, 'id': 7211, 'job': 'Costume Design', 'name': 'Deborah Nadoolman', 'profile_path': None}, {'credit_id': '52fe427ac3a36847f8021d21', 'department': 'Costume &amp; Make-Up', 'gender': 0, 'id': 14458, 'job': 'Makeup Artist', 'name': 'Robin Grantham', 'profile_path': None}, {'credit_id': '52fe427ac3a36847f8021d27', 'department': 'Production', 'gender': 0, 'id': 11381, 'job': 'Production Manager', 'name': 'Joyce Herlihy', 'profile_path': None}, {'credit_id': '52fe427ac3a36847f8021d2d', 'department': 'Sound', 'gender': 0, 'id': 14459, 'job': 'Sound Editor', 'name': 'John Poyner', 'profile_path': None}, {'credit_id': '52fe427ac3a36847f8021d33', 'department': 'Crew', 'gender': 0, 'id': 14460, 'job': 'Special Effects', 'name': 'Martin Gutteridge', 'profile_path': None}, {'credit_id': '52fe427ac3a36847f8021d39', 'department': 'Crew', 'gender': 0, 'id': 14461, 'job': 'Stunts', 'name': 'Roy Alon', 'profile_path': None}, {'credit_id': '52fe427ac3a36847f8021d75', 'department': 'Writing', 'gender': 2, 'id': 4610, 'job': 'Screenplay', 'name': 'John Landis', 'profile_path': '/4MVt3MDXZzW2TsiQNvZCGv1ivRx.jpg'}, {'credit_id': '57680096c3a3686d620004f5', 'department': 'Crew', 'gender': 2, 'id': 1600363, 'job': 'Stunts', 'name': 'Colin Skeaping', 'profile_path': '/3ItjesQoR7SC5G1SDP4I82ILSYz.jpg'}]</t>
  </si>
  <si>
    <t>[{'id': 27, 'name': 'Horror'}, {'id': 35, 'name': 'Comedy'}]</t>
  </si>
  <si>
    <t>[{'name': 'Universal Pictures', 'id': 33}, {'name': 'Guber/Peters Company', 'id': 276}, {'name': 'American Werewolf Inc.', 'id': 606}, {'name': 'Lyncanthrope Films', 'id': 607}]</t>
  </si>
  <si>
    <t>An American Werewolf in London</t>
  </si>
  <si>
    <t>m19</t>
  </si>
  <si>
    <t>['action', 'western']</t>
  </si>
  <si>
    <t>[{'cast_id': 4, 'character': 'Jesse James', 'credit_id': '52fe45719251416c75056b4b', 'gender': 2, 'id': 72466, 'name': 'Colin Farrell', 'order': 0, 'profile_path': '/gYHo4N7oJ83hqcElhh9wGqZLklK.jpg'}, {'cast_id': 5, 'character': 'Cole Younger', 'credit_id': '52fe45719251416c75056b4f', 'gender': 2, 'id': 1894, 'name': 'Scott Caan', 'order': 1, 'profile_path': '/kvUKf9HCaqUtgj7XuKZOvN66MOT.jpg'}, {'cast_id': 6, 'character': "Zerelda 'Zee' Mimms", 'credit_id': '52fe45719251416c75056b53', 'gender': 1, 'id': 17303, 'name': 'Ali Larter', 'order': 2, 'profile_path': '/bREO6OEipl4y077K0mdBUXVuE3i.jpg'}, {'cast_id': 7, 'character': 'Frank James', 'credit_id': '52fe45719251416c75056b57', 'gender': 2, 'id': 16856, 'name': 'Gabriel Macht', 'order': 3, 'profile_path': '/dm8TsNrZqU3m91XqX0rX7A2RLXT.jpg'}, {'cast_id': 8, 'character': 'Jim Younger', 'credit_id': '52fe45719251416c75056b5b', 'gender': 2, 'id': 20814, 'name': 'Gregory Smith', 'order': 4, 'profile_path': '/h13wfMQQrcyg98Gxg8Ult3vCSR9.jpg'}, {'cast_id': 9, 'character': 'Ma James', 'credit_id': '52fe45719251416c75056b5f', 'gender': 1, 'id': 8534, 'name': 'Kathy Bates', 'order': 5, 'profile_path': '/pwHCkfIBeDdz93RlcmDWqXefozi.jpg'}, {'cast_id': 10, 'character': 'Allan Pinkerton', 'credit_id': '52fe45719251416c75056b63', 'gender': 2, 'id': 10669, 'name': 'Timothy Dalton', 'order': 6, 'profile_path': '/n7QJKtA7jTwGHVuL5cPkqzu7CDG.jpg'}, {'cast_id': 11, 'character': 'Thaddeus Rains, President Rock Northern Rail Road', 'credit_id': '52fe45719251416c75056b67', 'gender': 2, 'id': 1166, 'name': 'Harris Yulin', 'order': 7, 'profile_path': '/MCW4IR3mEB6oeRbX9bfeHkZ3qm.jpg'}, {'cast_id': 12, 'character': 'Bob Younger', 'credit_id': '52fe45719251416c75056b6b', 'gender': 2, 'id': 78500, 'name': 'Will McCormack', 'order': 8, 'profile_path': '/6rYTgjY1pD26F8szmlPD2WDQO3e.jpg'}, {'cast_id': 13, 'character': "Doc Mimms, Zee's Dad", 'credit_id': '52fe45719251416c75056b6f', 'gender': 2, 'id': 780, 'name': 'Ronny Cox', 'order': 9, 'profile_path': '/1uvHfK4dUw9VTl0kvBw9j8kg9Ek.jpg'}, {'cast_id': 14, 'character': "Rollin H. Parker - Rains' Gopher", 'credit_id': '52fe45719251416c75056b73', 'gender': 2, 'id': 12646, 'name': "Terry O'Quinn", 'order': 10, 'profile_path': '/o6zGsvhx8klAofq8No6f3jByR42.jpg'}, {'cast_id': 15, 'character': 'Comanche Tom', 'credit_id': '52fe45719251416c75056b77', 'gender': 2, 'id': 60722, 'name': 'Nathaniel Arcand', 'order': 11, 'profile_path': '/eh4mavNMo55nWRg8IZc3havwbZc.jpg'}, {'cast_id': 16, 'character': 'Clell Miller', 'credit_id': '52fe45719251416c75056b7b', 'gender': 0, 'id': 184834, 'name': "Ty O'Neal", 'order': 12, 'profile_path': '/PHaDq93PuXRqxwhUBAcFqUZH5T.jpg'}, {'cast_id': 17, 'character': 'Loni Packwood', 'credit_id': '52fe45719251416c75056b7f', 'gender': 2, 'id': 177905, 'name': 'Joe Stevens', 'order': 13, 'profile_path': '/pCflBRau0xOGR17W1kzue7ySVqv.jpg'}, {'cast_id': 18, 'character': 'Captain Malcolm', 'credit_id': '52fe45719251416c75056b83', 'gender': 2, 'id': 11088, 'name': 'Barry Tubb', 'order': 14, 'profile_path': '/157Hggb9NMeQei5TTgBntPRuwFe.jpg'}]</t>
  </si>
  <si>
    <t>[{'credit_id': '58f7e15f9251413743000b80', 'department': 'Sound', 'gender': 2, 'id': 894, 'job': 'Original Music Composer', 'name': 'Trevor Rabin', 'profile_path': None}, {'credit_id': '58f7e16d9251413766000b35', 'department': 'Editing', 'gender': 2, 'id': 908, 'job': 'Editor', 'name': 'Michael Tronick', 'profile_path': None}, {'credit_id': '58f7e175c3a3684575000ac7', 'department': 'Art', 'gender': 1, 'id': 5633, 'job': 'Set Decoration', 'name': 'Barbara Haberecht', 'profile_path': None}, {'credit_id': '58f7e19bc3a3684561000b52', 'department': 'Production', 'gender': 1, 'id': 18457, 'job': 'Casting', 'name': 'Pam Dixon', 'profile_path': None}, {'credit_id': '52fe45719251416c75056b47', 'department': 'Writing', 'gender': 2, 'id': 19535, 'job': 'Screenplay', 'name': 'John Rogers', 'profile_path': None}, {'credit_id': '58f7e166925141373f000b25', 'department': 'Camera', 'gender': 2, 'id': 31027, 'job': 'Director of Photography', 'name': 'Russell Boyd', 'profile_path': None}, {'credit_id': '52fe45719251416c75056b41', 'department': 'Writing', 'gender': 2, 'id': 37159, 'job': 'Screenplay', 'name': 'Roderick Taylor', 'profile_path': None}, {'credit_id': '52fe45719251416c75056b3b', 'department': 'Directing', 'gender': 0, 'id': 56911, 'job': 'Director', 'name': 'Les Mayfield', 'profile_path': '/qFl6z4jAfvb3bfMeGDMD4ch61tI.jpg'}, {'credit_id': '58f7e194c3a3684529000b9b', 'department': 'Art', 'gender': 2, 'id': 59475, 'job': 'Production Design', 'name': 'John Frick', 'profile_path': None}, {'credit_id': '58f7e17cc3a368457b000af3', 'department': 'Costume &amp; Make-Up', 'gender': 0, 'id': 954395, 'job': 'Costume Design', 'name': 'Luke Reichle', 'profile_path': None}, {'credit_id': '58f7e184c3a3684575000acc', 'department': 'Art', 'gender': 0, 'id': 1124107, 'job': 'Production Design', 'name': 'Cary White', 'profile_path': None}]</t>
  </si>
  <si>
    <t>[{'id': 28, 'name': 'Action'}, {'id': 37, 'name': 'Western'}]</t>
  </si>
  <si>
    <t>[{'name': 'Morgan Creek Productions', 'id': 10210}]</t>
  </si>
  <si>
    <t>American Outlaws</t>
  </si>
  <si>
    <t>m20</t>
  </si>
  <si>
    <t>['drama', 'thriller']</t>
  </si>
  <si>
    <t>[{'cast_id': 3, 'character': 'Patrick Bateman', 'credit_id': '52fe42eec3a36847f802daf9', 'gender': 2, 'id': 3894, 'name': 'Christian Bale', 'order': 0, 'profile_path': '/2ocrTd8ChuUyJOzMuD4PsQw8eCB.jpg'}, {'cast_id': 12, 'character': 'Det. Donald Kimball', 'credit_id': '52fe42eec3a36847f802db1d', 'gender': 2, 'id': 5293, 'name': 'Willem Dafoe', 'order': 1, 'profile_path': '/xM5lhOR5tWWdIlFpBDeZJx9opIP.jpg'}, {'cast_id': 11, 'character': 'Paul Allen', 'credit_id': '52fe42eec3a36847f802db19', 'gender': 2, 'id': 7499, 'name': 'Jared Leto', 'order': 2, 'profile_path': '/msugySeTCyCmlRWtyB6sMixTQYY.jpg'}, {'cast_id': 6, 'character': 'Craig McDermott', 'credit_id': '52fe42eec3a36847f802db05', 'gender': 1, 'id': 6164, 'name': 'Josh Lucas', 'order': 3, 'profile_path': '/gv7jI1SZLRXRVJnNGOS1zK6yWB.jpg'}, {'cast_id': 9, 'character': 'Courtney Rawlinson', 'credit_id': '52fe42eec3a36847f802db11', 'gender': 1, 'id': 20767, 'name': 'Samantha Mathis', 'order': 4, 'profile_path': '/dzUjIFu7AAbwwJfj6aFRPfvYgC3.jpg'}, {'cast_id': 10, 'character': 'Luis Carruthers', 'credit_id': '52fe42eec3a36847f802db15', 'gender': 2, 'id': 11154, 'name': 'Matt Ross', 'order': 5, 'profile_path': '/tl51oqEpUoa9S5JGbklg9aXd99Q.jpg'}, {'cast_id': 7, 'character': 'David Van Patten', 'credit_id': '52fe42eec3a36847f802db09', 'gender': 2, 'id': 32029, 'name': 'Bill Sage', 'order': 6, 'profile_path': '/2uQv1NMnGrqqhBMKTm5RBCKh7UV.jpg'}, {'cast_id': 8, 'character': 'Jean', 'credit_id': '52fe42eec3a36847f802db0d', 'gender': 1, 'id': 2838, 'name': 'ChloÃ« Sevigny', 'order': 7, 'profile_path': '/qhVabrmmSwfhbApuagf0NlEhBaf.jpg'}, {'cast_id': 13, 'character': 'Christie', 'credit_id': '52fe42eec3a36847f802db21', 'gender': 1, 'id': 2617, 'name': 'Cara Seymour', 'order': 8, 'profile_path': '/3X73Lzbnhz5eHlLCW5dLGBp0G0o.jpg'}, {'cast_id': 5, 'character': 'Timothy Bryce', 'credit_id': '52fe42eec3a36847f802db01', 'gender': 2, 'id': 15009, 'name': 'Justin Theroux', 'order': 9, 'profile_path': '/mq1iRC3rxdTFi3M0A2EedobJEx1.jpg'}, {'cast_id': 14, 'character': 'Elizabeth', 'credit_id': '52fe42eec3a36847f802db25', 'gender': 1, 'id': 32030, 'name': 'Guinevere Turner', 'order': 10, 'profile_path': '/4TfrypzdT5ngoywRz7XyPexaDkN.jpg'}, {'cast_id': 4, 'character': 'Evelyn Williams', 'credit_id': '52fe42eec3a36847f802dafd', 'gender': 1, 'id': 368, 'name': 'Reese Witherspoon', 'order': 11, 'profile_path': '/a3o8T1P6yy4KWL7wZG6HuDeuh5n.jpg'}, {'cast_id': 15, 'character': 'Harold Carnes', 'credit_id': '52fe42eec3a36847f802db29', 'gender': 2, 'id': 32031, 'name': 'Stephen Bogaert', 'order': 12, 'profile_path': '/xEfkwQ4geFjNqN8djI78lkvqq8i.jpg'}, {'cast_id': 16, 'character': 'Daisy', 'credit_id': '52fe42eec3a36847f802db2d', 'gender': 0, 'id': 32032, 'name': 'Monika Meier', 'order': 13, 'profile_path': None}, {'cast_id': 49, 'character': 'Homeless Man', 'credit_id': '5779711ec3a368766f00106d', 'gender': 2, 'id': 38951, 'name': 'Reg E. Cathey', 'order': 14, 'profile_path': '/5hU3zmZft1ksZOgMCaTu5WaWstX.jpg'}, {'cast_id': 50, 'character': 'Victoria', 'credit_id': '5779746d9251415ede000ccc', 'gender': 0, 'id': 1147823, 'name': 'Marie Dame', 'order': 15, 'profile_path': None}, {'cast_id': 51, 'character': 'Mrs. Wolfe', 'credit_id': '577974a99251416d0600091d', 'gender': 1, 'id': 103872, 'name': 'Patricia Gage', 'order': 16, 'profile_path': None}, {'cast_id': 17, 'character': 'Sabrina', 'credit_id': '52fe42eec3a36847f802db31', 'gender': 0, 'id': 32033, 'name': 'Krista Sutton', 'order': 17, 'profile_path': '/udDkMIr8LKCr8EuXskTCqBKYvbK.jpg'}, {'cast_id': 42, 'character': 'Vanden', 'credit_id': '56994bf2c3a3680ce600001f', 'gender': 1, 'id': 110245, 'name': 'Catherine Black', 'order': 18, 'profile_path': None}]</t>
  </si>
  <si>
    <t>[{'credit_id': '548a4178c3a368071d0003fd', 'department': 'Production', 'gender': 1, 'id': 4023, 'job': 'Casting', 'name': 'Suzanne Smith', 'profile_path': '/fASNhfD4Tmw6KPW0LoPUycIFxEL.jpg'}, {'credit_id': '548a416ac3a36807280003e2', 'department': 'Production', 'gender': 2, 'id': 3192, 'job': 'Casting', 'name': 'Billy Hopkins', 'profile_path': '/vTGamEl7a1D93TCh165v8IyZZMG.jpg'}, {'credit_id': '52fe42eec3a36847f802db4f', 'department': 'Editing', 'gender': 2, 'id': 4868, 'job': 'Editor', 'name': 'Andrew Marcus', 'profile_path': None}, {'credit_id': '548a415fc3a3686dc5000068', 'department': 'Production', 'gender': 2, 'id': 5328, 'job': 'Casting', 'name': 'Kerry Barden', 'profile_path': '/zb3khdNgVHerkFz4esvjSZHnbDW.jpg'}, {'credit_id': '52fe42eec3a36847f802db67', 'department': 'Costume &amp; Make-Up', 'gender': 1, 'id': 5549, 'job': 'Costume Design', 'name': 'Isis Mussenden', 'profile_path': '/ztFqJbhJ850OQQFC0DFcft9WWyb.jpg'}, {'credit_id': '52fe42eec3a36847f802db55', 'department': 'Camera', 'gender': 2, 'id': 3115, 'job': 'Director of Photography', 'name': 'Andrzej Sekula', 'profile_path': None}, {'credit_id': '57778a09c3a3685294000871', 'department': 'Production', 'gender': 0, 'id': 5917, 'job': 'Co-Producer', 'name': 'Ernie Barbarash', 'profile_path': '/tW219lxzVsBbD3hbcXBGjm3FnIR.jpg'}, {'credit_id': '5779817c9251416d12000fb1', 'department': 'Production', 'gender': 1, 'id': 5936, 'job': 'Executive In Charge Of Production', 'name': 'Lauren McLaughlin', 'profile_path': None}, {'credit_id': '577789cec3a36878350020c7', 'department': 'Sound', 'gender': 2, 'id': 7491, 'job': 'Music', 'name': 'John Cale', 'profile_path': '/jtzO8cnQhseN7Ww0f60D1X4hv0j.jpg'}, {'credit_id': '52fe42eec3a36847f802db73', 'department': 'Writing', 'gender': 1, 'id': 16378, 'job': 'Screenplay', 'name': 'Mary Harron', 'profile_path': '/qlWi0kufzB7lCq6Jz5zuNE3Kk1V.jpg'}, {'credit_id': '52fe42eec3a36847f802daf5', 'department': 'Directing', 'gender': 1, 'id': 16378, 'job': 'Director', 'name': 'Mary Harron', 'profile_path': '/qlWi0kufzB7lCq6Jz5zuNE3Kk1V.jpg'}, {'credit_id': '52fe42eec3a36847f802db6d', 'department': 'Writing', 'gender': 0, 'id': 16379, 'job': 'Novel', 'name': 'Bret Easton Ellis', 'profile_path': '/8ExSaiOuvT73cfLpibswHn5lJag.jpg'}, {'credit_id': '52fe42eec3a36847f802db79', 'department': 'Writing', 'gender': 1, 'id': 32030, 'job': 'Screenplay', 'name': 'Guinevere Turner', 'profile_path': '/4TfrypzdT5ngoywRz7XyPexaDkN.jpg'}, {'credit_id': '52fe42eec3a36847f802db37', 'department': 'Production', 'gender': 2, 'id': 32034, 'job': 'Producer', 'name': 'Christian Halsey Solomon', 'profile_path': None}, {'credit_id': '52fe42eec3a36847f802db3d', 'department': 'Production', 'gender': 2, 'id': 17231, 'job': 'Producer', 'name': 'Chris Hanley', 'profile_path': None}, {'credit_id': '52fe42eec3a36847f802db43', 'department': 'Production', 'gender': 2, 'id': 32035, 'job': 'Producer', 'name': 'Edward R. Pressman', 'profile_path': None}, {'credit_id': '52fe42eec3a36847f802db5b', 'department': 'Art', 'gender': 2, 'id': 32036, 'job': 'Production Design', 'name': 'Gideon Ponte', 'profile_path': None}, {'credit_id': '52fe42eec3a36847f802db61', 'department': 'Art', 'gender': 1, 'id': 32037, 'job': 'Set Decoration', 'name': 'Jeanne Develle', 'profile_path': None}, {'credit_id': '5622573bc3a3686868005a16', 'department': 'Art', 'gender': 0, 'id': 17636, 'job': 'Art Direction', 'name': 'Andrew M. Stearn', 'profile_path': None}, {'credit_id': '577981359251416d49000fce', 'department': 'Sound', 'gender': 0, 'id': 20228, 'job': 'Foley', 'name': 'Goro Koyama', 'profile_path': None}, {'credit_id': '5779811bc3a3680cfb0015d6', 'department': 'Sound', 'gender': 0, 'id': 20229, 'job': 'Foley', 'name': 'Andy Malcolm', 'profile_path': None}, {'credit_id': '548a42a99251414fa20002a4', 'department': 'Production', 'gender': 2, 'id': 23541, 'job': 'Executive Producer', 'name': 'Joseph Drake', 'profile_path': None}, {'credit_id': '548a4241c3a368071600041e', 'department': 'Production', 'gender': 2, 'id': 40513, 'job': 'Executive Producer', 'name': 'Michael Paseornek', 'profile_path': None}, {'credit_id': '57797826925141716600099b', 'department': 'Costume &amp; Make-Up', 'gender': 0, 'id': 51869, 'job': 'Assistant Costume Designer', 'name': 'Gersha Phillips', 'profile_path': None}, {'credit_id': '577981919251416d49001000', 'department': 'Production', 'gender': 2, 'id': 57561, 'job': 'Co-Producer', 'name': 'Alessandro Camon', 'profile_path': None}, {'credit_id': '57797fddc3a368766f0016bf', 'department': 'Production', 'gender': 2, 'id': 62778, 'job': 'Casting Associate', 'name': 'Mark Bennett', 'profile_path': '/wolcm9xYyv76A6tQy7KLQj0PdUF.jpg'}, {'credit_id': '5779809ac3a3682012000ff1', 'department': 'Sound', 'gender': 0, 'id': 92375, 'job': 'Sound Designer', 'name': 'Benjamin Cheah', 'profile_path': None}, {'credit_id': '577974e79251415ede000cf8', 'department': 'Crew', 'gender': 2, 'id': 72117, 'job': 'Stunt Coordinator', 'name': 'Matt Birman', 'profile_path': '/mUff9ZYWDo4e9AkojnRXq9l15RT.jpg'}, {'credit_id': '57797ffa9251416d12000f08', 'department': 'Crew', 'gender': 0, 'id': 137144, 'job': 'Post Production Supervisor', 'name': 'Philip Stilman', 'profile_path': None}, {'credit_id': '57778a29c3a368789100219d', 'department': 'Production', 'gender': 2, 'id': 183055, 'job': 'Co-Producer', 'name': 'Rob Weiss', 'profile_path': '/3UNvtHbCmJXjeTu5PXVid85LXvZ.jpg'}, {'credit_id': '57797adcc3a368790a00147a', 'department': 'Costume &amp; Make-Up', 'gender': 0, 'id': 558226, 'job': 'Key Hair Stylist', 'name': 'Lucy Orton', 'profile_path': None}, {'credit_id': '548a4292c3a3686dc500008f', 'department': 'Production', 'gender': 0, 'id': 585882, 'job': 'Executive Producer', 'name': 'Jeff Sackman', 'profile_path': None}, {'credit_id': '57797f96c3a3680cfb0014f0', 'department': 'Production', 'gender': 0, 'id': 1013559, 'job': 'Casting', 'name': 'Clare Walker', 'profile_path': None}, {'credit_id': '577980269251416d49000f4a', 'department': 'Sound', 'gender': 1, 'id': 1018349, 'job': 'Supervising Sound Editor', 'name': 'Jane Tattersall', 'profile_path': None}, {'credit_id': '57797b3b9251415ede000fa9', 'department': 'Camera', 'gender': 0, 'id': 1183452, 'job': 'Still Photographer', 'name': 'Kerry Hayes', 'profile_path': None}, {'credit_id': '577977afc3a3681f5d000e9b', 'department': 'Costume &amp; Make-Up', 'gender': 0, 'id': 1204186, 'job': 'Set Dressing Artist', 'name': 'Patrick Tarr', 'profile_path': None}, {'credit_id': '5779806bc3a3681fd1000e0c', 'department': 'Sound', 'gender': 0, 'id': 1338133, 'job': 'Sound Effects Editor', 'name': 'David McCallum', 'profile_path': '/qInIKuwRy2yV6BhhLuY0skbznRr.jpg'}, {'credit_id': '5779807b9251417166000dc5', 'department': 'Editing', 'gender': 0, 'id': 1375605, 'job': 'Dialogue Editor', 'name': 'Garrett Kerr', 'profile_path': None}, {'credit_id': '562257e792514171cd00b5ce', 'department': 'Crew', 'gender': 0, 'id': 1404842, 'job': 'Special Effects Coordinator', 'name': 'Michael Kavanagh', 'profile_path': None}, {'credit_id': '562257c69251417f47009032', 'department': 'Costume &amp; Make-Up', 'gender': 0, 'id': 1405321, 'job': 'Makeup Artist', 'name': 'Margot Boccia', 'profile_path': None}, {'credit_id': '57797b089251415ede000f92', 'department': 'Camera', 'gender': 0, 'id': 1415153, 'job': 'Camera Operator', 'name': 'Paul Boucher', 'profile_path': None}, {'credit_id': '5779750bc3a3682002000a2d', 'department': 'Production', 'gender': 0, 'id': 1472951, 'job': 'Line Producer', 'name': 'Victoria Hirst', 'profile_path': None}, {'credit_id': '577980c0c3a3682002001086', 'department': 'Sound', 'gender': 0, 'id': 1496412, 'job': 'Sound Designer', 'name': 'Paul Urmson', 'profile_path': None}, {'credit_id': '57797f9f9251416d06000e14', 'department': 'Production', 'gender': 1, 'id': 1522742, 'job': 'Casting Associate', 'name': 'Jennifer McNamara', 'profile_path': None}, {'credit_id': '5622577cc3a3680e2000c52e', 'department': 'Costume &amp; Make-Up', 'gender': 0, 'id': 1523419, 'job': 'Hairstylist', 'name': 'John Quaglia', 'profile_path': None}, {'credit_id': '562257afc3a368240d004607', 'department': 'Costume &amp; Make-Up', 'gender': 0, 'id': 1523420, 'job': 'Makeup Artist', 'name': 'Sandra Wheatle', 'profile_path': None}, {'credit_id': '577789b592514168c6000803', 'department': 'Sound', 'gender': 0, 'id': 1534680, 'job': 'Music Supervisor', 'name': 'Christopher Covert', 'profile_path': None}, {'credit_id': '577789a4925141680c0007f7', 'department': 'Sound', 'gender': 0, 'id': 1534681, 'job': 'Music Supervisor', 'name': 'Barry Cole', 'profile_path': None}, {'credit_id': '57797b4ec3a368766f001494', 'department': 'Lighting', 'gender': 0, 'id': 1598760, 'job': 'Gaffer', 'name': 'Franco Tata', 'profile_path': None}, {'credit_id': '57778a1fc3a36878350020e5', 'department': 'Production', 'gender': 2, 'id': 1644222, 'job': 'Co-Producer', 'name': 'Clifford Streit', 'profile_path': None}, {'credit_id': '57797529c3a3681fd10008e7', 'department': 'Production', 'gender': 2, 'id': 1644880, 'job': 'Location Manager', 'name': 'Michael Blecher', 'profile_path': None}, {'credit_id': '5779757f9251416d06000963', 'department': 'Directing', 'gender': 1, 'id': 1644881, 'job': 'Script Supervisor', 'name': 'Dawn Sorokolit', 'profile_path': None}, {'credit_id': '577976399251416c80000a17', 'department': 'Art', 'gender': 0, 'id': 1644882, 'job': 'Construction Coordinator', 'name': 'Jamie Burke', 'profile_path': None}, {'credit_id': '577977dec3a3682002000b8e', 'department': 'Crew', 'gender': 0, 'id': 1644883, 'job': 'Property Master', 'name': 'Michael Followes', 'profile_path': None}, {'credit_id': '57797842c3a3682002000bd4', 'department': 'Costume &amp; Make-Up', 'gender': 0, 'id': 1644884, 'job': 'Assistant Costume Designer', 'name': 'Barbara Preser', 'profile_path': None}, {'credit_id': '57797923c3a3680cfb00114f', 'department': 'Costume &amp; Make-Up', 'gender': 1, 'id': 1644885, 'job': 'Seamstress', 'name': 'Christine Hartmann', 'profile_path': None}, {'credit_id': '57797ba5c3a3681fd1000bb8', 'department': 'Sound', 'gender': 0, 'id': 1644888, 'job': 'Boom Operator', 'name': 'Mark "Boomwallah" McNeilly', 'profile_path': None}, {'credit_id': '57797c4ec3a3682002000e12', 'department': 'Production', 'gender': 1, 'id': 1644890, 'job': 'Production Coordinator', 'name': 'Nancy Jackson', 'profile_path': None}, {'credit_id': '577980e2c3a3682002001094', 'department': 'Sound', 'gender': 0, 'id': 1644892, 'job': 'Music Editor', 'name': 'Jeff Wolpert', 'profile_path': None}]</t>
  </si>
  <si>
    <t>[{'id': 53, 'name': 'Thriller'}, {'id': 18, 'name': 'Drama'}, {'id': 80, 'name': 'Crime'}]</t>
  </si>
  <si>
    <t>[{'name': 'Lions Gate Films', 'id': 35}, {'name': 'Edward R. Pressman Film', 'id': 6455}, {'name': 'Muse Productions', 'id': 15231}]</t>
  </si>
  <si>
    <t>American Psycho</t>
  </si>
  <si>
    <t>m21</t>
  </si>
  <si>
    <t>[{'cast_id': 18, 'character': 'Milo Hoffman', 'credit_id': '52fe4558c3a36847f80c90d1', 'gender': 2, 'id': 11864, 'name': 'Ryan Phillippe', 'order': 0, 'profile_path': '/8MlC0rqhMpDxnfFjmw2DKOhdVpB.jpg'}, {'cast_id': 19, 'character': 'Lisa Calighan', 'credit_id': '52fe4558c3a36847f80c90d5', 'gender': 1, 'id': 38581, 'name': 'Rachael Leigh Cook', 'order': 1, 'profile_path': '/cotGJui5H2Te2ThYERndc3DOVOm.jpg'}, {'cast_id': 20, 'character': 'Gary Winston', 'credit_id': '52fe4558c3a36847f80c90d9', 'gender': 2, 'id': 504, 'name': 'Tim Robbins', 'order': 2, 'profile_path': '/7pirFsBQe93TSfzu404Hgcj1YWj.jpg'}, {'cast_id': 21, 'character': 'Alice Poulson', 'credit_id': '52fe4558c3a36847f80c90dd', 'gender': 1, 'id': 4174, 'name': 'Claire Forlani', 'order': 3, 'profile_path': '/6XIXq8n2epBQBvnbU1BXyNJyPYA.jpg'}, {'cast_id': 24, 'character': 'Lyle Barton', 'credit_id': '52fe4558c3a36847f80c90ed', 'gender': 2, 'id': 6487, 'name': 'Richard Roundtree', 'order': 4, 'profile_path': '/3OyAx3Vrv1mQLOvl7YHaIaFwDuW.jpg'}, {'cast_id': 25, 'character': 'Larry Banks', 'credit_id': '52fe4558c3a36847f80c90f1', 'gender': 2, 'id': 55591, 'name': 'Tygh Runyan', 'order': 5, 'profile_path': '/vHlo0lwXAHGzCBEL6mrum39exdO.jpg'}, {'cast_id': 26, 'character': 'Phil Grimes', 'credit_id': '52fe4558c3a36847f80c90f5', 'gender': 2, 'id': 2141, 'name': 'Ned Bellamy', 'order': 6, 'profile_path': '/aPAsdVFewZK3ldhvrL1ea2VUkUK.jpg'}, {'cast_id': 27, 'character': 'Redmond Schmeichel', 'credit_id': '52fe4558c3a36847f80c90f9', 'gender': 2, 'id': 51383, 'name': 'Tyler Labine', 'order': 7, 'profile_path': '/rRc5H2pMFh3dlqs68xLbnthj3DS.jpg'}, {'cast_id': 28, 'character': 'Teddy Chin', 'credit_id': '52fe4558c3a36847f80c90fd', 'gender': 0, 'id': 61541, 'name': 'Yee Jee Tso', 'order': 8, 'profile_path': '/9oVMHObp5JoOxnycf8DzWm8JuK0.jpg'}, {'cast_id': 30, 'character': 'Brian Bissel', 'credit_id': '52fe4558c3a36847f80c9105', 'gender': 2, 'id': 61542, 'name': 'Nate Dushku', 'order': 9, 'profile_path': None}, {'cast_id': 29, 'character': 'Bob Shrot', 'credit_id': '52fe4558c3a36847f80c9101', 'gender': 2, 'id': 61540, 'name': 'Douglas McFerran', 'order': 10, 'profile_path': None}, {'cast_id': 31, 'character': 'Randy Sheringham', 'credit_id': '52fe4558c3a36847f80c9109', 'gender': 2, 'id': 61543, 'name': 'Scott Bellis', 'order': 11, 'profile_path': None}, {'cast_id': 32, 'character': 'Desi', 'credit_id': '52fe4558c3a36847f80c910d', 'gender': 2, 'id': 58902, 'name': 'Zahf Paroo', 'order': 12, 'profile_path': '/jFrVBricxCWGIRYV7XxvNYM9Jcp.jpg'}, {'cast_id': 33, 'character': 'Stinky', 'credit_id': '52fe4558c3a36847f80c9111', 'gender': 2, 'id': 11832, 'name': 'Jonathon Young', 'order': 13, 'profile_path': '/6sO42m3qDKy0xCBlwo6A3Czpoil.jpg'}, {'cast_id': 34, 'character': 'Lawyer', 'credit_id': '52fe4558c3a36847f80c9115', 'gender': 0, 'id': 20221, 'name': 'Nathaniel DeVeaux', 'order': 14, 'profile_path': '/oXBArAwYlxrX4w1hnh0HsdAFEcQ.jpg'}, {'cast_id': 35, 'character': "Shrot's Assistant", 'credit_id': '52fe4558c3a36847f80c9119', 'gender': 2, 'id': 61545, 'name': 'Rick Worthy', 'order': 15, 'profile_path': '/lpSzSG40YkbieguGM2RILOubZ4G.jpg'}, {'cast_id': 36, 'character': 'Lawyer', 'credit_id': '52fe4558c3a36847f80c911d', 'gender': 2, 'id': 61546, 'name': 'Ian Robison', 'order': 16, 'profile_path': '/5eyTDnE31SxTGCFUsT55eRd3ZLw.jpg'}, {'cast_id': 37, 'character': 'Danny SolskjÃ¦r', 'credit_id': '52fe4559c3a36847f80c9121', 'gender': 2, 'id': 61544, 'name': 'David Lovgren', 'order': 17, 'profile_path': '/2BLgmfh39gXzv7C5YPUet7C2ClK.jpg'}, {'cast_id': 38, 'character': 'Ken Cosgrove', 'credit_id': '52fe4559c3a36847f80c9125', 'gender': 2, 'id': 61548, 'name': 'Ed Beechner', 'order': 18, 'profile_path': None}, {'cast_id': 39, 'character': "Gary's Secretary", 'credit_id': '52fe4559c3a36847f80c9129', 'gender': 1, 'id': 61547, 'name': 'Linda Ko', 'order': 19, 'profile_path': '/91NbPYpg5D1DVtBrCxMBRjgtk5Z.jpg'}]</t>
  </si>
  <si>
    <t>[{'credit_id': '52fe4558c3a36847f80c9079', 'department': 'Directing', 'gender': 2, 'id': 7791, 'job': 'Director', 'name': 'Peter Howitt', 'profile_path': '/cwgHjbx5LitEns32kmdmj1diREi.jpg'}, {'credit_id': '52fe4558c3a36847f80c907f', 'department': 'Production', 'gender': 2, 'id': 15208, 'job': 'Producer', 'name': 'Keith Addis', 'profile_path': '/vS85deNPZaGHmZJdICVraaEh6q7.jpg'}, {'credit_id': '52fe4558c3a36847f80c9085', 'department': 'Production', 'gender': 2, 'id': 21478, 'job': 'Executive Producer', 'name': 'Ashok Amritraj', 'profile_path': None}, {'credit_id': '52fe4558c3a36847f80c908b', 'department': 'Production', 'gender': 1, 'id': 27038, 'job': 'Executive Producer', 'name': 'Julia Chasman', 'profile_path': None}, {'credit_id': '52fe4558c3a36847f80c9091', 'department': 'Production', 'gender': 2, 'id': 7690, 'job': 'Executive Producer', 'name': 'C.O. Erickson', 'profile_path': '/1d9C9Nu7YNtGllVewitNgjzq4RW.jpg'}, {'credit_id': '52fe4558c3a36847f80c9097', 'department': 'Production', 'gender': 2, 'id': 31710, 'job': 'Executive Producer', 'name': 'David Hoberman', 'profile_path': '/l63YjASljQOAB8ys4zR3DWUXltP.jpg'}, {'credit_id': '52fe4558c3a36847f80c909d', 'department': 'Production', 'gender': 2, 'id': 8305, 'job': 'Producer', 'name': 'David Nicksay', 'profile_path': None}, {'credit_id': '52fe4558c3a36847f80c90a3', 'department': 'Production', 'gender': 2, 'id': 6468, 'job': 'Producer', 'name': 'Nick Wechsler', 'profile_path': '/1HeDC5sNgXBN09SiyoPs3VcUQsH.jpg'}, {'credit_id': '52fe4558c3a36847f80c90a9', 'department': 'Editing', 'gender': 2, 'id': 4671, 'job': 'Editor', 'name': 'Zach Staenberg', 'profile_path': None}, {'credit_id': '52fe4558c3a36847f80c90af', 'department': 'Camera', 'gender': 2, 'id': 1527, 'job': 'Director of Photography', 'name': 'John Bailey', 'profile_path': None}, {'credit_id': '52fe4558c3a36847f80c90b5', 'department': 'Production', 'gender': 1, 'id': 2532, 'job': 'Casting', 'name': 'Cathy Sandrich', 'profile_path': None}, {'credit_id': '52fe4558c3a36847f80c90bb', 'department': 'Production', 'gender': 1, 'id': 2031, 'job': 'Casting', 'name': 'Amanda Mackey', 'profile_path': None}, {'credit_id': '52fe4558c3a36847f80c90c1', 'department': 'Art', 'gender': 1, 'id': 19850, 'job': 'Production Design', 'name': 'Catherine Hardwicke', 'profile_path': '/x8qMlCXpXlM66hOZ7dSMMWnojNo.jpg'}, {'credit_id': '52fe4558c3a36847f80c90c7', 'department': 'Art', 'gender': 0, 'id': 11822, 'job': 'Set Decoration', 'name': 'Rose Marie McSherry', 'profile_path': None}, {'credit_id': '52fe4558c3a36847f80c90cd', 'department': 'Production', 'gender': 0, 'id': 60282, 'job': 'Casting', 'name': 'Sean Cossey', 'profile_path': None}, {'credit_id': '52fe4558c3a36847f80c90e3', 'department': 'Costume &amp; Make-Up', 'gender': 0, 'id': 61539, 'job': 'Costume Design', 'name': 'Maya Mani', 'profile_path': None}, {'credit_id': '52fe4558c3a36847f80c90e9', 'department': 'Art', 'gender': 0, 'id': 61538, 'job': 'Art Direction', 'name': 'Doug Byggdin', 'profile_path': None}, {'credit_id': '52fe4559c3a36847f80c912f', 'department': 'Sound', 'gender': 2, 'id': 4949, 'job': 'Original Music Composer', 'name': 'Don Davis', 'profile_path': None}, {'credit_id': '586db5f0c3a3683b640016a2', 'department': 'Writing', 'gender': 0, 'id': 2357, 'job': 'Writer', 'name': 'Howard Franklin', 'profile_path': '/fio3AI3ApZYclhP59vf8tMZNooC.jpg'}, {'credit_id': '564d1d06c3a368602b008704', 'department': 'Crew', 'gender': 2, 'id': 1007395, 'job': 'Stunt Coordinator', 'name': 'J.J. Makaro', 'profile_path': None}, {'credit_id': '582d680bc3a3687726004a95', 'department': 'Art', 'gender': 2, 'id': 1546584, 'job': 'Standby Painter', 'name': 'Mark N Tompkins', 'profile_path': None}]</t>
  </si>
  <si>
    <t>[{'id': 28, 'name': 'Action'}, {'id': 80, 'name': 'Crime'}, {'id': 18, 'name': 'Drama'}]</t>
  </si>
  <si>
    <t>[{'name': 'Industry Entertainment', 'id': 376}, {'name': 'Epsilon Motion Pictures', 'id': 1171}, {'name': 'Hyde Park Films', 'id': 1172}, {'name': 'Metro-Goldwyn-Mayer (MGM)', 'id': 8411}]</t>
  </si>
  <si>
    <t>Antitrust</t>
  </si>
  <si>
    <t>m22</t>
  </si>
  <si>
    <t>['action', 'adventure', 'comedy', 'crime']</t>
  </si>
  <si>
    <t>[{'cast_id': 30, 'character': 'Austin Powers / Dr. Evil', 'credit_id': '52fe427ac3a36847f8021f2f', 'gender': 2, 'id': 12073, 'name': 'Mike Myers', 'order': 0, 'profile_path': '/sa8MMxXZrHgQ85hTAP11WS4N3ik.jpg'}, {'cast_id': 1, 'character': 'Vanessa Kensington', 'credit_id': '52fe427ac3a36847f8021e95', 'gender': 1, 'id': 13918, 'name': 'Elizabeth Hurley', 'order': 1, 'profile_path': '/bKRnFCTCzjk2M59zDvMVPzJNtvR.jpg'}, {'cast_id': 2, 'character': 'Basil Exposition', 'credit_id': '52fe427ac3a36847f8021e99', 'gender': 2, 'id': 13919, 'name': 'Michael York', 'order': 2, 'profile_path': '/hW0uWJtsKWsWAQ9k7EYq9sn5YCH.jpg'}, {'cast_id': 3, 'character': 'Mrs. Kensington', 'credit_id': '52fe427ac3a36847f8021e9d', 'gender': 1, 'id': 13920, 'name': 'Mimi Rogers', 'order': 3, 'profile_path': '/cTXSghmtclAmeTSg4lBBjeOwpoQ.jpg'}, {'cast_id': 4, 'character': 'Scott Evil', 'credit_id': '52fe427ac3a36847f8021ea1', 'gender': 2, 'id': 13922, 'name': 'Seth Green', 'order': 4, 'profile_path': '/7ksgEtZZIhSkJmt7zMyVDOQfdxu.jpg'}, {'cast_id': 5, 'character': 'Alotta Fagina', 'credit_id': '52fe427ac3a36847f8021ea5', 'gender': 1, 'id': 13923, 'name': 'Fabiana Udenio', 'order': 5, 'profile_path': '/AiAGqf2P9QaMs3UEV2nQLVPjvTM.jpg'}, {'cast_id': 6, 'character': 'Frau Farbissina', 'credit_id': '52fe427ac3a36847f8021ea9', 'gender': 1, 'id': 13924, 'name': 'Mindy Sterling', 'order': 6, 'profile_path': '/ffeLktZ7JFCVK1uV2tuw4epSqz0.jpg'}, {'cast_id': 7, 'character': "Patty O'Brien", 'credit_id': '52fe427ac3a36847f8021ead', 'gender': 2, 'id': 13925, 'name': 'Paul Dillon', 'order': 7, 'profile_path': '/6jouXtMcbJ7nTuDNwvaePnqCHTX.jpg'}, {'cast_id': 31, 'character': 'Number two', 'credit_id': '52fe427ac3a36847f8021f33', 'gender': 2, 'id': 9208, 'name': 'Robert Wagner', 'order': 8, 'profile_path': '/nlRWGpsQPo8sSFdl8larlPUy1rS.jpg'}, {'cast_id': 33, 'character': 'Cmdr. Gilmour', 'credit_id': '52fe427ac3a36847f8021f3d', 'gender': 2, 'id': 16119, 'name': 'Charles Napier', 'order': 9, 'profile_path': '/hZ3bCBxnHc7Zvrm3Rt2CPgXSLLT.jpg'}, {'cast_id': 34, 'character': 'Mustafa', 'credit_id': '52fe427ac3a36847f8021f41', 'gender': 2, 'id': 23659, 'name': 'Will Ferrell', 'order': 10, 'profile_path': '/jwKrNtRCRqPYHtb5I525VKN1pjv.jpg'}, {'cast_id': 35, 'character': "'60s Model", 'credit_id': '52fe427ac3a36847f8021f45', 'gender': 1, 'id': 1008676, 'name': 'Joann Richter', 'order': 11, 'profile_path': None}, {'cast_id': 36, 'character': "'60s Model", 'credit_id': '52fe427ac3a36847f8021f49', 'gender': 1, 'id': 170491, 'name': 'Anastasia Sakelaris', 'order': 12, 'profile_path': None}, {'cast_id': 37, 'character': "'60s Model", 'credit_id': '52fe427ac3a36847f8021f4d', 'gender': 0, 'id': 32288, 'name': 'Afifi Alaouie', 'order': 13, 'profile_path': '/puhe0iGlllu6Sqx0yjc0nlRgY5W.jpg'}, {'cast_id': 38, 'character': 'Mod Girl', 'credit_id': '52fe427ac3a36847f8021f51', 'gender': 1, 'id': 34844, 'name': 'Monet Mazur', 'order': 14, 'profile_path': '/lvLC6Sjt8pETC3La8rGvhyYWSx0.jpg'}, {'cast_id': 39, 'character': 'Johnson Ritter', 'credit_id': '52fe427ac3a36847f8021f55', 'gender': 2, 'id': 15661, 'name': 'Clint Howard', 'order': 15, 'profile_path': '/d9QW5feIgNwDRdkKK1j7gmmOQXT.jpg'}, {'cast_id': 40, 'character': 'Gen. Borschevsky', 'credit_id': '52fe427ac3a36847f8021f59', 'gender': 2, 'id': 2368, 'name': 'Elya Baskin', 'order': 16, 'profile_path': '/tM5oF8bl5p1LfgXCkDAh8JYOLiU.jpg'}, {'cast_id': 42, 'character': 'Fembot', 'credit_id': '56d19300925141746800125a', 'gender': 1, 'id': 149682, 'name': 'Cynthia Lamontagne', 'order': 17, 'profile_path': '/4fsZwo6s3vW61XtDEYkUpQZ7Gr8.jpg'}, {'cast_id': 41, 'character': 'Gunman (uncredited)', 'credit_id': '54e85b6c9251412eb1001868', 'gender': 0, 'id': 1146942, 'name': 'Joe Grisaffi', 'order': 18, 'profile_path': '/2QQcjENUjpp5xpCJ2mpFobiczOo.jpg'}, {'cast_id': 43, 'character': 'Random Task', 'credit_id': '5758ec1892514136dd000c7d', 'gender': 0, 'id': 82022, 'name': 'Joe Son', 'order': 19, 'profile_path': None}, {'cast_id': 44, 'character': 'Casino Dealer', 'credit_id': '5758ec3cc3a3684e30000014', 'gender': 2, 'id': 27592, 'name': 'Larry Thomas', 'order': 20, 'profile_path': '/27O9c0ddeqowMeIX6JbTbqDnPHR.jpg'}, {'cast_id': 45, 'character': 'Fembot', 'credit_id': '5758ec5b925141754800004a', 'gender': 0, 'id': 158009, 'name': 'Cindy Margolis', 'order': 21, 'profile_path': '/bjgMZ0MUjYg6waHtvDASEWkXPje.jpg'}, {'cast_id': 46, 'character': 'Fembot', 'credit_id': '5758ec85c3a3683e7c001300', 'gender': 0, 'id': 52925, 'name': 'Donna W. Scott', 'order': 22, 'profile_path': None}, {'cast_id': 47, 'character': 'Cowboy', 'credit_id': '5758ed16c3a3684e30000045', 'gender': 2, 'id': 74036, 'name': 'Tom Arnold', 'order': 23, 'profile_path': '/udJkmZPrQs4D8NPV8u4BEv3rNLX.jpg'}, {'cast_id': 48, 'character': 'Therapist', 'credit_id': '5758ed3492514175bd000059', 'gender': 1, 'id': 4, 'name': 'Carrie Fisher', 'order': 24, 'profile_path': '/pbleNurCYdrLFQMEnlQB2nkOR1O.jpg'}, {'cast_id': 49, 'character': 'Verticon Guard', 'credit_id': '58685375c3a3680f4b005157', 'gender': 2, 'id': 2224, 'name': 'Christian Slater', 'order': 25, 'profile_path': '/3ElLWjnvchMS6Q4cIQOK8QNAoMG.jpg'}, {'cast_id': 50, 'character': 'Verticon Guard (uncredited)', 'credit_id': '5868538cc3a3680f4e004f1d', 'gender': 2, 'id': 2224, 'name': 'Christian Slater', 'order': 26, 'profile_path': '/3ElLWjnvchMS6Q4cIQOK8QNAoMG.jpg'}]</t>
  </si>
  <si>
    <t>[{'credit_id': '52fe427ac3a36847f8021eb3', 'department': 'Directing', 'gender': 2, 'id': 6737, 'job': 'Director', 'name': 'Jay Roach', 'profile_path': '/raDxLyGeh9ODHeCdIuUgVEBjntj.jpg'}, {'credit_id': '52fe427ac3a36847f8021eb9', 'department': 'Writing', 'gender': 2, 'id': 12073, 'job': 'Screenplay', 'name': 'Mike Myers', 'profile_path': '/sa8MMxXZrHgQ85hTAP11WS4N3ik.jpg'}, {'credit_id': '52fe427ac3a36847f8021ebf', 'department': 'Production', 'gender': 1, 'id': 3416, 'job': 'Producer', 'name': 'Demi Moore', 'profile_path': '/eLNoOYnxvhpV0BMSkNNnyyo5In7.jpg'}, {'credit_id': '52fe427ac3a36847f8021ec5', 'department': 'Production', 'gender': 1, 'id': 550, 'job': 'Producer', 'name': 'Jennifer Todd', 'profile_path': None}, {'credit_id': '52fe427ac3a36847f8021ecb', 'department': 'Production', 'gender': 1, 'id': 551, 'job': 'Producer', 'name': 'Suzanne Todd', 'profile_path': '/fRTQ9QFeeTBUqLoyCFlaS8pTGUK.jpg'}, {'credit_id': '52fe427ac3a36847f8021ed1', 'department': 'Sound', 'gender': 2, 'id': 9204, 'job': 'Original Music Composer', 'name': 'George S. Clinton', 'profile_path': None}, {'credit_id': '52fe427ac3a36847f8021ed7', 'department': 'Camera', 'gender': 2, 'id': 9573, 'job': 'Director of Photography', 'name': 'Peter Deming', 'profile_path': '/3NgM7E5kRYFMXY5znBPktbeI6qB.jpg'}, {'credit_id': '52fe427ac3a36847f8021edd', 'department': 'Editing', 'gender': 1, 'id': 14036, 'job': 'Editor', 'name': 'Dawn Hoggatt', 'profile_path': None}, {'credit_id': '52fe427ac3a36847f8021ee3', 'department': 'Editing', 'gender': 1, 'id': 14189, 'job': 'Editor', 'name': 'Debra Neil-Fisher', 'profile_path': None}, {'credit_id': '52fe427ac3a36847f8021ee9', 'department': 'Production', 'gender': 0, 'id': 561, 'job': 'Casting', 'name': 'John Papsidera', 'profile_path': '/quM89TMS6BncoIh4NdlWugXVhuF.jpg'}, {'credit_id': '52fe427ac3a36847f8021eef', 'department': 'Art', 'gender': 1, 'id': 14039, 'job': 'Production Design', 'name': 'Cynthia Kay Charette', 'profile_path': None}, {'credit_id': '52fe427ac3a36847f8021ef5', 'department': 'Art', 'gender': 2, 'id': 14040, 'job': 'Art Direction', 'name': 'Dan Olexiewicz', 'profile_path': None}, {'credit_id': '52fe427ac3a36847f8021efb', 'department': 'Art', 'gender': 0, 'id': 14041, 'job': 'Set Decoration', 'name': 'Bob Kensinger', 'profile_path': None}, {'credit_id': '52fe427ac3a36847f8021f01', 'department': 'Costume &amp; Make-Up', 'gender': 1, 'id': 14042, 'job': 'Costume Design', 'name': 'Deena Appel', 'profile_path': None}, {'credit_id': '52fe427ac3a36847f8021f07', 'department': 'Costume &amp; Make-Up', 'gender': 0, 'id': 14043, 'job': 'Makeup Artist', 'name': 'Kylie Bell', 'profile_path': None}, {'credit_id': '52fe427ac3a36847f8021f0d', 'department': 'Sound', 'gender': 0, 'id': 14045, 'job': 'Sound Effects Editor', 'name': 'Dorian Cheah', 'profile_path': None}, {'credit_id': '52fe427ac3a36847f8021f13', 'department': 'Crew', 'gender': 0, 'id': 14046, 'job': 'Special Effects Coordinator', 'name': 'Danny Cangemi', 'profile_path': None}, {'credit_id': '52fe427ac3a36847f8021f19', 'department': 'Crew', 'gender': 0, 'id': 14047, 'job': 'Special Effects Coordinator', 'name': 'Richard Ratliff', 'profile_path': None}, {'credit_id': '52fe427ac3a36847f8021f1f', 'department': 'Crew', 'gender': 0, 'id': 14048, 'job': 'Special Effects', 'name': 'Thomas Love', 'profile_path': None}, {'credit_id': '52fe427ac3a36847f8021f25', 'department': 'Crew', 'gender': 2, 'id': 14049, 'job': 'Stunt Coordinator', 'name': 'Bud Davis', 'profile_path': '/21iRoOXunwnWPcWZCv2PmWNaDe9.jpg'}, {'credit_id': '52fe427ac3a36847f8021f2b', 'department': 'Crew', 'gender': 2, 'id': 14050, 'job': 'Stunts', 'name': 'Jay Caputo', 'profile_path': '/gUaiBUfbJRgomCCoBWxXx6ddElp.jpg'}, {'credit_id': '52fe427ac3a36847f8021f39', 'department': 'Sound', 'gender': 0, 'id': 9417, 'job': 'Supervising Sound Effects Editor', 'name': 'Javier Bennassar', 'profile_path': None}]</t>
  </si>
  <si>
    <t>[{'id': 878, 'name': 'Science Fiction'}, {'id': 35, 'name': 'Comedy'}, {'id': 80, 'name': 'Crime'}]</t>
  </si>
  <si>
    <t>[{'name': 'New Line Cinema', 'id': 12}, {'name': 'Capella International', 'id': 594}, {'name': "Eric's Boy", 'id': 595}]</t>
  </si>
  <si>
    <t>Austin Powers: International Man of Mystery</t>
  </si>
  <si>
    <t>m24</t>
  </si>
  <si>
    <t>[{'cast_id': 1, 'character': 'Rick Gassko', 'credit_id': '52fe44da9251416c7504336f', 'gender': 2, 'id': 31, 'name': 'Tom Hanks', 'order': 0, 'profile_path': '/pQFoyx7rp09CJTAb932F2g8Nlho.jpg'}, {'cast_id': 2, 'character': 'Debbie Thompson', 'credit_id': '52fe44da9251416c75043373', 'gender': 1, 'id': 72055, 'name': 'Tawny Kitaen', 'order': 1, 'profile_path': '/tu9RnSjrGu5Mdj1usuDd7iO8gvV.jpg'}, {'cast_id': 3, 'character': "Jay O'Neill", 'credit_id': '52fe44da9251416c75043377', 'gender': 2, 'id': 36039, 'name': 'Adrian Zmed', 'order': 2, 'profile_path': '/9K9GnDvmhtI8gx1u5qkbXHDFqbt.jpg'}, {'cast_id': 4, 'character': 'Ed Thompson', 'credit_id': '52fe44da9251416c7504337b', 'gender': 2, 'id': 72056, 'name': 'George Grizzard', 'order': 3, 'profile_path': '/9V2TkXB0E5Ol9RqNwHyCPgA4JAc.jpg'}, {'cast_id': 23, 'character': 'Mrs. Thompson', 'credit_id': '58d1e367c3a36838df012d5b', 'gender': 1, 'id': 153692, 'name': 'Barbara Stuart', 'order': 4, 'profile_path': '/akUMGNKhOOn3CxO73Ke26jjfo7S.jpg'}, {'cast_id': 24, 'character': 'Cole Whittier', 'credit_id': '58d1e3749251411a9f014458', 'gender': 2, 'id': 38086, 'name': 'Robert Prescott', 'order': 5, 'profile_path': '/fWwAdFxzXRYPMfmYsF5UO600NNQ.jpg'}, {'cast_id': 25, 'character': 'Dr. Stan Gassko', 'credit_id': '58d1e384c3a36838af01429e', 'gender': 2, 'id': 15214, 'name': 'William Tepper', 'order': 6, 'profile_path': None}, {'cast_id': 18, 'character': 'Dr. Tina Gassko', 'credit_id': '52fe44da9251416c750433cb', 'gender': 1, 'id': 1068, 'name': 'Wendie Jo Sperber', 'order': 7, 'profile_path': '/nadvO9Q24eNrGAznKmlOwV6E6Wb.jpg'}, {'cast_id': 27, 'character': 'Rudy', 'credit_id': '58d1e39f9251411ab5014398', 'gender': 0, 'id': 1226328, 'name': 'Barry Diamond', 'order': 8, 'profile_path': None}, {'cast_id': 22, 'character': 'Gary', 'credit_id': '57d5f9909251416f62002675', 'gender': 2, 'id': 86930, 'name': 'Gary Grossman', 'order': 9, 'profile_path': '/5ZHnyiMcm8O3HwA8dFHFqdiOTGC.jpg'}, {'cast_id': 19, 'character': 'Ryko', 'credit_id': '53dbbe7cc3a368434500006a', 'gender': 2, 'id': 21259, 'name': 'Michael Dudikoff', 'order': 10, 'profile_path': '/oUsn5aUJ4f9V4a5mcucTVbQMRj1.jpg'}, {'cast_id': 26, 'character': 'Brad Mollen', 'credit_id': '58d1e395c3a36838e9012f19', 'gender': 2, 'id': 95455, 'name': 'Bradford Bancroft', 'order': 11, 'profile_path': None}, {'cast_id': 28, 'character': 'Ilene', 'credit_id': '58d1e3ad9251411aef0139f6', 'gender': 1, 'id': 100600, 'name': 'Deborah Harmon', 'order': 12, 'profile_path': '/1PmLrtndDP3Fee7DpeTJoQ90GyU.jpg'}, {'cast_id': 17, 'character': 'Bobbi', 'credit_id': '52fe44da9251416c750433c7', 'gender': 1, 'id': 173136, 'name': 'Tracy Smith', 'order': 13, 'profile_path': '/mhQxK51whkEvdh577y6I94Cu646.jpg'}, {'cast_id': 29, 'character': 'Sister Mary Francis', 'credit_id': '58d1e3f99251411adc014863', 'gender': 1, 'id': 174871, 'name': 'Florence Schauffler', 'order': 14, 'profile_path': None}, {'cast_id': 30, 'character': 'Milt', 'credit_id': '58d1e40bc3a36838f9013f9a', 'gender': 2, 'id': 1242423, 'name': 'John Bloom', 'order': 15, 'profile_path': None}, {'cast_id': 31, 'character': 'Nick', 'credit_id': '58d1e4159251411acb013b1d', 'gender': 2, 'id': 148195, 'name': 'Brett Baxter Clark', 'order': 16, 'profile_path': '/d3gguNk0z5XS0o995ZDTBTyejJG.jpg'}, {'cast_id': 21, 'character': 'Alley Pimp', 'credit_id': '573a4802c3a36806a6000c14', 'gender': 2, 'id': 937883, 'name': 'Ji-Tu Cumbuka', 'order': 17, 'profile_path': '/4AKIMnqocyxESQsH9Xr1fFlJ7iy.jpg'}, {'cast_id': 32, 'character': 'Tracey', 'credit_id': '58d1e421c3a36838df012e2d', 'gender': 1, 'id': 44995, 'name': 'Monique Gabrielle', 'order': 18, 'profile_path': '/jIlS9UmmvOoX2Pu0MWPHX05LQrB.jpg'}, {'cast_id': 33, 'character': 'Desiree', 'credit_id': '58d1e42c9251411a9f0144f5', 'gender': 1, 'id': 100969, 'name': 'Toni Alessandrini', 'order': 19, 'profile_path': None}, {'cast_id': 34, 'character': 'Bridal Shower Hooker', 'credit_id': '58d1e43a9251411acb013b4a', 'gender': 1, 'id': 84870, 'name': 'Rosanne Katon', 'order': 20, 'profile_path': '/AhRm3LwfLDYFc2A7sbUbgMpzjO2.jpg'}, {'cast_id': 35, 'character': 'Mrs. Klupner', 'credit_id': '58d1e448c3a36838e9012fd3', 'gender': 1, 'id': 45463, 'name': 'Angela Aames', 'order': 21, 'profile_path': '/u76XgPVGkToA1yyhd78HtYcGjQH.jpg'}, {'cast_id': 36, 'character': 'Screaming Woman', 'credit_id': '58d1e47e9251411adc0148f9', 'gender': 1, 'id': 106802, 'name': 'Rebecca Perle', 'order': 22, 'profile_path': None}, {'cast_id': 37, 'character': 'Hooker', 'credit_id': '58d1e4869251411ab5014483', 'gender': 0, 'id': 58808, 'name': 'Anne Gaybis', 'order': 23, 'profile_path': None}, {'cast_id': 38, 'character': 'Patient', 'credit_id': '59c4770c9251415b8701fb9d', 'gender': 2, 'id': 141418, 'name': 'Billy Beck', 'order': 24, 'profile_path': None}, {'cast_id': 39, 'character': 'IBM Girl', 'credit_id': '59c47739c3a3681430021a6d', 'gender': 0, 'id': 105358, 'name': 'Michele Starck', 'order': 25, 'profile_path': None}]</t>
  </si>
  <si>
    <t>[{'credit_id': '52fe44da9251416c75043381', 'department': 'Directing', 'gender': 2, 'id': 57359, 'job': 'Director', 'name': 'Neal Israel', 'profile_path': None}, {'credit_id': '52fe44da9251416c75043387', 'department': 'Writing', 'gender': 2, 'id': 57359, 'job': 'Screenplay', 'name': 'Neal Israel', 'profile_path': None}, {'credit_id': '52fe44da9251416c7504338d', 'department': 'Writing', 'gender': 0, 'id': 57097, 'job': 'Screenplay', 'name': 'Bob Israel', 'profile_path': None}, {'credit_id': '52fe44da9251416c75043393', 'department': 'Writing', 'gender': 2, 'id': 12991, 'job': 'Screenplay', 'name': 'Pat Proft', 'profile_path': None}, {'credit_id': '52fe44da9251416c75043399', 'department': 'Production', 'gender': 0, 'id': 57097, 'job': 'Producer', 'name': 'Bob Israel', 'profile_path': None}, {'credit_id': '52fe44da9251416c7504339f', 'department': 'Production', 'gender': 2, 'id': 30386, 'job': 'Producer', 'name': 'Ron Moler', 'profile_path': None}, {'credit_id': '52fe44da9251416c750433a5', 'department': 'Production', 'gender': 0, 'id': 66907, 'job': 'Producer', 'name': 'Raju Patel', 'profile_path': None}, {'credit_id': '52fe44da9251416c750433ab', 'department': 'Production', 'gender': 0, 'id': 66908, 'job': 'Executive Producer', 'name': 'Sharad Patel', 'profile_path': None}, {'credit_id': '52fe44da9251416c750433b1', 'department': 'Production', 'gender': 0, 'id': 18311, 'job': 'Executive Producer', 'name': 'Joe Roth', 'profile_path': '/lUtmB3mtMPrA5hhoEwZBeX1U5uL.jpg'}, {'credit_id': '52fe44da9251416c750433b7', 'department': 'Sound', 'gender': 2, 'id': 43393, 'job': 'Original Music Composer', 'name': 'Robert Folk', 'profile_path': None}, {'credit_id': '52fe44da9251416c750433bd', 'department': 'Camera', 'gender': 0, 'id': 72057, 'job': 'Director of Photography', 'name': 'Hal Trussell', 'profile_path': None}, {'credit_id': '55b798ccc3a3682282002542', 'department': 'Editing', 'gender': 0, 'id': 1491246, 'job': 'Editor', 'name': 'Tom Walls', 'profile_path': None}]</t>
  </si>
  <si>
    <t>[{'name': 'Bachelor Party Productions', 'id': 81142}, {'name': 'Aspect Ratio Film', 'id': 81143}, {'name': 'Twin Continental', 'id': 81144}]</t>
  </si>
  <si>
    <t>Bachelor Party</t>
  </si>
  <si>
    <t>m28</t>
  </si>
  <si>
    <t>['drama', 'romance', 'war']</t>
  </si>
  <si>
    <t>[{'cast_id': 9, 'character': 'Barry Lyndon', 'credit_id': '52fe438dc3a36847f805ccd1', 'gender': 2, 'id': 31070, 'name': "Ryan O'Neal", 'order': 0, 'profile_path': '/fTqIq5voXV1hQd3Ol4VtnUWy7j2.jpg'}, {'cast_id': 10, 'character': 'Lady Lyndon', 'credit_id': '52fe438dc3a36847f805ccd5', 'gender': 1, 'id': 31071, 'name': 'Marisa Berenson', 'order': 1, 'profile_path': '/xZdnRbljl8ztvAc91U3oeyZBXKE.jpg'}, {'cast_id': 26, 'character': 'Capt. Potzdorf', 'credit_id': '52fe438dc3a36847f805cd0d', 'gender': 2, 'id': 37777, 'name': 'Hardy KrÃ¼ger', 'order': 2, 'profile_path': '/3RhjxJ4ZzIzEzF6lP1HOVV3VT6z.jpg'}, {'cast_id': 13, 'character': 'Lischen', 'credit_id': '52fe438dc3a36847f805ccd9', 'gender': 1, 'id': 22703, 'name': 'Diana KÃ¶rner', 'order': 3, 'profile_path': '/lLw8souihs7d5ozOVHKwCWHyHZS.jpg'}, {'cast_id': 14, 'character': 'Sir Charles Reginald Lyndon', 'credit_id': '52fe438dc3a36847f805ccdd', 'gender': 0, 'id': 31718, 'name': 'Frank Middlemass', 'order': 4, 'profile_path': '/6nBVOQUOguWfdIzn7KQhuQcFpix.jpg'}, {'cast_id': 15, 'character': 'Captain Feeny', 'credit_id': '52fe438dc3a36847f805cce1', 'gender': 2, 'id': 31719, 'name': "Arthur O'Sullivan", 'order': 5, 'profile_path': None}, {'cast_id': 16, 'character': 'Capt. Grogan', 'credit_id': '52fe438dc3a36847f805cce5', 'gender': 0, 'id': 2279, 'name': 'Godfrey Quigley', 'order': 6, 'profile_path': '/7cFpBD1ZlFvHCXBC56cFDXZ3m54.jpg'}, {'cast_id': 23, 'character': 'Capt. John Quin', 'credit_id': '52fe438dc3a36847f805cd01', 'gender': 2, 'id': 249, 'name': 'Leonard Rossiter', 'order': 7, 'profile_path': '/wrnVw2YGa7Kk5Lva0yZbLaPKcXp.jpg'}, {'cast_id': 29, 'character': 'Graham', 'credit_id': '57b23f1bc3a36830db00108b', 'gender': 2, 'id': 694, 'name': 'Philip Stone', 'order': 8, 'profile_path': '/2thWE9JSWeYj1Oea0uwNtF8ntrJ.jpg'}, {'cast_id': 17, 'character': 'The Chevalier de Balibari', 'credit_id': '52fe438dc3a36847f805cce9', 'gender': 2, 'id': 2264, 'name': 'Patrick Magee', 'order': 9, 'profile_path': '/32ReETRLWtjg4eQO1SRhJsn8aSE.jpg'}, {'cast_id': 18, 'character': 'Lord Ludd', 'credit_id': '52fe438dc3a36847f805cced', 'gender': 2, 'id': 782, 'name': 'Steven Berkoff', 'order': 10, 'profile_path': '/jiYMK9prj46Qe4gmbKtBDE6YlSr.jpg'}, {'cast_id': 19, 'character': 'Nora Brady', 'credit_id': '52fe438dc3a36847f805ccf1', 'gender': 1, 'id': 31720, 'name': 'Gay Hamilton', 'order': 11, 'profile_path': '/bi4QCX5fkE37hVmYJyRybGLBTc.jpg'}, {'cast_id': 20, 'character': "Belle, Barry's mother", 'credit_id': '52fe438dc3a36847f805ccf5', 'gender': 1, 'id': 31721, 'name': 'Marie Kean', 'order': 12, 'profile_path': None}, {'cast_id': 21, 'character': 'Rev. Samuel Runt', 'credit_id': '52fe438dc3a36847f805ccf9', 'gender': 2, 'id': 31722, 'name': 'Murray Melvin', 'order': 13, 'profile_path': '/qaCr8aNv6rHoWfonVjsAii5lNiM.jpg'}, {'cast_id': 22, 'character': 'Lord Gustavos Adolphus Wendover', 'credit_id': '52fe438dc3a36847f805ccfd', 'gender': 2, 'id': 10029, 'name': 'AndrÃ© Morell', 'order': 14, 'profile_path': '/slGvSoLbXaR1g23Rxj9N2WyKNWi.jpg'}, {'cast_id': 24, 'character': 'Lord Bullingdon', 'credit_id': '52fe438dc3a36847f805cd05', 'gender': 2, 'id': 5020, 'name': 'Leon Vitali', 'order': 15, 'profile_path': '/xwBhO23H91n91SFvyJTOEf9YpdT.jpg'}, {'cast_id': 25, 'character': 'Seamus Feeny', 'credit_id': '52fe438dc3a36847f805cd09', 'gender': 0, 'id': 31723, 'name': 'Billy Boyle', 'order': 16, 'profile_path': '/qOaXP5lGhCUkqnZjApNz6fPe9B6.jpg'}]</t>
  </si>
  <si>
    <t>[{'credit_id': '52fe438dc3a36847f805cca9', 'department': 'Writing', 'gender': 2, 'id': 240, 'job': 'Screenplay', 'name': 'Stanley Kubrick', 'profile_path': '/ywoN9gI2lFOA5EAxxyRbQ1R4GQ6.jpg'}, {'credit_id': '52fe438dc3a36847f805cca3', 'department': 'Directing', 'gender': 2, 'id': 240, 'job': 'Director', 'name': 'Stanley Kubrick', 'profile_path': '/ywoN9gI2lFOA5EAxxyRbQ1R4GQ6.jpg'}, {'credit_id': '52fe438dc3a36847f805ccb5', 'department': 'Production', 'gender': 2, 'id': 240, 'job': 'Producer', 'name': 'Stanley Kubrick', 'profile_path': '/ywoN9gI2lFOA5EAxxyRbQ1R4GQ6.jpg'}, {'credit_id': '52fe438dc3a36847f805ccc7', 'department': 'Sound', 'gender': 2, 'id': 2027, 'job': 'Original Music Composer', 'name': 'Leonard Rosenman', 'profile_path': None}, {'credit_id': '52fe438dc3a36847f805cd13', 'department': 'Camera', 'gender': 2, 'id': 2286, 'job': 'Director of Photography', 'name': 'John Alcott', 'profile_path': None}, {'credit_id': '52fe438dc3a36847f805ccc1', 'department': 'Production', 'gender': 2, 'id': 2384, 'job': 'Producer', 'name': 'Bernard Williams', 'profile_path': None}, {'credit_id': '52fe438dc3a36847f805ccbb', 'department': 'Production', 'gender': 2, 'id': 5016, 'job': 'Executive Producer', 'name': 'Jan Harlan', 'profile_path': None}, {'credit_id': '598b582d925141329e02f597', 'department': 'Art', 'gender': 2, 'id': 5022, 'job': 'Art Direction', 'name': 'Roy Walker', 'profile_path': None}, {'credit_id': '598b5838c3a368755f0379e2', 'department': 'Costume &amp; Make-Up', 'gender': 1, 'id': 5671, 'job': 'Costume Design', 'name': 'Milena Canonero', 'profile_path': None}, {'credit_id': '52fe438dc3a36847f805cd19', 'department': 'Editing', 'gender': 2, 'id': 12685, 'job': 'Editor', 'name': 'Tony Lawson', 'profile_path': None}, {'credit_id': '598b5864925141329e02f5d5', 'department': 'Sound', 'gender': 0, 'id': 14145, 'job': 'Sound Designer', 'name': 'Rodney Holland', 'profile_path': None}, {'credit_id': '52fe438dc3a36847f805cccd', 'department': 'Costume &amp; Make-Up', 'gender': 0, 'id': 29869, 'job': 'Makeup Artist', 'name': 'Alan Boyle', 'profile_path': None}, {'credit_id': '52fe438dc3a36847f805ccaf', 'department': 'Writing', 'gender': 2, 'id': 31061, 'job': 'Novel', 'name': 'William Makepeace Thackeray', 'profile_path': None}, {'credit_id': '598b5846c3a3681f6e038530', 'department': 'Costume &amp; Make-Up', 'gender': 0, 'id': 420075, 'job': 'Costume Design', 'name': 'Ulla-Britt SÃ¶derlund', 'profile_path': None}]</t>
  </si>
  <si>
    <t>[{'id': 18, 'name': 'Drama'}, {'id': 10749, 'name': 'Romance'}, {'id': 10752, 'name': 'War'}]</t>
  </si>
  <si>
    <t>[{'name': 'Hawk Films', 'id': 88}, {'name': 'Warner Bros.', 'id': 6194}, {'name': 'Peregrine', 'id': 11272}]</t>
  </si>
  <si>
    <t>Barry Lyndon</t>
  </si>
  <si>
    <t>m29</t>
  </si>
  <si>
    <t>['crime', 'drama', 'mystery', 'thriller']</t>
  </si>
  <si>
    <t>[{'cast_id': 1, 'character': 'Hardy', 'credit_id': '52fe43b69251416c7501b2cb', 'gender': 2, 'id': 8891, 'name': 'John Travolta', 'order': 0, 'profile_path': '/ns8uZHEHzV18ifqA9secv8c2Ard.jpg'}, {'cast_id': 2, 'character': 'Osborne', 'credit_id': '52fe43b69251416c7501b2cf', 'gender': 1, 'id': 935, 'name': 'Connie Nielsen', 'order': 1, 'profile_path': '/lvQypTfeH2Gn2PTbzq6XkT2PLmn.jpg'}, {'cast_id': 3, 'character': 'West', 'credit_id': '52fe43b69251416c7501b2d3', 'gender': 2, 'id': 2231, 'name': 'Samuel L. Jackson', 'order': 2, 'profile_path': '/AvCReLikjzYEf9XjTQxbv3JWgKT.jpg'}, {'cast_id': 10, 'character': 'Kendall', 'credit_id': '52fe43b69251416c7501b2fb', 'gender': 2, 'id': 1771, 'name': 'Giovanni Ribisi', 'order': 3, 'profile_path': '/mLQrEU7X7GD5V7i1clGRqpg8PVk.jpg'}, {'cast_id': 11, 'character': 'Styles', 'credit_id': '52fe43b69251416c7501b2ff', 'gender': 2, 'id': 68122, 'name': 'Tim Daly', 'order': 4, 'profile_path': '/eLBlqpzOv1F9oPcWSU76yiuXneU.jpg'}, {'cast_id': 12, 'character': 'Dunbar', 'credit_id': '52fe43b69251416c7501b303', 'gender': 2, 'id': 12792, 'name': 'Brian Van Holt', 'order': 5, 'profile_path': '/tGRqXOj0pCLjzI8lC3GD3u5HpXM.jpg'}, {'cast_id': 13, 'character': 'Nunez', 'credit_id': '52fe43b69251416c7501b307', 'gender': 1, 'id': 41901, 'name': 'Roselyn SÃ¡nchez', 'order': 6, 'profile_path': '/ctkNxIjd0lQY8tV14n8J6YoFJuA.jpg'}, {'cast_id': 14, 'character': 'Castro', 'credit_id': '52fe43b69251416c7501b30b', 'gender': 0, 'id': 66143, 'name': 'CristiÃ¡n de la Fuente', 'order': 7, 'profile_path': '/M7XlkDidelmHjOaJ63uyUP5MKa.jpg'}, {'cast_id': 15, 'character': 'Pike', 'credit_id': '52fe43b69251416c7501b30f', 'gender': 2, 'id': 17637, 'name': 'Taye Diggs', 'order': 8, 'profile_path': '/1g1demRAGhwdUpwi8PA0wgFe2IX.jpg'}, {'cast_id': 40, 'character': 'Mueller', 'credit_id': '56289fedc3a368488f001279', 'gender': 2, 'id': 6066, 'name': 'Dash Mihok', 'order': 9, 'profile_path': '/jnruNUJv57nNtO66SR3oJ5tQuM5.jpg'}, {'cast_id': 41, 'character': 'Vilmer', 'credit_id': '5628a012c3a368487d0013a5', 'gender': 2, 'id': 18688, 'name': 'Harry Connick Jr.', 'order': 10, 'profile_path': '/zdIXPJyfpje8BGBjNQAe73CzSTx.jpg'}, {'cast_id': 71, 'character': 'Helicopter Pilot', 'credit_id': '57d32d72925141548a001327', 'gender': 2, 'id': 982098, 'name': 'Nick Loren', 'order': 11, 'profile_path': '/xBuM0KDWPW1jcpByKFEnyt1aKrv.jpg'}, {'cast_id': 74, 'character': 'Helicopter Pilot', 'credit_id': '57d330edc3a3681ffe001560', 'gender': 2, 'id': 91932, 'name': 'Cliff Fleming', 'order': 12, 'profile_path': '/6xdXXFF7cZgbOl6mPZmQj5RFLmE.jpg'}, {'cast_id': 72, 'character': 'Nurse #1', 'credit_id': '57d32da79251415483001308', 'gender': 0, 'id': 3283, 'name': 'Margaret Travolta', 'order': 13, 'profile_path': '/igwSgzjk8Hxe0BZk1GQZUzLKvUw.jpg'}, {'cast_id': 73, 'character': 'MP', 'credit_id': '57d330cc9251415493001412', 'gender': 2, 'id': 930944, 'name': 'Chris Byrne', 'order': 14, 'profile_path': '/9vPSTgYXB3YAITWIk4qEpDSesHI.jpg'}, {'cast_id': 75, 'character': 'G.I. on the Tarmac', 'credit_id': '57d3359dc3a3681ffa0016ee', 'gender': 2, 'id': 1676936, 'name': 'Jonathan Rau', 'order': 15, 'profile_path': '/gqq2ZXfCr09IFoRnIQ3UWKPhHcW.jpg'}, {'cast_id': 76, 'character': 'Jeep Driver', 'credit_id': '57d33739c3a3681ff700175e', 'gender': 2, 'id': 75200, 'name': 'Tait Ruppert', 'order': 16, 'profile_path': '/eSsLOddRyeMhMy6IkikEncfGwly.jpg'}]</t>
  </si>
  <si>
    <t>[{'credit_id': '52fe43b69251416c7501b2f1', 'department': 'Sound', 'gender': 2, 'id': 122, 'job': 'Original Music Composer', 'name': 'Klaus Badelt', 'profile_path': '/j4BGxQq5klTT7hiojMjbcX0hlNU.jpg'}, {'credit_id': '5681a7a89251417ddd0118aa', 'department': 'Sound', 'gender': 2, 'id': 3687, 'job': 'Sound Effects Editor', 'name': 'Harry Cohen', 'profile_path': None}, {'credit_id': '52fe43b69251416c7501b2d9', 'department': 'Directing', 'gender': 2, 'id': 1090, 'job': 'Director', 'name': 'John McTiernan', 'profile_path': '/tknmquMIO2oAVUZ0vVX78ALHyaT.jpg'}, {'credit_id': '5681a5ce92514131df00f126', 'department': 'Sound', 'gender': 0, 'id': 1597, 'job': 'Supervising Sound Editor', 'name': 'Michael Payne', 'profile_path': None}, {'credit_id': '52fe43b69251416c7501b2f7', 'department': 'Editing', 'gender': 2, 'id': 7184, 'job': 'Editor', 'name': 'George Folsey Jr.', 'profile_path': None}, {'credit_id': '5681ab969251414ecb003150', 'department': 'Production', 'gender': 2, 'id': 12234, 'job': 'Executive Producer', 'name': 'Nigel Sinclair', 'profile_path': None}, {'credit_id': '52fe43b69251416c7501b315', 'department': 'Production', 'gender': 1, 'id': 13932, 'job': 'Casting', 'name': 'Patricia McCorkle', 'profile_path': None}, {'credit_id': '53a030d80e0a26507d002387', 'department': 'Art', 'gender': 2, 'id': 13933, 'job': 'Production Design', 'name': 'Dennis Bradford', 'profile_path': None}, {'credit_id': '5681ab799251417def011eab', 'department': 'Production', 'gender': 2, 'id': 14093, 'job': 'Executive Producer', 'name': 'Jonathan D. Krane', 'profile_path': None}, {'credit_id': '5681a83c9251417def011e40', 'department': 'Production', 'gender': 2, 'id': 17630, 'job': 'Producer', 'name': 'Michael Tadross', 'profile_path': None}, {'credit_id': '52fe43b69251416c7501b2e5', 'department': 'Writing', 'gender': 2, 'id': 20204, 'job': 'Screenplay', 'name': 'James Vanderbilt', 'profile_path': '/fAGhDGPqdCu5GDxFs6T8FoqqFms.jpg'}, {'credit_id': '5681a81ac3a3684be9011022', 'department': 'Production', 'gender': 2, 'id': 20204, 'job': 'Producer', 'name': 'James Vanderbilt', 'profile_path': '/fAGhDGPqdCu5GDxFs6T8FoqqFms.jpg'}, {'credit_id': '52fe43b69251416c7501b2df', 'department': 'Production', 'gender': 2, 'id': 20206, 'job': 'Producer', 'name': 'Mike Medavoy', 'profile_path': None}, {'credit_id': '5681a82dc3a3686075010206', 'department': 'Production', 'gender': 2, 'id': 20207, 'job': 'Producer', 'name': 'Arnold Messer', 'profile_path': None}, {'credit_id': '5681a868c3a368607501021a', 'department': 'Production', 'gender': 0, 'id': 20208, 'job': 'Co-Executive Producer', 'name': 'Brad Fischer', 'profile_path': None}, {'credit_id': '5681ac169251414f6300ad0d', 'department': 'Production', 'gender': 2, 'id': 20295, 'job': 'Executive Producer', 'name': 'Moritz Borman', 'profile_path': None}, {'credit_id': '53a030ef0e0a26507900246a', 'department': 'Art', 'gender': 0, 'id': 21718, 'job': 'Art Direction', 'name': 'Gary Kosko', 'profile_path': None}, {'credit_id': '52fe43b69251416c7501b2eb', 'department': 'Camera', 'gender': 2, 'id': 51981, 'job': 'Director of Photography', 'name': 'Steve Mason', 'profile_path': None}, {'credit_id': '5681a900c3a3684bcc01288b', 'department': 'Production', 'gender': 2, 'id': 67759, 'job': 'Executive Producer', 'name': 'Basil Iwanyk', 'profile_path': None}, {'credit_id': '5681a773c3a36828f50072fa', 'department': 'Sound', 'gender': 1, 'id': 67865, 'job': 'Sound Effects Editor', 'name': 'Kim Secrist', 'profile_path': None}, {'credit_id': '53a031040e0a265067002271', 'department': 'Art', 'gender': 1, 'id': 983128, 'job': 'Set Decoration', 'name': 'Vera Mills', 'profile_path': None}, {'credit_id': '5681a5bec3a368607501018b', 'department': 'Sound', 'gender': 0, 'id': 1031811, 'job': 'Supervising Sound Editor', 'name': 'Andrew DeCristofaro', 'profile_path': None}, {'credit_id': '54998fabc3a36826f6000f2b', 'department': 'Costume &amp; Make-Up', 'gender': 0, 'id': 1131063, 'job': 'Hairstylist', 'name': 'Peggy Nicholson', 'profile_path': None}, {'credit_id': '54998fdc9251411f43001108', 'department': 'Production', 'gender': 0, 'id': 1165678, 'job': 'Production Supervisor', 'name': 'Sandy Watterson', 'profile_path': None}, {'credit_id': '549996c2c3a36827030010ea', 'department': 'Art', 'gender': 0, 'id': 1206767, 'job': 'Assistant Art Director', 'name': 'Paul D. Kelly', 'profile_path': None}, {'credit_id': '549997719251411f450010dd', 'department': 'Art', 'gender': 2, 'id': 1334481, 'job': 'Set Designer', 'name': 'Geoffrey S. Grimsman', 'profile_path': None}, {'credit_id': '5681a7829251412e5200fb3f', 'department': 'Sound', 'gender': 0, 'id': 1335078, 'job': 'Sound Effects Editor', 'name': 'Mike Chock', 'profile_path': None}, {'credit_id': '5681a6299251414f6300ac15', 'department': 'Sound', 'gender': 2, 'id': 1341854, 'job': 'Sound Re-Recording Mixer', 'name': 'David E. Campbell', 'profile_path': None}, {'credit_id': '5681a60cc3a36860e901128a', 'department': 'Sound', 'gender': 2, 'id': 1341858, 'job': 'Sound Re-Recording Mixer', 'name': 'Gregg Rudloff', 'profile_path': None}, {'credit_id': '5681a61ac3a3684be3011f41', 'department': 'Sound', 'gender': 0, 'id': 1342626, 'job': 'Sound Re-Recording Mixer', 'name': 'John T. Reitz', 'profile_path': None}, {'credit_id': '5681a63c9251414f6300ac17', 'department': 'Editing', 'gender': 0, 'id': 1342656, 'job': 'Dialogue Editor', 'name': 'Nancy Nugent', 'profile_path': None}, {'credit_id': '5681a7459251414ecb0030a6', 'department': 'Sound', 'gender': 0, 'id': 1357061, 'job': 'Sound Effects Editor', 'name': 'Tim Walston', 'profile_path': None}, {'credit_id': '5681a64892514132db00f6e9', 'department': 'Editing', 'gender': 2, 'id': 1387183, 'job': 'Dialogue Editor', 'name': 'John C. Stuver', 'profile_path': None}, {'credit_id': '5681a53ac3a36860e9011269', 'department': 'Crew', 'gender': 0, 'id': 1393406, 'job': 'Transportation Coordinator', 'name': 'Danny Mortenson', 'profile_path': None}, {'credit_id': '5681a451c3a3682abc00a77c', 'department': 'Camera', 'gender': 2, 'id': 1399130, 'job': 'Still Photographer', 'name': 'Gene Page', 'profile_path': None}, {'credit_id': '5681a440c3a3684bcc01266b', 'department': 'Crew', 'gender': 0, 'id': 1399971, 'job': 'Special Effects Coordinator', 'name': 'Conrad V. Brink Jr.', 'profile_path': None}, {'credit_id': '5681a7c99251411334008ec4', 'department': 'Sound', 'gender': 0, 'id': 1401786, 'job': 'Sound Effects Editor', 'name': 'Ken Fischer', 'profile_path': None}, {'credit_id': '549996adc3a36826f6000fa4', 'department': 'Art', 'gender': 0, 'id': 1403081, 'job': 'Art Department Coordinator', 'name': 'Bruce Bisbey', 'profile_path': None}, {'credit_id': '549996d49251411f40001072', 'department': 'Art', 'gender': 0, 'id': 1403082, 'job': 'Assistant Art Director', 'name': 'Deborah Palmer', 'profile_path': None}, {'credit_id': '549996f6c3a36826f6000fad', 'department': 'Art', 'gender': 0, 'id': 1403083, 'job': 'Construction Coordinator', 'name': 'Jeffrey Schlatter', 'profile_path': None}, {'credit_id': '54999708c3a368270e000f7d', 'department': 'Art', 'gender': 0, 'id': 1403084, 'job': 'Construction Coordinator', 'name': 'Christopher Scheetz', 'profile_path': None}, {'credit_id': '549997559251411f5400108c', 'department': 'Crew', 'gender': 0, 'id': 1403085, 'job': 'Property Master', 'name': 'Douglas Fox', 'profile_path': None}, {'credit_id': '5499978ac3a3682707000f7b', 'department': 'Art', 'gender': 0, 'id': 1403086, 'job': 'Set Designer', 'name': 'Julia Starr Sanford', 'profile_path': None}, {'credit_id': '549997a39251411f5200116d', 'department': 'Crew', 'gender': 0, 'id': 1403087, 'job': 'Scenic Artist', 'name': 'Jude Kahle', 'profile_path': None}, {'credit_id': '549997b6c3a36826fc00121e', 'department': 'Crew', 'gender': 0, 'id': 1403088, 'job': 'Scenic Artist', 'name': 'Jody McFarland', 'profile_path': None}, {'credit_id': '549997e29251411f52001174', 'department': 'Crew', 'gender': 0, 'id': 1403089, 'job': 'Scenic Artist', 'name': 'Roger Sherman', 'profile_path': None}, {'credit_id': '549997f9c3a3682703001101', 'department': 'Crew', 'gender': 0, 'id': 1403090, 'job': 'Scenic Artist', 'name': 'Johnny Thombleson', 'profile_path': None}, {'credit_id': '5499981ac3a3682707000f85', 'department': 'Art', 'gender': 0, 'id': 1403091, 'job': 'Greensman', 'name': 'Michael J. Flynn', 'profile_path': None}, {'credit_id': '5499982e9251411f430011b4', 'department': 'Art', 'gender': 0, 'id': 1403092, 'job': 'Greensman', 'name': "Jeff 'J.Mac' McDonald", 'profile_path': None}, {'credit_id': '549998469251411f540010a9', 'department': 'Art', 'gender': 0, 'id': 1403093, 'job': 'Greensman', 'name': 'William D. McLane', 'profile_path': None}, {'credit_id': '549998609251411f52001186', 'department': 'Art', 'gender': 0, 'id': 1403094, 'job': 'Greensman', 'name': 'Jeremy Alan Read', 'profile_path': None}, {'credit_id': '5681a7b4c3a3684be3011f66', 'department': 'Sound', 'gender': 0, 'id': 1412699, 'job': 'Sound Effects Editor', 'name': 'David Esparza', 'profile_path': None}, {'credit_id': '5681a7549251412e5200fb38', 'department': 'Sound', 'gender': 0, 'id': 1413453, 'job': 'Sound Effects Editor', 'name': 'Stephen P. Robinson', 'profile_path': None}, {'credit_id': '5681a51192514132db00f6b5', 'department': 'Sound', 'gender': 2, 'id': 1458533, 'job': 'Music Editor', 'name': 'Christopher Brooks', 'profile_path': None}, {'credit_id': '5681a4189251414f6300abcf', 'department': 'Directing', 'gender': 1, 'id': 1460785, 'job': 'Script Supervisor', 'name': 'Ilene Pickus', 'profile_path': None}, {'credit_id': '5547590d9251411889002430', 'department': 'Costume &amp; Make-Up', 'gender': 0, 'id': 1462891, 'job': 'Costume Design', 'name': 'Kate Harrington', 'profile_path': None}, {'credit_id': '5681a56ac3a3684be9010fde', 'department': 'Sound', 'gender': 2, 'id': 1551025, 'job': 'Production Sound Mixer', 'name': 'Tom Nelson', 'profile_path': None}, {'credit_id': '5681a523c3a368227b007857', 'department': 'Crew', 'gender': 2, 'id': 1554975, 'job': 'Executive Music Producer', 'name': 'Joel Sill', 'profile_path': None}]</t>
  </si>
  <si>
    <t>[{'id': 28, 'name': 'Action'}, {'id': 18, 'name': 'Drama'}, {'id': 9648, 'name': 'Mystery'}, {'id': 53, 'name': 'Thriller'}, {'id': 80, 'name': 'Crime'}]</t>
  </si>
  <si>
    <t>[{'name': 'Intermedia Films', 'id': 763}, {'name': 'Krane Entertainment', 'id': 25358}]</t>
  </si>
  <si>
    <t>Basic</t>
  </si>
  <si>
    <t>m30</t>
  </si>
  <si>
    <t>['adventure', 'drama', 'fantasy']</t>
  </si>
  <si>
    <t>[{'cast_id': 5, 'character': 'Younger Ed Bloom', 'credit_id': '52fe4258c3a36847f8016fff', 'gender': 2, 'id': 3061, 'name': 'Ewan McGregor', 'order': 0, 'profile_path': '/fHv0hv766frb4nqOua0zX0lqklH.jpg'}, {'cast_id': 24, 'character': 'Older Ed Bloom', 'credit_id': '52fe4258c3a36847f801706f', 'gender': 0, 'id': 3926, 'name': 'Albert Finney', 'order': 1, 'profile_path': '/2BTzSQUa3RXPqeeNjbJqnyIBePE.jpg'}, {'cast_id': 25, 'character': 'Will Bloom', 'credit_id': '52fe4258c3a36847f8017073', 'gender': 2, 'id': 8289, 'name': 'Billy Crudup', 'order': 2, 'profile_path': '/pYblSarjmmIUggmOafanD2yk0Zj.jpg'}, {'cast_id': 26, 'character': 'Older Sandra Bloom', 'credit_id': '52fe4258c3a36847f8017077', 'gender': 1, 'id': 4431, 'name': 'Jessica Lange', 'order': 3, 'profile_path': '/hC862LK6M6mMcCnhOzIyfvTmQk4.jpg'}, {'cast_id': 27, 'character': 'Younger &amp; Older Jenny/The Witch', 'credit_id': '52fe4258c3a36847f801707b', 'gender': 1, 'id': 1283, 'name': 'Helena Bonham Carter', 'order': 4, 'profile_path': '/rHZMwkumoRvhKV5ZvwBONKENAhG.jpg'}, {'cast_id': 28, 'character': 'Younger Sandra Bloom', 'credit_id': '52fe4258c3a36847f801707f', 'gender': 1, 'id': 8291, 'name': 'Alison Lohman', 'order': 5, 'profile_path': '/x8KPiTYjzQalziiPsR9plq7xEMi.jpg'}, {'cast_id': 29, 'character': 'Josephine', 'credit_id': '52fe4258c3a36847f8017083', 'gender': 1, 'id': 8293, 'name': 'Marion Cotillard', 'order': 6, 'profile_path': '/wuEWDK1D2v26KRDIY7DTHBaSdwA.jpg'}, {'cast_id': 30, 'character': 'Older Dr. Bennett', 'credit_id': '52fe4258c3a36847f8017087', 'gender': 2, 'id': 8294, 'name': 'Robert Guillaume', 'order': 7, 'profile_path': '/6lXvLF1v4wpW1uLDIjti3WuSoAX.jpg'}, {'cast_id': 31, 'character': 'Karl the Giant', 'credit_id': '52fe4258c3a36847f801708b', 'gender': 2, 'id': 8295, 'name': 'Matthew McGrory', 'order': 8, 'profile_path': '/nqoybouozs8Ns0Twbdib5RN9KnJ.jpg'}, {'cast_id': 33, 'character': 'Don Price - Age 18-22', 'credit_id': '52fe4258c3a36847f8017095', 'gender': 2, 'id': 62562, 'name': 'David Denman', 'order': 9, 'profile_path': '/rT1dvSLZjlfiZm7VvD1qEbvZ34O.jpg'}, {'cast_id': 34, 'character': 'Mildred', 'credit_id': '52fe4258c3a36847f8017099', 'gender': 1, 'id': 1294, 'name': 'Missi Pyle', 'order': 10, 'profile_path': '/gjJiT50eCgPMRsIKl03v64CJOPf.jpg'}, {'cast_id': 35, 'character': 'Beamen', 'credit_id': '52fe4258c3a36847f801709d', 'gender': 0, 'id': 84848, 'name': 'Loudon Wainwright III', 'order': 11, 'profile_path': '/dXknB49LSGxMcmhYGch7hcsYFY1.jpg'}, {'cast_id': 36, 'character': 'Jing', 'credit_id': '52fe4258c3a36847f80170a1', 'gender': 0, 'id': 1116140, 'name': 'Arlene Tai', 'order': 12, 'profile_path': '/7YJPWqvWRyljrprR8XOR7PVqLI7.jpg'}, {'cast_id': 37, 'character': 'Ping', 'credit_id': '52fe4258c3a36847f80170a5', 'gender': 0, 'id': 1116141, 'name': 'Ada Tai', 'order': 13, 'profile_path': '/enbSuwrWXhYlWbdW2Rr3N23yAcu.jpg'}, {'cast_id': 38, 'character': 'Norther Winslow', 'credit_id': '52fe4258c3a36847f80170a9', 'gender': 2, 'id': 884, 'name': 'Steve Buscemi', 'order': 14, 'profile_path': '/e19GfOWzMNN1hi7B9Ci62hMvtXs.jpg'}, {'cast_id': 39, 'character': 'Amos Calloway', 'credit_id': '52fe4258c3a36847f80170ad', 'gender': 2, 'id': 518, 'name': 'Danny DeVito', 'order': 15, 'profile_path': '/zKuyzmKzPLG7RJo7lbbHjx6CCZc.jpg'}, {'cast_id': 40, 'character': 'Mr. Soggybottom', 'credit_id': '52fe4258c3a36847f80170b1', 'gender': 2, 'id': 1295, 'name': 'Deep Roy', 'order': 16, 'profile_path': '/rCg84FP1x5tOutHKRB4OKhQeR4N.jpg'}, {'cast_id': 161, 'character': 'Ed Bloom - Age 10', 'credit_id': '56b150d7c3a368621b001491', 'gender': 0, 'id': 1571801, 'name': 'Perry Walston', 'order': 17, 'profile_path': '/7XnZlGUIOTJzrlWW5xd0L9OL0qD.jpg'}, {'cast_id': 42, 'character': 'Jenny - Age 8', 'credit_id': '55ce13e7c3a3681bf0001e98', 'gender': 1, 'id': 430, 'name': 'Hailey Anne Nelson', 'order': 18, 'profile_path': '/g3P0V4D6g4wYlhTxakTaAQC7DW2.jpg'}, {'cast_id': 43, 'character': "Ed's Father", 'credit_id': '55ce141ac3a3681bee0021f9', 'gender': 2, 'id': 141191, 'name': 'R. Keith Harris', 'order': 19, 'profile_path': '/3Eegxll6kG7BGYJiQJNPtz8Q8gW.jpg'}, {'cast_id': 162, 'character': 'Will Bloom - Age 6-8', 'credit_id': '56b152efc3a3687e180008cc', 'gender': 0, 'id': 1571804, 'name': 'Grayson Stone', 'order': 20, 'profile_path': '/spuD8QjFy6ctr7FWCC3xZadzx1Y.jpg'}, {'cast_id': 41, 'character': 'Ruthie - Age 8', 'credit_id': '52fe4258c3a36847f80170b5', 'gender': 1, 'id': 76594, 'name': 'Miley Cyrus', 'order': 21, 'profile_path': '/fpSfCtNEnVoSB83NGEKtcSwLvgB.jpg'}, {'cast_id': 44, 'character': "Ed's Mother", 'credit_id': '55ce1435c3a3681bff002399', 'gender': 1, 'id': 225366, 'name': 'Karla Droege', 'order': 22, 'profile_path': None}, {'cast_id': 45, 'character': 'Zacky Price - Age 10', 'credit_id': '55ce144b925141319f002397', 'gender': 0, 'id': 935572, 'name': 'Zac Gardner', 'order': 23, 'profile_path': None}, {'cast_id': 46, 'character': 'Don Price - Age 12', 'credit_id': '55ce14679251412e510011ac', 'gender': 0, 'id': 88716, 'name': 'John Lowell', 'order': 24, 'profile_path': '/v6inlaBgpFIMj6whWgURWXPWE5j.jpg'}, {'cast_id': 47, 'character': 'Pretty Girl', 'credit_id': '55ce14b6c3a3681bf5002304', 'gender': 0, 'id': 1473946, 'name': 'Sallie Hedrick', 'order': 25, 'profile_path': None}, {'cast_id': 48, 'character': 'Mayor', 'credit_id': '55ce14d292514131a5002100', 'gender': 0, 'id': 1179700, 'name': 'Charles McLawhorn', 'order': 26, 'profile_path': None}, {'cast_id': 49, 'character': 'Sharecropper', 'credit_id': '55ce14ebc3a3681bf0001ebd', 'gender': 2, 'id': 77522, 'name': 'Frank Hoyt Taylor', 'order': 27, 'profile_path': '/9j5XQIjHtUmU2yF88XzCL5jDnk8.jpg'}, {'cast_id': 50, 'character': 'Banjo man', 'credit_id': '55ce151b92514131a500210b', 'gender': 2, 'id': 1152299, 'name': 'Billy Redden', 'order': 28, 'profile_path': '/4DPkiLpfukQCz4TLryDcHIpNJ8A.jpg'}, {'cast_id': 51, 'character': 'Shotgun Toter', 'credit_id': '55ce154fc3a3681bf9002356', 'gender': 0, 'id': 1400931, 'name': 'James DeForest Parker', 'order': 29, 'profile_path': '/t2p6hIKcZXvl4O2LlLNROrUhThg.jpg'}, {'cast_id': 52, 'character': 'Some Farmer', 'credit_id': '55ce15699251413193002154', 'gender': 2, 'id': 115433, 'name': 'Russell Hodgkinson', 'order': 30, 'profile_path': '/qCSUgmiPURq14D3pRvS8O6mJzAW.jpg'}, {'cast_id': 53, 'character': 'Shephard', 'credit_id': '55ce15899251413196002146', 'gender': 0, 'id': 1248873, 'name': 'Don Young', 'order': 31, 'profile_path': None}, {'cast_id': 195, 'character': 'Townsperson', 'credit_id': '593d28a9925141059b01c892', 'gender': 2, 'id': 1831887, 'name': 'David Ramsey', 'order': 32, 'profile_path': None}, {'cast_id': 55, 'character': 'Townsperson', 'credit_id': '55ce15d8c3a3681bee002220', 'gender': 0, 'id': 1096328, 'name': 'Greg Hohn', 'order': 33, 'profile_path': None}, {'cast_id': 56, 'character': 'Cashier', 'credit_id': '55ce15ee92514131a5002128', 'gender': 0, 'id': 1392671, 'name': 'Zach Hanner', 'order': 34, 'profile_path': '/hzVLp8wVZ9YfDZ0R7QHi0fzKCdw.jpg'}, {'cast_id': 57, 'character': 'Jump Leader', 'credit_id': '55ce16b0925141319f0023cf', 'gender': 2, 'id': 179847, 'name': 'Jeff Campbell', 'order': 35, 'profile_path': None}, {'cast_id': 58, 'character': 'Teller Woman', 'credit_id': '55ce16df9251412e510011e3', 'gender': 1, 'id': 218605, 'name': 'Bonnie Johnson', 'order': 36, 'profile_path': '/jk2tPblrYHNm1fJOlapoV5zCE1d.jpg'}, {'cast_id': 59, 'character': 'Heavy Set Nurse', 'credit_id': '55ce170cc3a3681bfc002332', 'gender': 1, 'id': 174254, 'name': 'Joanne Pankow', 'order': 37, 'profile_path': '/sPomnAANs2HHM7LZ1xCUj3eoQuA.jpg'}, {'cast_id': 60, 'character': "Will's son", 'credit_id': '55ce1731c3a3681bf500234d', 'gender': 2, 'id': 76098, 'name': 'Trevor Gagnon', 'order': 38, 'profile_path': '/bHL8k57hnMxOCCYcmurbOVWhdMb.jpg'}, {'cast_id': 61, 'character': 'Econ Professor', 'credit_id': '55ce17c59251412e510011fb', 'gender': 0, 'id': 8272, 'name': 'Daniel Wallace', 'order': 39, 'profile_path': '/b8HvPl7fnmETw0fLacb4z4VrFEi.jpg'}, {'cast_id': 62, 'character': 'Old Zacky', 'credit_id': '55ce18629251413193002193', 'gender': 0, 'id': 1391328, 'name': 'Jake Brake', 'order': 40, 'profile_path': None}, {'cast_id': 63, 'character': 'Spectre Citizen (uncredited)', 'credit_id': '55ce188bc3a3681bfc00235c', 'gender': 0, 'id': 1140572, 'name': 'L.C. Holt', 'order': 41, 'profile_path': None}, {'cast_id': 64, 'character': 'Spectre Citizen (uncredited)', 'credit_id': '55ce18dc92514131a20021f1', 'gender': 0, 'id': 1372150, 'name': 'Will Thomas', 'order': 42, 'profile_path': None}]</t>
  </si>
  <si>
    <t>[{'credit_id': '52fe4258c3a36847f8017005', 'department': 'Production', 'gender': 2, 'id': 8215, 'job': 'Producer', 'name': 'Bruce Cohen', 'profile_path': '/qrSxsF2sn7MPBuR2ZZY1aCahk02.jpg'}, {'credit_id': '52fe4258c3a36847f8017011', 'department': 'Production', 'gender': 2, 'id': 8216, 'job': 'Producer', 'name': 'Dan Jinks', 'profile_path': None}, {'credit_id': '52fe4258c3a36847f8017035', 'department': 'Production', 'gender': 1, 'id': 2215, 'job': 'Casting', 'name': 'Denise Chamian', 'profile_path': '/mEn7U8Dt5zqnNMO0Y1YtXO7evS.jpg'}, {'credit_id': '52fe4258c3a36847f8016fef', 'department': 'Directing', 'gender': 2, 'id': 510, 'job': 'Director', 'name': 'Tim Burton', 'profile_path': '/yHEHAHQpN9PfSEQx1UxZPczhcAi.jpg'}, {'credit_id': '52fe4258c3a36847f8017023', 'department': 'Sound', 'gender': 2, 'id': 531, 'job': 'Original Music Composer', 'name': 'Danny Elfman', 'profile_path': '/pWacZpYPos8io22nEiim7d3wp2j.jpg'}, {'credit_id': '52fe4258c3a36847f801702f', 'department': 'Editing', 'gender': 2, 'id': 541, 'job': 'Editor', 'name': 'Chris Lebenzon', 'profile_path': '/eA6NqE5wdIM0LT3g1ihanv5vUM7.jpg'}, {'credit_id': '52fe4258c3a36847f801703b', 'department': 'Art', 'gender': 1, 'id': 555, 'job': 'Set Decoration', 'name': 'Nancy Haigh', 'profile_path': None}, {'credit_id': '52fe4258c3a36847f801705f', 'department': 'Costume &amp; Make-Up', 'gender': 0, 'id': 557, 'job': 'Costume Design', 'name': 'Colleen Atwood', 'profile_path': '/4hbAdhvoCkENdoFDLKdXck1ESIl.jpg'}, {'credit_id': '52fe4258c3a36847f801701d', 'department': 'Production', 'gender': 2, 'id': 1297, 'job': 'Producer', 'name': 'Richard D. Zanuck', 'profile_path': '/uoPXQ29L8vlphMuojaBlmuwi1Mu.jpg'}, {'credit_id': '52fe4258c3a36847f8016ffb', 'department': 'Writing', 'gender': 2, 'id': 1300, 'job': 'Screenplay', 'name': 'John August', 'profile_path': '/t0jbO861bLCaKVC4hDBZ7sic8na.jpg'}, {'credit_id': '52fe4258c3a36847f8017029', 'department': 'Camera', 'gender': 2, 'id': 1301, 'job': 'Director of Photography', 'name': 'Philippe Rousselot', 'profile_path': None}, {'credit_id': '567dea74c3a3684be3008496', 'department': 'Art', 'gender': 2, 'id': 4248, 'job': 'Production Design', 'name': 'Dennis Gassner', 'profile_path': None}, {'credit_id': '564281f4c3a3686a58000fb0', 'department': 'Sound', 'gender': 2, 'id': 5132, 'job': 'Music Supervisor', 'name': 'Bob Badami', 'profile_path': None}, {'credit_id': '52fe4258c3a36847f8016ff5', 'department': 'Writing', 'gender': 0, 'id': 8272, 'job': 'Author', 'name': 'Daniel Wallace', 'profile_path': '/b8HvPl7fnmETw0fLacb4z4VrFEi.jpg'}, {'credit_id': '567df345c3a3684be300866f', 'department': 'Production', 'gender': 0, 'id': 8275, 'job': 'Associate Producer', 'name': 'Katterli Frauenfelder', 'profile_path': None}, {'credit_id': '5878cc75c3a3683eeb006f8a', 'department': 'Directing', 'gender': 0, 'id': 8275, 'job': 'First Assistant Director', 'name': 'Katterli Frauenfelder', 'profile_path': None}, {'credit_id': '52fe4258c3a36847f8017017', 'department': 'Production', 'gender': 0, 'id': 8277, 'job': 'Executive Producer', 'name': 'Arne Schmidt', 'profile_path': None}, {'credit_id': '52fe4258c3a36847f8017041', 'department': 'Art', 'gender': 0, 'id': 8279, 'job': 'Art Direction', 'name': 'Roy Barnes', 'profile_path': None}, {'credit_id': '52fe4258c3a36847f8017047', 'department': 'Art', 'gender': 0, 'id': 8280, 'job': 'Art Direction', 'name': 'Jean-Michel Ducourty', 'profile_path': None}, {'credit_id': '52fe4258c3a36847f801704d', 'department': 'Art', 'gender': 0, 'id': 8281, 'job': 'Art Direction', 'name': 'Robert Fechtman', 'profile_path': None}, {'credit_id': '52fe4258c3a36847f8017053', 'department': 'Art', 'gender': 0, 'id': 8282, 'job': 'Art Direction', 'name': 'Jack Johnson', 'profile_path': None}, {'credit_id': '52fe4258c3a36847f8017059', 'department': 'Art', 'gender': 0, 'id': 8285, 'job': 'Art Direction', 'name': 'Richard L. Johnson', 'profile_path': None}, {'credit_id': '5878cc02c3a3683edd006e61', 'department': 'Costume &amp; Make-Up', 'gender': 0, 'id': 8287, 'job': 'Key Set Costumer', 'name': "Donna O'Neal", 'profile_path': None}, {'credit_id': '56a4aaf5c3a368389300651f', 'department': 'Production', 'gender': 1, 'id': 8288, 'job': 'Unit Production Manager', 'name': 'Debra James', 'profile_path': None}, {'credit_id': '567df5289251417def0086a9', 'department': 'Sound', 'gender': 0, 'id': 9619, 'job': 'Supervising Sound Editor', 'name': 'Skip Lievsay', 'profile_path': None}, {'credit_id': '5878ce47925141785c00730c', 'department': 'Sound', 'gender': 0, 'id': 9651, 'job': 'Sound Effects Designer', 'name': 'Craig Berkey', 'profile_path': None}, {'credit_id': '567df050c3a3684be9007e7c', 'department': 'Crew', 'gender': 2, 'id': 9654, 'job': 'Stunt Coordinator', 'name': 'Charles Croughwell', 'profile_path': None}, {'credit_id': '5661d3d7c3a36875ed007bae', 'department': 'Costume &amp; Make-Up', 'gender': 0, 'id': 10066, 'job': 'Makeup Artist', 'name': 'Dorothy J. Pearl', 'profile_path': None}, {'credit_id': '567df58e9251417ddd008931', 'department': 'Visual Effects', 'gender': 0, 'id': 14193, 'job': 'Special Effects Supervisor', 'name': 'Keith Marbory', 'profile_path': None}, {'credit_id': '567df21fc3a36860e9007765', 'department': 'Editing', 'gender': 2, 'id': 13189, 'job': 'Color Timer', 'name': 'Steve Bowen', 'profile_path': None}, {'credit_id': '567df258c3a3682abc001235', 'department': 'Editing', 'gender': 0, 'id': 13194, 'job': 'Digital Intermediate', 'name': 'Curtis Lindersmith', 'profile_path': None}, {'credit_id': '567df46bc3a36860e90077ff', 'department': 'Sound', 'gender': 0, 'id': 15315, 'job': 'Music Editor', 'name': 'Ellen Segal', 'profile_path': None}, {'credit_id': '567df50b9251417def0086a3', 'department': 'Sound', 'gender': 0, 'id': 42034, 'job': 'Sound mixer', 'name': 'Greg P. Russell', 'profile_path': None}, {'credit_id': '567de961c3a3682abc001072', 'department': 'Art', 'gender': 1, 'id': 18900, 'job': 'Assistant Art Director', 'name': 'Christina Ann Wilson', 'profile_path': None}, {'credit_id': '56428284c3a3686a62000e0e', 'department': 'Camera', 'gender': 1, 'id': 51841, 'job': 'Still Photographer', 'name': 'Mary Ellen Mark', 'profile_path': None}, {'credit_id': '567df69292514132db005fef', 'department': 'Writing', 'gender': 0, 'id': 61573, 'job': 'Storyboard', 'name': 'Chris Baker', 'profile_path': None}, {'credit_id': '567deb8cc3a368607500601c', 'department': 'Camera', 'gender': 0, 'id': 80840, 'job': 'Grip', 'name': 'Jesse Wayne Parker', 'profile_path': None}, {'credit_id': '567df31bc3a3682abc00125a', 'department': 'Lighting', 'gender': 0, 'id': 80840, 'job': 'Rigging Grip', 'name': 'Jesse Wayne Parker', 'profile_path': None}, {'credit_id': '567dedb3c3a3684c1d006280', 'department': 'Crew', 'gender': 1, 'id': 122607, 'job': 'Dialect Coach', 'name': 'Carla Meyer', 'profile_path': None}, {'credit_id': '5878ce679251417855007370', 'department': 'Sound', 'gender': 1, 'id': 143913, 'job': 'Supervising ADR Editor', 'name': 'Kimberly Harris', 'profile_path': None}, {'credit_id': '5878cee5c3a3683ee2007698', 'department': 'Visual Effects', 'gender': 0, 'id': 931858, 'job': 'Character Designer', 'name': 'Aaron Sims', 'profile_path': None}, {'credit_id': '567df485c3a3686075006222', 'department': 'Sound', 'gender': 0, 'id': 936765, 'job': 'Orchestrator', 'name': 'Jeff Atmajian', 'profile_path': None}, {'credit_id': '57901d74c3a36849cf00002e', 'department': 'Costume &amp; Make-Up', 'gender': 0, 'id': 1096344, 'job': 'Makeup Artist', 'name': 'Gloria Belz', 'profile_path': None}, {'credit_id': '567defe89251417ddd008818', 'department': 'Crew', 'gender': 0, 'id': 1106751, 'job': 'Second Unit', 'name': 'Tommy Harper', 'profile_path': None}, {'credit_id': '564282659251412fc8000ea3', 'department': 'Camera', 'gender': 0, 'id': 1180471, 'job': 'Still Photographer', 'name': 'Guy Ferrandis', 'profile_path': None}, {'credit_id': '567dec54c3a3686075006049', 'department': 'Costume &amp; Make-Up', 'gender': 0, 'id': 1322089, 'job': 'Costume Supervisor', 'name': 'Cha Blevins', 'profile_path': None}, {'credit_id': '567dec9ec3a3684be3008505', 'department': 'Costume &amp; Make-Up', 'gender': 0, 'id': 1325234, 'job': 'Makeup Department Head', 'name': 'Jean Ann Black', 'profile_path': None}, {'credit_id': '56fd60a0c3a3685cda0005aa', 'department': 'Art', 'gender': 0, 'id': 1330582, 'job': 'Leadman', 'name': 'Benjamin Edelberg', 'profile_path': None}, {'credit_id': '567de988c3a3686075005f92', 'department': 'Art', 'gender': 0, 'id': 1341851, 'job': 'Construction Coordinator', 'name': 'Jeff Passanante', 'profile_path': None}, {'credit_id': '567df3fc9251412e520061e3', 'department': 'Sound', 'gender': 0, 'id': 1342654, 'job': 'Boom Operator', 'name': 'Carl Fischer', 'profile_path': None}, {'credit_id': '567df0ef9251417ddf0087a6', 'department': 'Crew', 'gender': 0, 'id': 1344274, 'job': 'Transportation Coordinator', 'name': 'Michael Antunez', 'profile_path': None}, {'credit_id': '567ded2ac3a3684be300851f', 'department': 'Crew', 'gender': 0, 'id': 1355972, 'job': 'Chef', 'name': 'Philippe Gallichet', 'profile_path': None}, {'credit_id': '567df4e992514132db005f9e', 'department': 'Sound', 'gender': 0, 'id': 1367505, 'job': 'Sound Effects Editor', 'name': 'Ted Caplan', 'profile_path': None}, {'credit_id': '567ded45c3a368607500608d', 'department': 'Crew', 'gender': 1, 'id': 1367680, 'job': 'Choreographer', 'name': 'Cynthia Onrubia', 'profile_path': None}, {'credit_id': '572bd0b8925141389400023d', 'department': 'Sound', 'gender': 0, 'id': 1368825, 'job': 'Sound Mixer', 'name': 'Larry Hopkins', 'profile_path': None}, {'credit_id': '567dead6c3a3684c1d0061c7', 'department': 'Art', 'gender': 0, 'id': 1378825, 'job': 'Set Designer', 'name': 'Dawn Brown', 'profile_path': None}, {'credit_id': '567df7339251417ddf0088ea', 'department': 'Costume &amp; Make-Up', 'gender': 0, 'id': 1378826, 'job': 'Set Dressing Supervisor', 'name': 'Sara Philpott', 'profile_path': None}, {'credit_id': '567deb3c9251414f6300114f', 'department': 'Crew', 'gender': 0, 'id': 1379051, 'job': 'CGI Supervisor', 'name': 'Ben Shepherd', 'profile_path': None}, {'credit_id': '567df23dc3a3684bd00080c0', 'department': 'Editing', 'gender': 0, 'id': 1384367, 'job': 'Dialogue Editor', 'name': 'Susan Dawes', 'profile_path': None}, {'credit_id': '567dee0c9251417de3008204', 'department': 'Crew', 'gender': 0, 'id': 1394010, 'job': 'Digital Effects Supervisor', 'name': 'Paddy Eason', 'profile_path': None}, {'credit_id': '567deab9c3a3684bcc008984', 'department': 'Art', 'gender': 0, 'id': 1395438, 'job': 'Sculptor', 'name': 'Val Drake', 'profile_path': None}, {'credit_id': '56428293c3a3686a5c001016', 'department': 'Camera', 'gender': 0, 'id': 1400082, 'job': 'Still Photographer', 'name': 'Zade Rosenthal', 'profile_path': None}, {'credit_id': '567deb1692514132db005d2f', 'department': 'Camera', 'gender': 0, 'id': 1400375, 'job': 'Camera Operator', 'name': 'David Norris', 'profile_path': None}, {'credit_id': '567def38c3a3684bcc008aae', 'department': 'Crew', 'gender': 0, 'id': 1400849, 'job': 'Property Master', 'name': 'Jerry Moss', 'profile_path': None}, {'credit_id': '567deba29251414f63001163', 'department': 'Camera', 'gender': 0, 'id': 1401264, 'job': 'Steadicam Operator', 'name': 'Neal Norton', 'profile_path': None}, {'credit_id': '567df382c3a3684bd0008110', 'department': 'Production', 'gender': 1, 'id': 1402038, 'job': 'Location Manager', 'name': 'Robin Citrin', 'profile_path': None}, {'credit_id': '567de9c29251417de3008123', 'department': 'Art', 'gender': 0, 'id': 1403091, 'job': 'Greensman', 'name': 'Michael J. Flynn', 'profile_path': None}, {'credit_id': '574c67e0c3a36854350001f9', 'department': 'Crew', 'gender': 0, 'id': 1403399, 'job': 'Special Effects', 'name': 'Stan Parks', 'profile_path': None}, {'credit_id': '567df0cc9251417ddf0087a1', 'department': 'Crew', 'gender': 0, 'id': 1403403, 'job': 'Systems Administrators &amp; Support', 'name': 'Evan Schiff', 'profile_path': None}, {'credit_id': '567df6669251412e5200629a', 'department': 'Visual Effects', 'gender': 0, 'id': 1403525, 'job': 'Visual Effects Supervisor', 'name': 'Kevin Scott Mack', 'profile_path': '/a6eWi1R0BwPMQkKZpLaxyu1rXGa.jpg'}, {'credit_id': '567df16b9251417de30082af', 'department': 'Crew', 'gender': 0, 'id': 1406105, 'job': 'Visual Effects Editor', 'name': 'Steve Rhee', 'profile_path': None}, {'credit_id': '5642837ec3a3686a58000fe8', 'department': 'Lighting', 'gender': 0, 'id': 1413124, 'job': 'Rigging Gaffer', 'name': 'Dennis J. Lootens', 'profile_path': None}, {'credit_id': '567df4c19251412e52006220', 'department': 'Sound', 'gender': 2, 'id': 1413169, 'job': 'Scoring Mixer', 'name': 'Dennis S. Sands', 'profile_path': None}, {'credit_id': '5878cb39c3a3683ee4007288', 'department': 'Art', 'gender': 0, 'id': 1414996, 'job': 'Set Dresser', 'name': 'Jack Blanchard', 'profile_path': None}, {'credit_id': '5878ceb8c3a3683eeb0070a9', 'department': 'Sound', 'gender': 1, 'id': 1415965, 'job': 'Supervising Dialogue Editor', 'name': 'Teri E. Dorman', 'profile_path': None}, {'credit_id': '567df39dc3a3684bcc008b8d', 'department': 'Production', 'gender': 0, 'id': 1416013, 'job': 'Production Accountant', 'name': 'Christine Bodelot', 'profile_path': None}, {'credit_id': '567df076c3a3682abc0011bf', 'department': 'Crew', 'gender': 0, 'id': 1418359, 'job': 'Stunts', 'name': 'Pedro Barquin', 'profile_path': None}, {'credit_id': '567df56592514131df005e8b', 'department': 'Visual Effects', 'gender': 0, 'id': 1421678, 'job': 'Digital Compositors', 'name': 'John E. Sasaki', 'profile_path': None}, {'credit_id': '567de9d9c3a3682abc00108c', 'department': 'Art', 'gender': 0, 'id': 1428137, 'job': 'Leadman', 'name': 'Scott Troha', 'profile_path': None}, {'credit_id': '567df276c3a36860750061ae', 'department': 'Editing', 'gender': 0, 'id': 1429252, 'job': 'First Assistant Editor', 'name': 'Michel Aller', 'profile_path': None}, {'credit_id': '567df6129251414f630013ba', 'department': 'Visual Effects', 'gender': 0, 'id': 1437160, 'job': 'Visual Effects Producer', 'name': 'Lucy Ainsworth-Taylor', 'profile_path': None}, {'credit_id': '567df64ec3a3686075006283', 'department': 'Visual Effects', 'gender': 0, 'id': 1441674, 'job': 'Visual Effects Coordinator', 'name': 'Michelle Martin', 'profile_path': None}, {'credit_id': '5671ae7b9251416374002bec', 'department': 'Costume &amp; Make-Up', 'gender': 0, 'id': 1449993, 'job': 'Hairstylist', 'name': 'Sherri Bramlett', 'profile_path': None}, {'credit_id': '57560e16c3a3680cd1000591', 'department': 'Visual Effects', 'gender': 0, 'id': 1462691, 'job': 'Animation', 'name': 'Denis Samoilov', 'profile_path': None}, {'credit_id': '567df29692514131df005de8', 'department': 'Lighting', 'gender': 0, 'id': 1463703, 'job': 'Electrician', 'name': 'Bryan Booth', 'profile_path': None}, {'credit_id': '567df0b2c3a3684c1d00632e', 'department': 'Crew', 'gender': 0, 'id': 1464420, 'job': 'Supervising Animator', 'name': 'Bill Diaz', 'profile_path': None}, {'credit_id': '567df139c3a3684bcc008b12', 'department': 'Crew', 'gender': 0, 'id': 1469560, 'job': 'Unit Publicist', 'name': 'Eileen Peterson', 'profile_path': None}, {'credit_id': '5642822a9251412fc2000e69', 'department': 'Directing', 'gender': 0, 'id': 1479807, 'job': 'Script Supervisor', 'name': 'Janna Stern', 'profile_path': None}, {'credit_id': '5878cdfe925141785a007353', 'department': 'Sound', 'gender': 2, 'id': 1530322, 'job': 'Foley Editor', 'name': 'Matthew Harrison', 'profile_path': None}, {'credit_id': '564283419251412fc8000ed1', 'department': 'Lighting', 'gender': 0, 'id': 1534226, 'job': 'Gaffer', 'name': 'Jack English', 'profile_path': None}, {'credit_id': '5758ba1892514108fc000588', 'department': 'Crew', 'gender': 0, 'id': 1538258, 'job': 'Makeup Effects', 'name': 'Gabriel Solana', 'profile_path': None}, {'credit_id': '567df021c3a3684bcc008add', 'department': 'Crew', 'gender': 0, 'id': 1548694, 'job': 'Sound Recordist', 'name': 'Sean Landeros', 'profile_path': None}, {'credit_id': '567de93ac3a3684bd0007ecd', 'department': 'Art', 'gender': 0, 'id': 1549198, 'job': 'Art Department Coordinator', 'name': 'Chris Cummings', 'profile_path': None}, {'credit_id': '567df49f9251417ddf008870', 'department': 'Sound', 'gender': 0, 'id': 1552027, 'job': 'Production Sound Mixer', 'name': 'Petur Hliddal', 'profile_path': None}, {'credit_id': '567df3639251417ddd0088b5', 'department': 'Production', 'gender': 1, 'id': 1552531, 'job': 'Casting Associate', 'name': 'Dena Berman', 'profile_path': None}, {'credit_id': '567de9a7c3a3686075005f9f', 'department': 'Art', 'gender': 0, 'id': 1553613, 'job': 'Construction Foreman', 'name': 'James M. Davis', 'profile_path': None}, {'credit_id': '567dea609251417de3008143', 'department': 'Art', 'gender': 0, 'id': 1553614, 'job': 'Painter', 'name': 'Stephen Eno', 'profile_path': None}, {'credit_id': '567deb6d9251412e5200600b', 'department': 'Camera', 'gender': 0, 'id': 1553615, 'job': 'First Assistant Camera', 'name': 'Robert Ruiz', 'profile_path': None}, {'credit_id': '567debc89251417ddd008744', 'department': 'Costume &amp; Make-Up', 'gender': 0, 'id': 1553616, 'job': 'Assistant Costume Designer', 'name': 'Michelle Skoby', 'profile_path': None}, {'credit_id': '567dec6dc3a3684be30084fa', 'department': 'Costume &amp; Make-Up', 'gender': 0, 'id': 1553617, 'job': 'Hair Department Head', 'name': 'Linda De Andrea', 'profile_path': None}, {'credit_id': '567decbe92514131df005c86', 'department': 'Costume &amp; Make-Up', 'gender': 0, 'id': 1553618, 'job': 'Seamstress', 'name': 'Alice Powell', 'profile_path': None}, {'credit_id': '567decd59251412e52006048', 'department': 'Costume &amp; Make-Up', 'gender': 0, 'id': 1553619, 'job': 'Set Costumer', 'name': 'Susan Antonelli', 'profile_path': None}, {'credit_id': '567ded10c3a3684bd0007f97', 'department': 'Crew', 'gender': 0, 'id': 1553621, 'job': 'Carpenter', 'name': 'Jacky Hardouin', 'profile_path': None}, {'credit_id': '567ded6c92514132db005dbe', 'department': 'Crew', 'gender': 0, 'id': 1553622, 'job': 'Craft Service', 'name': 'David Guilbeau', 'profile_path': None}, {'credit_id': '567dee329251412e5200608f', 'department': 'Crew', 'gender': 0, 'id': 1553623, 'job': 'Driver', 'name': 'Olivier Suffert', 'profile_path': None}, {'credit_id': '567dee559251414f63001215', 'department': 'Crew', 'gender': 0, 'id': 1553624, 'job': 'Loader', 'name': "Jos'h Hancher", 'profile_path': None}, {'credit_id': '567dee9192514132db005e1d', 'department': 'Crew', 'gender': 0, 'id': 1553625, 'job': 'Picture Car Coordinator', 'name': 'Steve Humphrey', 'profile_path': None}, {'credit_id': '567deeed9251417def008558', 'department': 'Crew', 'gender': 0, 'id': 1553626, 'job': 'Post Production Assistant', 'name': 'Julie Saegert', 'profile_path': None}, {'credit_id': '567def0dc3a3684bcc008a9f', 'department': 'Crew', 'gender': 0, 'id': 1553627, 'job': 'Production Office Assistant', 'name': 'Meyerer Miller', 'profile_path': None}, {'credit_id': '567def23c3a36860750060f3', 'department': 'Crew', 'gender': 0, 'id': 1553628, 'job': 'Projection', 'name': 'Tina Canny', 'profile_path': None}, {'credit_id': '567def50c3a36860e90076d7', 'department': 'Crew', 'gender': 0, 'id': 1553629, 'job': 'Propmaker', 'name': 'John B. Clarey III', 'profile_path': None}, {'credit_id': '567def6fc3a3684be9007e3c', 'department': 'Crew', 'gender': 2, 'id': 1553630, 'job': 'Scenic Artist', 'name': 'Taylor Bennett', 'profile_path': None}, {'credit_id': '567df005c3a3684bd0008043', 'department': 'Crew', 'gender': 0, 'id': 1553631, 'job': 'Set Production Assistant', 'name': 'Chamonix Bosch', 'profile_path': None}, {'credit_id': '567df03bc3a3684be30085c1', 'department': 'Crew', 'gender': 0, 'id': 1553632, 'job': 'Stand In', 'name': 'May Porter', 'profile_path': None}, {'credit_id': '567df150c3a3686075006169', 'department': 'Crew', 'gender': 0, 'id': 1553633, 'job': 'Utility Stunts', 'name': 'John Radcliff', 'profile_path': None}, {'credit_id': '567df2b3c3a3684bcc008b58', 'department': 'Lighting', 'gender': 0, 'id': 1553634, 'job': 'Lighting Technician', 'name': 'James Babineaux', 'profile_path': None}, {'credit_id': '567df3b892514132db005f43', 'department': 'Production', 'gender': 0, 'id': 1553635, 'job': 'Production Coordinator', 'name': 'Geraldine Niche', 'profile_path': None}, {'credit_id': '5878cdcd9251417864007a5d', 'department': 'Sound', 'gender': 0, 'id': 1553636, 'job': 'Assistant Sound Editor', 'name': 'Melissa Lytle', 'profile_path': None}, {'credit_id': '567df5499251414f63001393', 'department': 'Visual Effects', 'gender': 0, 'id': 1553639, 'job': '3D Supervisor', 'name': 'Domi Piturro', 'profile_path': None}, {'credit_id': '567df62c9251414f630013c1', 'department': 'Visual Effects', 'gender': 0, 'id': 1553640, 'job': 'Visual Effects', 'name': 'Rohan Claassen', 'profile_path': None}, {'credit_id': '567df7bd9251417def008732', 'department': 'Crew', 'gender': 0, 'id': 1553641, 'job': 'Prop Maker', 'name': 'John Eric Seay', 'profile_path': None}, {'credit_id': '567df7eac3a3684be300879a', 'department': 'Crew', 'gender': 0, 'id': 1553642, 'job': 'Quality Control Supervisor', 'name': 'Timothy Michael Cairns', 'profile_path': None}, {'credit_id': '5878cd73c3a3683eeb007006', 'department': 'Production', 'gender': 1, 'id': 1586169, 'job': 'Casting Assistant', 'name': 'Ingrid Jungermann', 'profile_path': '/leBGEcKgS33mIv4VmAQPGhKja0M.jpg'}, {'credit_id': '570bd2e19251413c8500028e', 'department': 'Crew', 'gender': 0, 'id': 1604352, 'job': 'Title Graphics', 'name': 'Robert Dawson', 'profile_path': None}, {'credit_id': '5878ce21c3a3683ee0007726', 'department': 'Sound', 'gender': 0, 'id': 1733019, 'job': 'Musician', 'name': 'Mark Berrow', 'profile_path': None}, {'credit_id': '5878cd109251417853006b33', 'department': 'Editing', 'gender': 0, 'id': 1733132, 'job': 'Negative Cutter', 'name': 'Mo Henry', 'profile_path': None}, {'credit_id': '5878cb97c3a3683ee8006ecc', 'department': 'Camera', 'gender': 0, 'id': 1736214, 'job': 'Dolly Grip', 'name': 'Darryl Humber', 'profile_path': None}, {'credit_id': '5878cb1ac3a3683eda007232', 'department': 'Art', 'gender': 0, 'id': 1738167, 'job': 'Assistant Property Master', 'name': 'Rick Chavez', 'profile_path': None}, {'credit_id': '5878cb5c925141786100710a', 'department': 'Art', 'gender': 0, 'id': 1738168, 'job': 'Title Designer', 'name': 'RÃ©my Boudet', 'profile_path': None}, {'credit_id': '5878cbb4c3a3683ee40072e2', 'department': 'Camera', 'gender': 0, 'id': 1738169, 'job': 'Key Grip', 'name': 'C. Alan Rawlins', 'profile_path': None}, {'credit_id': '5878cbe1c3a3683ee20074f4', 'department': 'Costume &amp; Make-Up', 'gender': 0, 'id': 1738170, 'job': 'Costume Illustrator', 'name': 'Felipe Sanchez', 'profile_path': None}, {'credit_id': '5878cc32925141785c0071f9', 'department': 'Costume &amp; Make-Up', 'gender': 0, 'id': 1738171, 'job': 'Tailor', 'name': 'Lee Clayton', 'profile_path': None}, {'credit_id': '5878ccd3925141785f00755a', 'department': 'Directing', 'gender': 0, 'id': 1738172, 'job': 'Second Assistant Director', 'name': 'Carlos De La Torre', 'profile_path': None}, {'credit_id': '5878ccf892514178610071f6', 'department': 'Directing', 'gender': 0, 'id': 1738173, 'job': 'Third Assistant Director', 'name': 'Vanessa Mujica', 'profile_path': None}, {'credit_id': '5878cd38c3a3683ed7006f54', 'department': 'Production', 'gender': 0, 'id': 1738174, 'job': 'Assistant Production Coordinator', 'name': 'Kerin Ferallo', 'profile_path': None}, {'credit_id': '5878cd57925141785a0072fa', 'department': 'Production', 'gender': 0, 'id': 1738175, 'job': 'Assistant Production Manager', 'name': 'Kevin Flatow', 'profile_path': None}, {'credit_id': '5878cf1d9251417853006c45', 'department': 'Visual Effects', 'gender': 0, 'id': 1738176, 'job': 'Visual Effects Technical Director', 'name': 'Colin Drobnis', 'profile_path': None}]</t>
  </si>
  <si>
    <t>[{'id': 12, 'name': 'Adventure'}, {'id': 14, 'name': 'Fantasy'}, {'id': 18, 'name': 'Drama'}]</t>
  </si>
  <si>
    <t>[{'name': 'Columbia Pictures', 'id': 5}, {'name': 'The Zanuck Company', 'id': 80}, {'name': 'Jinks/Cohen Company', 'id': 2721}, {'name': 'Tim Burton Productions', 'id': 8601}]</t>
  </si>
  <si>
    <t>Big Fish</t>
  </si>
  <si>
    <t>m34</t>
  </si>
  <si>
    <t>['drama', 'sci-fi', 'thriller']</t>
  </si>
  <si>
    <t>[{'cast_id': 6, 'character': 'Rick Deckard', 'credit_id': '52fe4214c3a36847f800259f', 'gender': 2, 'id': 3, 'name': 'Harrison Ford', 'order': 0, 'profile_path': '/7CcoVFTogQgex2kJkXKMe8qHZrC.jpg'}, {'cast_id': 7, 'character': 'Roy Batty', 'credit_id': '52fe4214c3a36847f80025a3', 'gender': 2, 'id': 585, 'name': 'Rutger Hauer', 'order': 1, 'profile_path': '/2x1S2VAUvZXZuDjZ4E9iEKINvNu.jpg'}, {'cast_id': 8, 'character': 'Rachael', 'credit_id': '52fe4214c3a36847f80025a7', 'gender': 1, 'id': 586, 'name': 'Sean Young', 'order': 2, 'profile_path': '/4zgkRFQruIlaJ4JakNZLoKJ70fH.jpg'}, {'cast_id': 9, 'character': 'Gaff', 'credit_id': '52fe4214c3a36847f80025ab', 'gender': 2, 'id': 587, 'name': 'Edward James Olmos', 'order': 3, 'profile_path': '/i7zKqsFqL5L1HPmAMeSA1xZzlD5.jpg'}, {'cast_id': 42, 'character': 'Bryant', 'credit_id': '5402bd1bc3a3684360004649', 'gender': 2, 'id': 588, 'name': 'M. Emmet Walsh', 'order': 4, 'profile_path': '/dLf79xlsmE40rog0gryjxsZJzml.jpg'}, {'cast_id': 11, 'character': 'Pris', 'credit_id': '52fe4214c3a36847f80025b3', 'gender': 1, 'id': 589, 'name': 'Daryl Hannah', 'order': 5, 'profile_path': '/4LLmp6AQdlj6ueGCRbVRSGvvFSt.jpg'}, {'cast_id': 12, 'character': 'J.F. Sebastian', 'credit_id': '52fe4214c3a36847f80025b7', 'gender': 2, 'id': 590, 'name': 'William Sanderson', 'order': 6, 'profile_path': '/vR2EnhcPUqkIeXmHf10Sokeuw1J.jpg'}, {'cast_id': 13, 'character': 'Leon Kowalski', 'credit_id': '52fe4214c3a36847f80025bb', 'gender': 2, 'id': 591, 'name': 'Brion James', 'order': 7, 'profile_path': '/4Vm3Zq6arXq3jyFfq3yJgH9Jj2l.jpg'}, {'cast_id': 14, 'character': 'Eldon Tyrell', 'credit_id': '52fe4214c3a36847f80025bf', 'gender': 0, 'id': 592, 'name': 'Joe Turkel', 'order': 8, 'profile_path': '/p8qRmki4MnEwiuTcGJH0LZVZxdz.jpg'}, {'cast_id': 15, 'character': 'Zhora', 'credit_id': '52fe4214c3a36847f80025c3', 'gender': 1, 'id': 593, 'name': 'Joanna Cassidy', 'order': 9, 'profile_path': '/p7CQ4EmGmtAaR3YWKRJTnmnRU8i.jpg'}, {'cast_id': 29, 'character': 'Hannibal Chew', 'credit_id': '52fe4214c3a36847f8002615', 'gender': 2, 'id': 20904, 'name': 'James Hong', 'order': 10, 'profile_path': '/8k4RrDRsqkvJDePU8ciMOOx5Zso.jpg'}, {'cast_id': 33, 'character': 'Holden', 'credit_id': '52fe4214c3a36847f8002625', 'gender': 2, 'id': 58495, 'name': 'Morgan Paull', 'order': 11, 'profile_path': '/k8EaOIcEWYrWknWyR4zfQbansPN.jpg'}, {'cast_id': 34, 'character': 'Bear', 'credit_id': '52fe4214c3a36847f8002629', 'gender': 2, 'id': 53760, 'name': 'Kevin Thompson', 'order': 12, 'profile_path': '/pUKpoqEjQg7Isu0dJFBtootlWad.jpg'}, {'cast_id': 35, 'character': 'Kaiser', 'credit_id': '52fe4214c3a36847f800262d', 'gender': 2, 'id': 943481, 'name': 'John Edward Allen', 'order': 13, 'profile_path': None}, {'cast_id': 36, 'character': 'Taffey Lewis', 'credit_id': '52fe4214c3a36847f8002631', 'gender': 0, 'id': 107074, 'name': 'Hy Pyke', 'order': 14, 'profile_path': '/b7DfZgPV2lOvPJZNRrvMoAzxJ0t.jpg'}, {'cast_id': 37, 'character': 'Cambodian Lady', 'credit_id': '52fe4214c3a36847f8002635', 'gender': 1, 'id': 951333, 'name': 'Kimiko Hiroshige', 'order': 15, 'profile_path': '/1WPGIg7JzUSGviTjH8vorQ4xG69.jpg'}, {'cast_id': 41, 'character': 'Howie Lee', 'credit_id': '52fe4214c3a36847f8002643', 'gender': 0, 'id': 1221198, 'name': 'Bob Okazaki', 'order': 16, 'profile_path': '/ke2y5GnDnVR2BQ6y8Z8B4TXq2aj.jpg'}, {'cast_id': 39, 'character': 'Saleslady', 'credit_id': '52fe4214c3a36847f8002639', 'gender': 1, 'id': 949610, 'name': 'Carolyn DeMirjian', 'order': 17, 'profile_path': None}, {'cast_id': 65, 'character': 'Abdul Ben Hassan (uncredited)', 'credit_id': '59c32a68c3a368146100661f', 'gender': 2, 'id': 112965, 'name': 'Ben Astar', 'order': 18, 'profile_path': '/xbbqyADz11MnAh0733sJVBDYNMq.jpg'}, {'cast_id': 66, 'character': 'Ming-Fa (uncredited)', 'credit_id': '59c9bb45c3a36803b70024a9', 'gender': 0, 'id': 324200, 'name': 'Judith Burnett', 'order': 19, 'profile_path': None}, {'cast_id': 67, 'character': 'Louie - Bartender (uncredited)', 'credit_id': '59c9bb60c3a368031f00256a', 'gender': 0, 'id': 1713945, 'name': 'Leo Gorcey Jr.', 'order': 20, 'profile_path': None}, {'cast_id': 68, 'character': 'Showgirl (uncredited)', 'credit_id': '59c9bb7dc3a368031f002581', 'gender': 1, 'id': 1198993, 'name': 'Dawna Lee Heising', 'order': 21, 'profile_path': '/pdF1PlmIaWP4N87PkGDS8GUpc9l.jpg'}, {'cast_id': 69, 'character': 'Bar Patron (uncredited)', 'credit_id': '59c9bb94c3a36803c70020b3', 'gender': 0, 'id': 1894794, 'name': 'Sharon Hesky', 'order': 22, 'profile_path': None}, {'cast_id': 70, 'character': 'Showgirl (uncredited)', 'credit_id': '59c9bba9c3a36803b7002501', 'gender': 0, 'id': 1894795, 'name': 'Kelly Hine', 'order': 23, 'profile_path': None}, {'cast_id': 71, 'character': 'Bartender (uncredited)', 'credit_id': '59c9bbbec3a36803a40024e4', 'gender': 0, 'id': 1510856, 'name': 'Tom Hutchinson', 'order': 24, 'profile_path': None}, {'cast_id': 72, 'character': 'Bartender (uncredited)', 'credit_id': '59c9bbd4c3a36803b7002519', 'gender': 0, 'id': 943879, 'name': 'Charles Knapp', 'order': 25, 'profile_path': None}, {'cast_id': 73, 'character': 'Bar Patron (uncredited)', 'credit_id': '59c9bbe792514124010023b6', 'gender': 0, 'id': 1894796, 'name': 'Rose Mascari', 'order': 26, 'profile_path': None}, {'cast_id': 74, 'character': 'Policeman (uncredited)', 'credit_id': '59c9bbfbc3a368031f0025d9', 'gender': 0, 'id': 239493, 'name': 'JirÃ´ Okazaki', 'order': 27, 'profile_path': None}, {'cast_id': 75, 'character': 'Policeman (uncredited)', 'credit_id': '59c9bc0f92514123b9002498', 'gender': 2, 'id': 1701394, 'name': 'Steve Pope', 'order': 28, 'profile_path': None}, {'cast_id': 76, 'character': 'Policeman (uncredited)', 'credit_id': '59c9bc20c3a36803b700254d', 'gender': 0, 'id': 1894797, 'name': 'Robert Reiter', 'order': 29, 'profile_path': None}, {'cast_id': 77, 'character': 'Geisha #1 (uncredited)', 'credit_id': '59c9bc36c3a3680347002504', 'gender': 0, 'id': 58930, 'name': 'Alexis Rhee', 'order': 30, 'profile_path': '/vu4RAoiD4eXXt0KRA882IwmZQAE.jpg'}]</t>
  </si>
  <si>
    <t>[{'credit_id': '549e9edcc3a3682f2300824b', 'department': 'Camera', 'gender': 2, 'id': 473, 'job': 'Additional Photography', 'name': 'Brian Tufano', 'profile_path': None}, {'credit_id': '52fe4214c3a36847f8002595', 'department': 'Directing', 'gender': 2, 'id': 578, 'job': 'Director', 'name': 'Ridley Scott', 'profile_path': '/oTAL0z0vsjipCruxXUsDUIieuhk.jpg'}, {'credit_id': '52fe4214c3a36847f800259b', 'department': 'Production', 'gender': 2, 'id': 581, 'job': 'Producer', 'name': 'Michael Deeley', 'profile_path': None}, {'credit_id': '52fe4214c3a36847f800263f', 'department': 'Writing', 'gender': 2, 'id': 584, 'job': 'Novel', 'name': 'Philip K. Dick', 'profile_path': '/jDOKJN8SQ17QsJ7omv4yBNZi7XY.jpg'}, {'credit_id': '549e9f85c3a3685542004c7b', 'department': 'Crew', 'gender': 2, 'id': 584, 'job': 'Thanks', 'name': 'Philip K. Dick', 'profile_path': '/jDOKJN8SQ17QsJ7omv4yBNZi7XY.jpg'}, {'credit_id': '52fe4214c3a36847f800261b', 'department': 'Writing', 'gender': 2, 'id': 583, 'job': 'Screenplay', 'name': 'Hampton Fancher', 'profile_path': '/lrGecnLhzjzgwjKHvrmYtRAqOsP.jpg'}, {'credit_id': '52fe4214c3a36847f80025c9', 'department': 'Camera', 'gender': 2, 'id': 594, 'job': 'Director of Photography', 'name': 'Jordan Cronenweth', 'profile_path': None}, {'credit_id': '52fe4214c3a36847f80025cf', 'department': 'Sound', 'gender': 0, 'id': 595, 'job': 'Original Music Composer', 'name': 'Vangelis', 'profile_path': None}, {'credit_id': '52fe4214c3a36847f80025d5', 'department': 'Art', 'gender': 2, 'id': 596, 'job': 'Production Design', 'name': 'Lawrence G. Paull', 'profile_path': '/kvhIAnrrVdOdAwQ3ps1KkOTyW77.jpg'}, {'credit_id': '52fe4214c3a36847f80025db', 'department': 'Production', 'gender': 1, 'id': 597, 'job': 'Casting', 'name': 'Jane Feinberg', 'profile_path': None}, {'credit_id': '52fe4214c3a36847f80025e1', 'department': 'Production', 'gender': 2, 'id': 598, 'job': 'Casting', 'name': 'Mike Fenton', 'profile_path': None}, {'credit_id': '52fe4214c3a36847f80025e7', 'department': 'Production', 'gender': 1, 'id': 599, 'job': 'Casting', 'name': 'Marci Liroff', 'profile_path': '/54uSsUYIdK9UxomSwrwpBYnYyPN.jpg'}, {'credit_id': '52fe4214c3a36847f80025ed', 'department': 'Editing', 'gender': 1, 'id': 600, 'job': 'Editor', 'name': 'Marsha Nakashima', 'profile_path': None}, {'credit_id': '52fe4214c3a36847f80025f3', 'department': 'Art', 'gender': 2, 'id': 601, 'job': 'Art Direction', 'name': 'David L. Snyder', 'profile_path': None}, {'credit_id': '52fe4214c3a36847f80025f9', 'department': 'Art', 'gender': 1, 'id': 602, 'job': 'Set Decoration', 'name': 'Linda DeScenna', 'profile_path': None}, {'credit_id': '52fe4214c3a36847f80025ff', 'department': 'Art', 'gender': 0, 'id': 603, 'job': 'Set Decoration', 'name': 'Leslie McCarthy-Frankenheimer', 'profile_path': None}, {'credit_id': '52fe4214c3a36847f800260b', 'department': 'Costume &amp; Make-Up', 'gender': 2, 'id': 605, 'job': 'Costume Design', 'name': 'Michael Kaplan', 'profile_path': '/pgME9OWsN2y3UZw1OsXbqmN2fEx.jpg'}, {'credit_id': '52fe4214c3a36847f8002611', 'department': 'Costume &amp; Make-Up', 'gender': 0, 'id': 606, 'job': 'Costume Design', 'name': 'Charles Knode', 'profile_path': None}, {'credit_id': '549e9f089251414e2800357d', 'department': 'Camera', 'gender': 2, 'id': 1590, 'job': 'Additional Photography', 'name': 'Steven Poster', 'profile_path': None}, {'credit_id': '52fe4214c3a36847f8002605', 'department': 'Art', 'gender': 2, 'id': 4712, 'job': 'Set Decoration', 'name': 'Thomas L. Roysden', 'profile_path': None}, {'credit_id': '52fe4214c3a36847f8002621', 'department': 'Writing', 'gender': 2, 'id': 7191, 'job': 'Screenplay', 'name': 'David Webb Peoples', 'profile_path': '/6B8mGTnE5K7JJTmYuwzWaogkRSK.jpg'}, {'credit_id': '549e9c309251413132007db0', 'department': 'Production', 'gender': 0, 'id': 50237, 'job': 'Production Manager', 'name': 'Alan Collis', 'profile_path': None}, {'credit_id': '549e9f289251413132007dfc', 'department': 'Production', 'gender': 0, 'id': 55244, 'job': 'Publicist', 'name': 'Saul Kahan', 'profile_path': None}, {'credit_id': '549e9cc49251414bb2006445', 'department': 'Art', 'gender': 2, 'id': 60283, 'job': 'Production Illustrator', 'name': 'Tom Southwell', 'profile_path': None}, {'credit_id': '549e9dee9251411d530023dd', 'department': 'Sound', 'gender': 0, 'id': 91875, 'job': 'Sound mixer', 'name': 'Bud Alper', 'profile_path': None}, {'credit_id': '549e9e4192514131290084f1', 'department': 'Crew', 'gender': 0, 'id': 999716, 'job': 'Stunt Coordinator', 'name': 'Gary Combs', 'profile_path': None}, {'credit_id': '549e9ec29251414bb2006482', 'department': 'Camera', 'gender': 2, 'id': 1390535, 'job': 'Still Photographer', 'name': 'Stephen Vaughan', 'profile_path': None}, {'credit_id': '549e9c4e925141312f008822', 'department': 'Art', 'gender': 0, 'id': 1404757, 'job': 'Assistant Art Director', 'name': 'Stephen Dane', 'profile_path': None}, {'credit_id': '549e9c749251413132007db9', 'department': 'Art', 'gender': 0, 'id': 1404758, 'job': 'Construction Coordinator', 'name': 'James F. Orendorff', 'profile_path': None}, {'credit_id': '549e9c8ec3a3682f1b007e3e', 'department': 'Crew', 'gender': 0, 'id': 1404759, 'job': 'Property Master', 'name': 'Terry E. Lewis', 'profile_path': None}, {'credit_id': '549e9ca7925141312f008836', 'department': 'Art', 'gender': 0, 'id': 1404760, 'job': 'Production Illustrator', 'name': 'Mentor Huebner', 'profile_path': None}, {'credit_id': '549e9ce79251414bb2006451', 'department': 'Art', 'gender': 0, 'id': 1404761, 'job': 'Production Illustrator', 'name': 'Sherman Labby', 'profile_path': None}, {'credit_id': '549e9d8ac3a3682f16007e5c', 'department': 'Editing', 'gender': 0, 'id': 1404763, 'job': 'Dialogue Editor', 'name': 'Mike Hopkins', 'profile_path': None}, {'credit_id': '549e9dd59251414e28003562', 'department': 'Sound', 'gender': 0, 'id': 1404764, 'job': 'Sound Editor', 'name': 'Peter Pennell', 'profile_path': None}, {'credit_id': '549e9e559251414bb2006477', 'department': 'Camera', 'gender': 0, 'id': 1404765, 'job': 'Camera Operator', 'name': 'Albert Bettcher', 'profile_path': None}, {'credit_id': '549e9e6cc3a368764f003f7b', 'department': 'Camera', 'gender': 0, 'id': 1404766, 'job': 'Camera Operator', 'name': 'Dick Colean', 'profile_path': None}, {'credit_id': '549e9ead9251413123007e5c', 'department': 'Camera', 'gender': 0, 'id': 1404767, 'job': 'Camera Operator', 'name': 'Robert C. Thomas', 'profile_path': None}]</t>
  </si>
  <si>
    <t>[{'id': 878, 'name': 'Science Fiction'}, {'id': 18, 'name': 'Drama'}, {'id': 53, 'name': 'Thriller'}]</t>
  </si>
  <si>
    <t>[{'name': 'Shaw Brothers', 'id': 5798}, {'name': 'Warner Bros.', 'id': 6194}, {'name': 'The Ladd Company', 'id': 7965}]</t>
  </si>
  <si>
    <t>Blade Runner</t>
  </si>
  <si>
    <t>m35</t>
  </si>
  <si>
    <t>['comedy', 'drama', 'romance']</t>
  </si>
  <si>
    <t>[{'cast_id': 12, 'character': 'Adam Webber', 'credit_id': '52fe446a9251416c75033eb3', 'gender': 2, 'id': 18269, 'name': 'Brendan Fraser', 'order': 0, 'profile_path': '/n8VOWXp94nhIEo5nS9o6bOpUHiN.jpg'}, {'cast_id': 13, 'character': 'Eve Rustikoff', 'credit_id': '52fe446a9251416c75033eb7', 'gender': 0, 'id': 5588, 'name': 'Alicia Silverstone', 'order': 1, 'profile_path': '/vEuWi98LSRp9L53CGzIhQLMRvbZ.jpg'}, {'cast_id': 14, 'character': 'Calvin Webber', 'credit_id': '52fe446a9251416c75033ebb', 'gender': 2, 'id': 4690, 'name': 'Christopher Walken', 'order': 2, 'profile_path': '/ysO1GwRzLT9OVAB9Y2SKHxomqDr.jpg'}, {'cast_id': 15, 'character': 'Helen Thomas Webber', 'credit_id': '52fe446a9251416c75033ebf', 'gender': 1, 'id': 5606, 'name': 'Sissy Spacek', 'order': 3, 'profile_path': '/zauFMssYujKk7Kadz0t100VU5WE.jpg'}, {'cast_id': 16, 'character': 'Cliff', 'credit_id': '52fe446a9251416c75033ec3', 'gender': 2, 'id': 51797, 'name': 'Nathan Fillion', 'order': 4, 'profile_path': '/B7VTVtnKyFk0AtYjEbqzBQlPec.jpg'}, {'cast_id': 17, 'character': 'Troy', 'credit_id': '52fe446a9251416c75033ec7', 'gender': 0, 'id': 21290, 'name': 'Dave Foley', 'order': 5, 'profile_path': '/3M9Yj0vScFcDbpopseBWJm6FdzF.jpg'}, {'cast_id': 18, 'character': 'Soda Jerk', 'credit_id': '52fe446a9251416c75033ecb', 'gender': 2, 'id': 9998, 'name': 'Joey Slotnick', 'order': 6, 'profile_path': '/wB9PUDkSVlv0McLq8VyNp5qmOHM.jpg'}, {'cast_id': 20, 'character': 'Heather', 'credit_id': '52fe446a9251416c75033ed5', 'gender': 1, 'id': 1028072, 'name': 'Mary Ann Hermansen', 'order': 7, 'profile_path': '/ekYyQZZc9c9SwxIbSkgZPPhsLcm.jpg'}, {'cast_id': 29, 'character': 'Miss Sweet', 'credit_id': '56a2903592514172070005f9', 'gender': 0, 'id': 1226231, 'name': 'Deborah Kellner', 'order': 8, 'profile_path': '/i2q2ZEEmu95Rxl2QoT8Hpq5gdx5.jpg'}, {'cast_id': 30, 'character': 'Jerry', 'credit_id': '56a2905892514172050005ee', 'gender': 2, 'id': 172734, 'name': 'Don Yesso', 'order': 9, 'profile_path': '/fDlrRMBZbqIRzUgQWboZTbqNDux.jpg'}, {'cast_id': 31, 'character': 'Betty', 'credit_id': '56a2908c9251417207000601', 'gender': 1, 'id': 1178622, 'name': 'Cynthia Mace', 'order': 10, 'profile_path': '/sHRxetEW3n01wIJd0mHcaM87zR1.jpg'}, {'cast_id': 32, 'character': 'Hotel Desk Clerk', 'credit_id': '56c76107c3a3680d49007922', 'gender': 2, 'id': 166617, 'name': 'Rod Britt', 'order': 11, 'profile_path': '/oFlEvBJoKf7OGTtdZpeUotspwfu.jpg'}, {'cast_id': 33, 'character': 'Bob', 'credit_id': '56f703db9251411a61002585', 'gender': 2, 'id': 1349629, 'name': 'Harry S. Murphy', 'order': 12, 'profile_path': '/6KbkXlX0WAVUS4LCwqYxI6QM6mj.jpg'}, {'cast_id': 36, 'character': 'Dr. Aron', 'credit_id': '5943dbb3c3a3686bc9021e34', 'gender': 1, 'id': 15899, 'name': 'Jenifer Lewis', 'order': 13, 'profile_path': '/yMClokTiKKwa3KWSfxT1wsy9YZ.jpg'}]</t>
  </si>
  <si>
    <t>[{'credit_id': '52fe446a9251416c75033e79', 'department': 'Directing', 'gender': 2, 'id': 28904, 'job': 'Director', 'name': 'Hugh Wilson', 'profile_path': '/bJv33aw4D67SbsKHv9Er0MqEEtT.jpg'}, {'credit_id': '52fe446a9251416c75033e7f', 'department': 'Writing', 'gender': 2, 'id': 28904, 'job': 'Screenplay', 'name': 'Hugh Wilson', 'profile_path': '/bJv33aw4D67SbsKHv9Er0MqEEtT.jpg'}, {'credit_id': '52fe446a9251416c75033e85', 'department': 'Production', 'gender': 2, 'id': 28904, 'job': 'Producer', 'name': 'Hugh Wilson', 'profile_path': '/bJv33aw4D67SbsKHv9Er0MqEEtT.jpg'}, {'credit_id': '52fe446a9251416c75033e8b', 'department': 'Production', 'gender': 2, 'id': 16938, 'job': 'Producer', 'name': 'Renny Harlin', 'profile_path': '/lOCRZzC1UZfkObWpQtKxga5ZV8F.jpg'}, {'credit_id': '52fe446a9251416c75033e91', 'department': 'Production', 'gender': 0, 'id': 42908, 'job': 'Executive Producer', 'name': 'Sunil Perkash', 'profile_path': None}, {'credit_id': '52fe446a9251416c75033e97', 'department': 'Production', 'gender': 1, 'id': 70052, 'job': 'Executive Producer', 'name': 'Claire Rudnick Polstein', 'profile_path': None}, {'credit_id': '52fe446a9251416c75033e9d', 'department': 'Production', 'gender': 0, 'id': 70053, 'job': 'Executive Producer', 'name': 'Amanda Stern', 'profile_path': None}, {'credit_id': '52fe446a9251416c75033ea9', 'department': 'Camera', 'gender': 2, 'id': 4376, 'job': 'Director of Photography', 'name': 'JosÃ© Luis Alcaine', 'profile_path': None}, {'credit_id': '52fe446a9251416c75033eaf', 'department': 'Editing', 'gender': 2, 'id': 58208, 'job': 'Editor', 'name': 'Don Brochu', 'profile_path': None}, {'credit_id': '52fe446a9251416c75033ed1', 'department': 'Sound', 'gender': 0, 'id': 70054, 'job': 'Original Music Composer', 'name': 'Steve Dorff', 'profile_path': None}, {'credit_id': '57daff1dc3a3683ff3001c16', 'department': 'Writing', 'gender': 2, 'id': 1392461, 'job': 'Screenplay', 'name': 'Bill Kelly', 'profile_path': None}, {'credit_id': '55840d3f92514171f7000fc6', 'department': 'Production', 'gender': 1, 'id': 2215, 'job': 'Casting', 'name': 'Denise Chamian', 'profile_path': '/mEn7U8Dt5zqnNMO0Y1YtXO7evS.jpg'}, {'credit_id': '55840d6c9251410b1b000b09', 'department': 'Costume &amp; Make-Up', 'gender': 2, 'id': 40471, 'job': 'Costume Design', 'name': 'Mark Bridges', 'profile_path': None}, {'credit_id': '55840d97925141588c001237', 'department': 'Costume &amp; Make-Up', 'gender': 0, 'id': 1315647, 'job': 'Hairstylist', 'name': 'Tammy Kusian', 'profile_path': None}, {'credit_id': '55840db4925141587f001181', 'department': 'Costume &amp; Make-Up', 'gender': 2, 'id': 30391, 'job': 'Makeup Department Head', 'name': 'Ben Nye Jr.', 'profile_path': None}, {'credit_id': '55840dccc3a36853c70010ec', 'department': 'Costume &amp; Make-Up', 'gender': 0, 'id': 1478908, 'job': 'Makeup Artist', 'name': 'Heidi Seeholzer', 'profile_path': None}, {'credit_id': '55840de7925141587f001187', 'department': 'Costume &amp; Make-Up', 'gender': 0, 'id': 548412, 'job': 'Makeup Artist', 'name': 'Ronnie Specter', 'profile_path': None}, {'credit_id': '55840e01925141534d0003dd', 'department': 'Art', 'gender': 2, 'id': 15427, 'job': 'Production Design', 'name': 'Bob Ziembicki', 'profile_path': None}, {'credit_id': '55840e37925141534d0003df', 'department': 'Directing', 'gender': 1, 'id': 1339468, 'job': 'Script Supervisor', 'name': 'Trudy Ramirez', 'profile_path': None}, {'credit_id': '58a73658925141706f0000ff', 'department': 'Crew', 'gender': 2, 'id': 1711837, 'job': 'Transportation Co-Captain', 'name': 'James Brown', 'profile_path': None}]</t>
  </si>
  <si>
    <t>[{'id': 35, 'name': 'Comedy'}, {'id': 10749, 'name': 'Romance'}]</t>
  </si>
  <si>
    <t>[{'name': 'New Line Cinema', 'id': 12}, {'name': 'Forge', 'id': 2980}, {'name': 'Midnight Sun Pictures', 'id': 17887}]</t>
  </si>
  <si>
    <t>Blast from the Past</t>
  </si>
  <si>
    <t>m36</t>
  </si>
  <si>
    <t>[{'cast_id': 12, 'character': 'Dorothy Vallens', 'credit_id': '52fe4277c3a36847f8020dc7', 'gender': 1, 'id': 6588, 'name': 'Isabella Rossellini', 'order': 0, 'profile_path': '/yKnom6aUaP17Z49mypVZmq1jdjH.jpg'}, {'cast_id': 13, 'character': 'Jeffrey Beaumont', 'credit_id': '52fe4277c3a36847f8020dcb', 'gender': 2, 'id': 6677, 'name': 'Kyle MacLachlan', 'order': 1, 'profile_path': '/ykDb80YOPY2HLuRClLDpSYxUCPX.jpg'}, {'cast_id': 14, 'character': 'Frank Booth', 'credit_id': '52fe4277c3a36847f8020dcf', 'gender': 2, 'id': 2778, 'name': 'Dennis Hopper', 'order': 2, 'profile_path': '/56nj2DfMVU3F9qUagZWMePLbrKF.jpg'}, {'cast_id': 15, 'character': 'Sandy Williams', 'credit_id': '52fe4277c3a36847f8020dd3', 'gender': 1, 'id': 4784, 'name': 'Laura Dern', 'order': 3, 'profile_path': '/6UdGooksu7F4qfXkdvsQkhFVuhK.jpg'}, {'cast_id': 16, 'character': 'Mrs. Williams', 'credit_id': '52fe4277c3a36847f8020dd7', 'gender': 1, 'id': 3382, 'name': 'Hope Lange', 'order': 4, 'profile_path': '/pkUVlKHmajjgH26t7qe1PyBaF4i.jpg'}, {'cast_id': 17, 'character': 'Ben', 'credit_id': '52fe4277c3a36847f8020ddb', 'gender': 2, 'id': 923, 'name': 'Dean Stockwell', 'order': 5, 'profile_path': '/gooE10UOH6t4geqsEbji9NiQalP.jpg'}, {'cast_id': 18, 'character': 'Det. John Williams', 'credit_id': '52fe4277c3a36847f8020ddf', 'gender': 2, 'id': 11792, 'name': 'George Dickerson', 'order': 6, 'profile_path': '/htojA9mRgJ5vM1JeRNUshLNwzJ5.jpg'}, {'cast_id': 19, 'character': 'Mrs. Beaumont', 'credit_id': '52fe4277c3a36847f8020de3', 'gender': 1, 'id': 11793, 'name': 'Priscilla Pointer', 'order': 7, 'profile_path': '/rmT7Qje6YBG180d1hlY6zQpZmfv.jpg'}, {'cast_id': 20, 'character': 'Aunt Barbara', 'credit_id': '52fe4277c3a36847f8020de7', 'gender': 0, 'id': 11794, 'name': 'Frances Bay', 'order': 8, 'profile_path': '/uaT5z1YQKZZ8WcYsnOnnI6DRWdW.jpg'}, {'cast_id': 22, 'character': 'Mike', 'credit_id': '52fe4277c3a36847f8020def', 'gender': 0, 'id': 11796, 'name': 'Ken Stovitz', 'order': 10, 'profile_path': None}, {'cast_id': 23, 'character': 'Raymond', 'credit_id': '52fe4277c3a36847f8020df3', 'gender': 2, 'id': 1370, 'name': 'Brad Dourif', 'order': 11, 'profile_path': '/6pqeGxtWEdDjYsnQfUkmzXLlDvs.jpg'}, {'cast_id': 24, 'character': 'Paul', 'credit_id': '52fe4277c3a36847f8020df7', 'gender': 2, 'id': 6718, 'name': 'Jack Nance', 'order': 12, 'profile_path': '/pb7sWzIyGdySpokyr80L7Iqzmx0.jpg'}, {'cast_id': 25, 'character': 'Hunter', 'credit_id': '52fe4277c3a36847f8020dfb', 'gender': 0, 'id': 11797, 'name': 'J. Michael Hunter', 'order': 13, 'profile_path': None}, {'cast_id': 26, 'character': 'Nurse Cindy', 'credit_id': '52fe4277c3a36847f8020dff', 'gender': 0, 'id': 11798, 'name': 'Selden Smith', 'order': 14, 'profile_path': None}, {'cast_id': 27, 'character': 'Mr. Tom Beaumont', 'credit_id': '56fe824ac3a36821b1002b6b', 'gender': 0, 'id': 1599429, 'name': 'Jack Harvey', 'order': 15, 'profile_path': None}, {'cast_id': 29, 'character': 'Piano Player', 'credit_id': '598c68c492514107ee0111c4', 'gender': 2, 'id': 5628, 'name': 'Angelo Badalamenti', 'order': 16, 'profile_path': '/n5euRajRHN2xSSq4MnGMfHEHkBZ.jpg'}]</t>
  </si>
  <si>
    <t>[{'credit_id': '52fe4277c3a36847f8020d87', 'department': 'Directing', 'gender': 2, 'id': 5602, 'job': 'Director', 'name': 'David Lynch', 'profile_path': '/3xMyM3kvPqrIgcFQsHT7hVmIwwf.jpg'}, {'credit_id': '52fe4277c3a36847f8020d8d', 'department': 'Writing', 'gender': 2, 'id': 5602, 'job': 'Screenplay', 'name': 'David Lynch', 'profile_path': '/3xMyM3kvPqrIgcFQsHT7hVmIwwf.jpg'}, {'credit_id': '52fe4277c3a36847f8020d93', 'department': 'Production', 'gender': 0, 'id': 11789, 'job': 'Producer', 'name': 'Fred C. Caruso', 'profile_path': None}, {'credit_id': '52fe4277c3a36847f8020d99', 'department': 'Production', 'gender': 2, 'id': 11790, 'job': 'Executive Producer', 'name': 'Richard A. Roth', 'profile_path': None}, {'credit_id': '52fe4277c3a36847f8020da5', 'department': 'Camera', 'gender': 2, 'id': 4434, 'job': 'Director of Photography', 'name': 'Frederick Elmes', 'profile_path': '/hqUt4zOub8m55Gy2OOg2XwR4yov.jpg'}, {'credit_id': '52fe4277c3a36847f8020dab', 'department': 'Editing', 'gender': 2, 'id': 6592, 'job': 'Editor', 'name': 'Duwayne Dunham', 'profile_path': '/bmWGTwrB3O14Fgp2AI5UXIqiB3F.jpg'}, {'credit_id': '52fe4277c3a36847f8020db1', 'department': 'Production', 'gender': 0, 'id': 8971, 'job': 'Casting', 'name': 'Pat Golden', 'profile_path': None}, {'credit_id': '52fe4277c3a36847f8020db7', 'department': 'Production', 'gender': 1, 'id': 3686, 'job': 'Casting', 'name': 'Johanna Ray', 'profile_path': None}, {'credit_id': '52fe4277c3a36847f8020dbd', 'department': 'Art', 'gender': 1, 'id': 5634, 'job': 'Production Design', 'name': 'Patricia Norris', 'profile_path': '/gZQZwyO3fckr0qNOxTDwxEK442F.jpg'}, {'credit_id': '52fe4277c3a36847f8020dc3', 'department': 'Art', 'gender': 0, 'id': 11791, 'job': 'Set Decoration', 'name': "Edward 'Tantar' LeViseur", 'profile_path': None}, {'credit_id': '5952ca759251412ac4028ce5', 'department': 'Sound', 'gender': 2, 'id': 5628, 'job': 'Music', 'name': 'Angelo Badalamenti', 'profile_path': '/n5euRajRHN2xSSq4MnGMfHEHkBZ.jpg'}, {'credit_id': '598c68ed92514107bc0117c9', 'department': 'Sound', 'gender': 0, 'id': 1117303, 'job': 'Sound Designer', 'name': 'Alan Splet', 'profile_path': '/hDi7aeZgiDZF3KLkbUZHNVJhbex.jpg'}, {'credit_id': '598c69059251410815011f3b', 'department': 'Sound', 'gender': 0, 'id': 7764, 'job': 'Sound Designer', 'name': 'Richard Hymns', 'profile_path': None}]</t>
  </si>
  <si>
    <t>[{'id': 80, 'name': 'Crime'}, {'id': 18, 'name': 'Drama'}, {'id': 9648, 'name': 'Mystery'}, {'id': 53, 'name': 'Thriller'}]</t>
  </si>
  <si>
    <t>[{'name': 'De Laurentiis Entertainment Group (DEG)', 'id': 484}]</t>
  </si>
  <si>
    <t>Blue Velvet</t>
  </si>
  <si>
    <t>m40</t>
  </si>
  <si>
    <t>['action', 'biography', 'drama', 'history', 'war']</t>
  </si>
  <si>
    <t>[{'cast_id': 5, 'character': 'William Wallace', 'credit_id': '52fe4225c3a36847f80079d7', 'gender': 2, 'id': 2461, 'name': 'Mel Gibson', 'order': 0, 'profile_path': '/6VGgL0bBvPIJ9vDOyyGf5nK2zL4.jpg'}, {'cast_id': 6, 'character': 'Murron MacClannough', 'credit_id': '52fe4225c3a36847f80079db', 'gender': 0, 'id': 2462, 'name': 'Catherine McCormack', 'order': 1, 'profile_path': '/a8Jszh3rHQ2T4u1VyE4lXrb0uDI.jpg'}, {'cast_id': 7, 'character': 'Princess Isabelle', 'credit_id': '52fe4225c3a36847f80079df', 'gender': 1, 'id': 1957, 'name': 'Sophie Marceau', 'order': 2, 'profile_path': '/xrMvKw3bAuCyXKSc4IQIoOPBQZV.jpg'}, {'cast_id': 8, 'character': 'King Edward', 'credit_id': '52fe4225c3a36847f80079e3', 'gender': 2, 'id': 2463, 'name': 'Patrick McGoohan', 'order': 3, 'profile_path': '/2M6rJ8tvLg3Ztp0s5PrwDbqFMcu.jpg'}, {'cast_id': 9, 'character': 'Robert the Bruce', 'credit_id': '52fe4225c3a36847f80079e7', 'gender': 2, 'id': 2464, 'name': 'Angus Macfadyen', 'order': 4, 'profile_path': '/qTplz89WHXM4dGu0PVSarWEYHcO.jpg'}, {'cast_id': 10, 'character': 'Hamish Campbell', 'credit_id': '52fe4225c3a36847f80079eb', 'gender': 2, 'id': 2039, 'name': 'Brendan Gleeson', 'order': 5, 'profile_path': '/pUTBk2sqFgg4aFBXHckD0qKLUYP.jpg'}, {'cast_id': 11, 'character': 'Young William Wallace', 'credit_id': '52fe4225c3a36847f80079ef', 'gender': 0, 'id': 2465, 'name': 'James Robinson', 'order': 6, 'profile_path': '/jmTg4EX5xVy5m2fOGgWs2xigNkr.jpg'}, {'cast_id': 12, 'character': 'Campbell', 'credit_id': '52fe4225c3a36847f80079f3', 'gender': 2, 'id': 2467, 'name': 'James Cosmo', 'order': 7, 'profile_path': '/523gSqAG9eSSNmKexFFZYh38SxL.jpg'}, {'cast_id': 13, 'character': 'MacClannough', 'credit_id': '52fe4225c3a36847f80079f7', 'gender': 2, 'id': 2468, 'name': 'Sean McGinley', 'order': 8, 'profile_path': '/yYLnTgn7RDR50crBOV7juzJlq6f.jpg'}, {'cast_id': 14, 'character': 'Mother MacClannough', 'credit_id': '52fe4225c3a36847f80079fb', 'gender': 0, 'id': 2469, 'name': 'Gerda Stevenson', 'order': 9, 'profile_path': '/o0IM2P2bz4pHk7vweV0wx7VdiM6.jpg'}, {'cast_id': 15, 'character': 'Young Murron MacClannough', 'credit_id': '52fe4225c3a36847f80079ff', 'gender': 0, 'id': 2470, 'name': 'Mhairi Calvey', 'order': 10, 'profile_path': '/bHdXDTUmOiBiCkLjrOx5ySuUtn9.jpg'}, {'cast_id': 16, 'character': 'Nicolette', 'credit_id': '52fe4225c3a36847f8007a03', 'gender': 0, 'id': 2471, 'name': 'Jeanne Marine', 'order': 11, 'profile_path': '/1OteArXdpe89FGkQcOqaHZm8lOx.jpg'}, {'cast_id': 17, 'character': 'Malcolm Wallace', 'credit_id': '52fe4225c3a36847f8007a07', 'gender': 2, 'id': 2472, 'name': 'Sean Lawlor', 'order': 12, 'profile_path': '/ehCSI4ZfmHRB59mZtrUs6xLo47I.jpg'}, {'cast_id': 18, 'character': 'John Wallace', 'credit_id': '52fe4225c3a36847f8007a0b', 'gender': 0, 'id': 2473, 'name': 'Sandy Nelson', 'order': 13, 'profile_path': '/6RksAX6zUs5gPwlO0R2AXMiuAUx.jpg'}, {'cast_id': 19, 'character': 'Elder Stewart', 'credit_id': '52fe4225c3a36847f8007a0f', 'gender': 0, 'id': 2474, 'name': 'Alan Tall', 'order': 14, 'profile_path': '/7eXUt2XAFrNXWUT6LyS6L3mj8PV.jpg'}, {'cast_id': 20, 'character': 'Young Hamish Campbell', 'credit_id': '52fe4225c3a36847f8007a13', 'gender': 0, 'id': 2475, 'name': 'Andrew Weir', 'order': 15, 'profile_path': '/cif5yxGkTmLyOuN9E2ICStN7yqd.jpg'}, {'cast_id': 21, 'character': 'Argyle Wallace', 'credit_id': '52fe4225c3a36847f8007a17', 'gender': 2, 'id': 1248, 'name': 'Brian Cox', 'order': 16, 'profile_path': '/m15C58NWii5WCIg57Llr7hejnfy.jpg'}, {'cast_id': 22, 'character': 'Edward, Prince of Wales', 'credit_id': '52fe4225c3a36847f8007a1b', 'gender': 2, 'id': 2476, 'name': 'Peter Hanly', 'order': 17, 'profile_path': '/cV4IiHHY7XtxONMpr1nJwFmj5TL.jpg'}, {'cast_id': 23, 'character': 'Phillip', 'credit_id': '52fe4225c3a36847f8007a1f', 'gender': 2, 'id': 2477, 'name': 'Stephen Billington', 'order': 18, 'profile_path': '/fWuIZcI6syFBM9UuNOj2OY4b3Yi.jpg'}, {'cast_id': 24, 'character': 'Morrison', 'credit_id': '52fe4225c3a36847f8007a23', 'gender': 2, 'id': 2478, 'name': 'Tommy Flanagan', 'order': 19, 'profile_path': '/eVHvVN05wJSINFlkjxjwOwe6C3L.jpg'}, {'cast_id': 25, 'character': 'Lord Bottoms', 'credit_id': '52fe4225c3a36847f8007a27', 'gender': 2, 'id': 2479, 'name': 'Rupert Vansittart', 'order': 20, 'profile_path': '/Adw0Z2bT8qU5H6S0swuUWrBKDDs.jpg'}, {'cast_id': 26, 'character': 'MacGregor', 'credit_id': '52fe4225c3a36847f8007a2b', 'gender': 0, 'id': 2480, 'name': 'Tam White', 'order': 21, 'profile_path': '/jk1UaBYHiiEm6BXLhlHtG50NDLc.jpg'}, {'cast_id': 27, 'character': 'Robert Bruce Sr.', 'credit_id': '52fe4225c3a36847f8007a2f', 'gender': 2, 'id': 2481, 'name': 'Ian Bannen', 'order': 22, 'profile_path': '/o1M55VhFgRimGz9cNjadt8fWlXE.jpg'}, {'cast_id': 28, 'character': 'Stephen, Irish Fighter', 'credit_id': '52fe4225c3a36847f8007a33', 'gender': 2, 'id': 2482, 'name': "David O'Hara", 'order': 23, 'profile_path': '/zPWpTV19nPLawd1E9A1jUDdcT2H.jpg'}, {'cast_id': 43, 'character': 'Veteran', 'credit_id': '52fe4225c3a36847f8007a81', 'gender': 2, 'id': 3064, 'name': 'Peter Mullan', 'order': 24, 'profile_path': '/g344UcfsoYtz3Lt148mDtuQ9CQ0.jpg'}, {'cast_id': 41, 'character': 'Chief Justice/Executioner', 'credit_id': '52fe4225c3a36847f8007a77', 'gender': 2, 'id': 21431, 'name': 'David Gant', 'order': 25, 'profile_path': '/hDrKggQ1lYc8bjiEHBKVKAS5QDi.jpg'}, {'cast_id': 37, 'character': 'Magistrate', 'credit_id': '52fe4225c3a36847f8007a61', 'gender': 2, 'id': 166258, 'name': 'Malcolm Tierney', 'order': 26, 'profile_path': '/fe7Cz6sxTLt9qSQANRpAAaYcPlV.jpg'}, {'cast_id': 51, 'character': 'Lord Talmadge', 'credit_id': '53a7e8a90e0a26143c005413', 'gender': 0, 'id': 1333582, 'name': 'Martin Murphy', 'order': 27, 'profile_path': None}, {'cast_id': 52, 'character': 'Cheltham', 'credit_id': '53a7e9af0e0a26143200570d', 'gender': 0, 'id': 43131, 'name': 'Gerard McSorley', 'order': 28, 'profile_path': '/AfXsqVrfS0Q9oxHYt2zX7ZJhN1P.jpg'}, {'cast_id': 53, 'character': 'Balliol', 'credit_id': '53a7ea740e0a26143600570d', 'gender': 2, 'id': 10174, 'name': 'Bernard Horsfall', 'order': 29, 'profile_path': '/gAWAqff7bQ9RVf34nFd8dmxJy6u.jpg'}, {'cast_id': 54, 'character': 'Governor of York', 'credit_id': '53a7eac40e0a261449005708', 'gender': 2, 'id': 16792, 'name': 'Richard Leaf', 'order': 30, 'profile_path': '/8TLhzJ9VOjZPm9myvZaWMsuOW0j.jpg'}, {'cast_id': 55, 'character': 'Sean', 'credit_id': '53a7eb070e0a261439005740', 'gender': 0, 'id': 1333583, 'name': 'Liam Carney', 'order': 31, 'profile_path': None}, {'cast_id': 56, 'character': 'Priest No. 1', 'credit_id': '53accf700e0a26597d000d82', 'gender': 2, 'id': 17788, 'name': 'Ralph Riach', 'order': 32, 'profile_path': '/k30uy8kibmGQ1UE5Al7X74Kqa49.jpg'}, {'cast_id': 95, 'character': "King's Advisor", 'credit_id': '55dc9c5792514174500002ac', 'gender': 2, 'id': 26094, 'name': 'Barry McGovern', 'order': 33, 'profile_path': '/mRZu7DJYxextwlIltLXx2ED4jG6.jpg'}, {'cast_id': 96, 'character': 'Craig', 'credit_id': '55dc9c8ec3a368657a0002d3', 'gender': 2, 'id': 20282, 'name': 'John Kavanagh', 'order': 34, 'profile_path': '/3ElWQEcnhi3lgYtbWPVV9EfExdw.jpg'}, {'cast_id': 97, 'character': 'Mornay', 'credit_id': '55dc9cbb92514174560002b7', 'gender': 2, 'id': 2629, 'name': 'Alun Armstrong', 'order': 35, 'profile_path': '/bndjwAJEebKYUGmLLgGD8VfP9N4.jpg'}, {'cast_id': 127, 'character': 'Mrs. Morrison', 'credit_id': '58c37405c3a368665400499a', 'gender': 0, 'id': 1774123, 'name': 'Julie Austin', 'order': 36, 'profile_path': None}, {'cast_id': 99, 'character': "Bride's Father", 'credit_id': '55dc9d21c3a36865800002cc', 'gender': 2, 'id': 2451, 'name': 'Alex Norton', 'order': 37, 'profile_path': '/6NBHkySxy9byJypdTFUJmAZ9f4W.jpg'}, {'cast_id': 100, 'character': 'Smythe', 'credit_id': '55dc9d96c3a36865860002b8', 'gender': 2, 'id': 742, 'name': 'Michael Byrne', 'order': 38, 'profile_path': '/rmgL88xFEk0iBOcCr7d9V6WfaOi.jpg'}, {'cast_id': 101, 'character': 'Corporal', 'credit_id': '55dc9e01c3a3686577000342', 'gender': 0, 'id': 20244, 'name': 'William Scott-Masson', 'order': 39, 'profile_path': None}, {'cast_id': 102, 'character': 'Madbaker / Flagman', 'credit_id': '55dc9e5ac3a36865860002c5', 'gender': 2, 'id': 151305, 'name': 'Dean Lopata', 'order': 40, 'profile_path': '/ucnNvIZ4bt4qotOrEPrxw5zvPKp.jpg'}, {'cast_id': 103, 'character': 'Stewart', 'credit_id': '55dc9e9492514174460002e0', 'gender': 2, 'id': 110315, 'name': 'Donal Gibson', 'order': 41, 'profile_path': '/4MKTSwTpl1BaXD554MsrwK7uJqg.jpg'}, {'cast_id': 104, 'character': 'Faudron', 'credit_id': '55dc9f2a925141744b0002de', 'gender': 0, 'id': 1231412, 'name': 'Jimmy Chisholm', 'order': 42, 'profile_path': '/bFisOc0SWt2LQyDMo6yrbrs8YTc.jpg'}, {'cast_id': 105, 'character': 'Lochlan', 'credit_id': '55dc9f70c3a36865800002ff', 'gender': 0, 'id': 1073161, 'name': 'John Murtagh', 'order': 43, 'profile_path': '/jDWA905nLCHOdt7BhKg8KaZcwBb.jpg'}, {'cast_id': 106, 'character': 'Young soldier', 'credit_id': '55dc9fbb92514174520002fe', 'gender': 2, 'id': 16908, 'name': 'David McKay', 'order': 44, 'profile_path': None}, {'cast_id': 107, 'character': 'English General', 'credit_id': '55dca048c3a36865860002f0', 'gender': 0, 'id': 104758, 'name': "Niall O'Brien", 'order': 45, 'profile_path': '/6qdAoraMGiIOSnhiXtQNfQUHkF2.jpg'}, {'cast_id': 108, 'character': 'Drinker #1', 'credit_id': '55dca0e39251417444000332', 'gender': 2, 'id': 199755, 'name': 'Martin Dempsey', 'order': 46, 'profile_path': None}, {'cast_id': 109, 'character': 'Drinker #2', 'credit_id': '55dca11f925141745200031d', 'gender': 0, 'id': 188452, 'name': 'Jimmy Keogh', 'order': 47, 'profile_path': None}, {'cast_id': 110, 'character': 'Chief Assassin', 'credit_id': '55dca148c3a3686f650002d1', 'gender': 0, 'id': 1234613, 'name': 'Joe Savino', 'order': 48, 'profile_path': None}, {'cast_id': 111, 'character': 'Jailor', 'credit_id': '55dca1779251417448000331', 'gender': 0, 'id': 188433, 'name': 'Mal Whyte', 'order': 49, 'profile_path': '/3DhQ7l8Ul2pzgklTg3Pm4XYNLTq.jpg'}, {'cast_id': 112, 'character': 'English Commander', 'credit_id': '55dca1c6c3a3686572000342', 'gender': 0, 'id': 1227996, 'name': 'Paul Tucker', 'order': 50, 'profile_path': None}, {'cast_id': 113, 'character': 'Doogal (uncredited)', 'credit_id': '55dca2859251417456000347', 'gender': 0, 'id': 1394475, 'name': 'Graeme Ford', 'order': 51, 'profile_path': None}, {'cast_id': 114, 'character': 'Warrior #2 (uncredited)', 'credit_id': '55dca2c79251417456000352', 'gender': 0, 'id': 1084940, 'name': 'Greg Jeloudov', 'order': 52, 'profile_path': None}, {'cast_id': 115, 'character': 'Lady at Wedding (uncredited)', 'credit_id': '55dca2e8c3a36865770003ce', 'gender': 0, 'id': 1209257, 'name': 'Rana Morrison', 'order': 53, 'profile_path': '/7uQEGFP9gbCuPvrTVmL5MCFyMmm.jpg'}, {'cast_id': 116, 'character': 'English General (uncredited)', 'credit_id': '55dca2ffc3a3686580000362', 'gender': 0, 'id': 549342, 'name': "Jer O'Leary", 'order': 54, 'profile_path': '/6xoDf7ZkXYNp6ib4ekCGdgKML85.jpg'}]</t>
  </si>
  <si>
    <t>[{'credit_id': '52fe4225c3a36847f80079c1', 'department': 'Writing', 'gender': 2, 'id': 2460, 'job': 'Author', 'name': 'Randall Wallace', 'profile_path': '/qmHTJng76EXxPbHPQMwwyTvSEwN.jpg'}, {'credit_id': '52fe4225c3a36847f80079c7', 'department': 'Directing', 'gender': 2, 'id': 2461, 'job': 'Director', 'name': 'Mel Gibson', 'profile_path': '/6VGgL0bBvPIJ9vDOyyGf5nK2zL4.jpg'}, {'credit_id': '52fe4225c3a36847f80079cd', 'department': 'Production', 'gender': 2, 'id': 2461, 'job': 'Producer', 'name': 'Mel Gibson', 'profile_path': '/6VGgL0bBvPIJ9vDOyyGf5nK2zL4.jpg'}, {'credit_id': '52fe4225c3a36847f80079d3', 'department': 'Sound', 'gender': 2, 'id': 1729, 'job': 'Original Music Composer', 'name': 'James Horner', 'profile_path': '/oLOtXxXsYk8X4qq0ud4xVypXudi.jpg'}, {'credit_id': '52fe4225c3a36847f8007a39', 'department': 'Camera', 'gender': 2, 'id': 2483, 'job': 'Director of Photography', 'name': 'John Toll', 'profile_path': None}, {'credit_id': '52fe4225c3a36847f8007a3f', 'department': 'Editing', 'gender': 2, 'id': 2484, 'job': 'Editor', 'name': 'Steven Rosenblum', 'profile_path': None}, {'credit_id': '52fe4225c3a36847f8007a45', 'department': 'Production', 'gender': 1, 'id': 2485, 'job': 'Casting', 'name': 'Patsy Pollock', 'profile_path': None}, {'credit_id': '52fe4225c3a36847f8007a4b', 'department': 'Art', 'gender': 2, 'id': 2486, 'job': 'Production Design', 'name': 'Thomas E. Sanders', 'profile_path': None}, {'credit_id': '52fe4225c3a36847f8007a51', 'department': 'Production', 'gender': 2, 'id': 2487, 'job': 'Producer', 'name': 'Bruce Davey', 'profile_path': None}, {'credit_id': '52fe4225c3a36847f8007a57', 'department': 'Production', 'gender': 2, 'id': 2488, 'job': 'Producer', 'name': 'Alan Ladd, Jr.', 'profile_path': None}, {'credit_id': '52fe4225c3a36847f8007a5d', 'department': 'Writing', 'gender': 2, 'id': 2460, 'job': 'Screenplay', 'name': 'Randall Wallace', 'profile_path': '/qmHTJng76EXxPbHPQMwwyTvSEwN.jpg'}, {'credit_id': '52fe4225c3a36847f8007a67', 'department': 'Production', 'gender': 2, 'id': 151305, 'job': 'Producer', 'name': 'Dean Lopata', 'profile_path': '/ucnNvIZ4bt4qotOrEPrxw5zvPKp.jpg'}, {'credit_id': '52fe4225c3a36847f8007a6d', 'department': 'Production', 'gender': 0, 'id': 142285, 'job': 'Producer', 'name': 'Elisabeth Robinson', 'profile_path': None}, {'credit_id': '52fe4225c3a36847f8007a73', 'department': 'Production', 'gender': 2, 'id': 8747, 'job': 'Executive Producer', 'name': 'Stephen McEveety', 'profile_path': None}, {'credit_id': '52fe4225c3a36847f8007a7d', 'department': 'Costume &amp; Make-Up', 'gender': 0, 'id': 606, 'job': 'Costume Design', 'name': 'Charles Knode', 'profile_path': None}, {'credit_id': '57cc4946c3a36830a5001033', 'department': 'Editing', 'gender': 0, 'id': 1674567, 'job': 'Color Timer', 'name': 'Donald Freeman', 'profile_path': None}, {'credit_id': '5717b40ec3a3686cb70019a2', 'department': 'Lighting', 'gender': 0, 'id': 1118383, 'job': 'Electrician', 'name': 'Garret Baldwin', 'profile_path': None}, {'credit_id': '53a6f73bc3a368707a002b32', 'department': 'Art', 'gender': 2, 'id': 7204, 'job': 'Art Direction', 'name': 'Ken Court', 'profile_path': None}, {'credit_id': '53a6f74bc3a3687a3100375c', 'department': 'Art', 'gender': 2, 'id': 15327, 'job': 'Art Direction', 'name': 'Nathan Crowley', 'profile_path': '/lI5Q6oEf1nj3AAHuTltwpckQW3n.jpg'}, {'credit_id': '53a6f786c3a3687a2b00392d', 'department': 'Art', 'gender': 0, 'id': 1333239, 'job': 'Art Direction', 'name': 'John Lucas', 'profile_path': None}, {'credit_id': '53a6f798c3a3687a2e003810', 'department': 'Art', 'gender': 0, 'id': 1333240, 'job': 'Art Direction', 'name': 'Ned McLoughlin', 'profile_path': None}, {'credit_id': '53a6f898c3a3687a43003681', 'department': 'Art', 'gender': 2, 'id': 7791, 'job': 'Set Decoration', 'name': 'Peter Howitt', 'profile_path': '/cwgHjbx5LitEns32kmdmj1diREi.jpg'}, {'credit_id': '570a7c1b9251417d8d00013a', 'department': 'Art', 'gender': 2, 'id': 19291, 'job': 'Supervising Art Director', 'name': 'Daniel T. Dorrance', 'profile_path': None}, {'credit_id': '57c4685ac3a3683e8a004e10', 'department': 'Lighting', 'gender': 0, 'id': 1065246, 'job': 'Electrician', 'name': 'William Louthe', 'profile_path': None}, {'credit_id': '54a40a579251411860004f27', 'department': 'Costume &amp; Make-Up', 'gender': 0, 'id': 33103, 'job': 'Makeup Artist', 'name': 'Peter Frampton', 'profile_path': None}, {'credit_id': '54a40a839251414e2800cdcf', 'department': 'Costume &amp; Make-Up', 'gender': 0, 'id': 1406913, 'job': 'Hairstylist', 'name': 'Fernandes Mendes', 'profile_path': None}, {'credit_id': '54a40a9592514117dd004a39', 'department': 'Costume &amp; Make-Up', 'gender': 0, 'id': 1406914, 'job': 'Hairstylist', 'name': 'Sue Love', 'profile_path': None}, {'credit_id': '54a40ab19251414e2800cdd8', 'department': 'Costume &amp; Make-Up', 'gender': 0, 'id': 1249773, 'job': 'Makeup Artist', 'name': 'Lois Burwell', 'profile_path': None}, {'credit_id': '54a40ae0c3a3682f1b011fa8', 'department': 'Costume &amp; Make-Up', 'gender': 0, 'id': 11298, 'job': 'Makeup Artist', 'name': 'Amanda Knight', 'profile_path': None}, {'credit_id': '54a40b119251412127008b96', 'department': 'Production', 'gender': 0, 'id': 43161, 'job': 'Production Manager', 'name': 'Mary Alleguen', 'profile_path': None}, {'credit_id': '54a40b42c3a3686428003045', 'department': 'Art', 'gender': 0, 'id': 1406915, 'job': 'Art Department Coordinator', 'name': 'Lisa Parker', 'profile_path': None}, {'credit_id': '54a40b5bc3a368764f00ebb1', 'department': 'Art', 'gender': 0, 'id': 1406916, 'job': 'Assistant Art Director', 'name': 'Clare Langan', 'profile_path': None}, {'credit_id': '54a40b6f9251411d5300c901', 'department': 'Art', 'gender': 0, 'id': 1406917, 'job': 'Assistant Art Director', 'name': "Padraig O'Neill", 'profile_path': None}, {'credit_id': '54a40b86c3a368764f00ebba', 'department': 'Art', 'gender': 0, 'id': 15878, 'job': 'Assistant Art Director', 'name': 'Anna Rackard', 'profile_path': None}, {'credit_id': '54a40b9cc3a3684d8f004d15', 'department': 'Art', 'gender': 0, 'id': 1406918, 'job': 'Assistant Art Director', 'name': 'Brendan Rankin', 'profile_path': None}, {'credit_id': '54a40be1c3a368554200f667', 'department': 'Crew', 'gender': 0, 'id': 1335181, 'job': 'Property Master', 'name': 'Terry Wells', 'profile_path': None}, {'credit_id': '54a40c0b9251414e2800ce06', 'department': 'Art', 'gender': 0, 'id': 1406920, 'job': 'Sculptor', 'name': 'Eddie Butler', 'profile_path': None}, {'credit_id': '54a40c4a9251411d5300c927', 'department': 'Sound', 'gender': 0, 'id': 14765, 'job': 'Supervising Sound Editor', 'name': 'Per Hallberg', 'profile_path': None}, {'credit_id': '54a40c659251414d2700c868', 'department': 'Sound', 'gender': 0, 'id': 1404212, 'job': 'First Assistant Sound Editor', 'name': 'Karen Baker Landers', 'profile_path': None}, {'credit_id': '54a40cc09251411860004f6c', 'department': 'Sound', 'gender': 0, 'id': 16736, 'job': 'Supervising Sound Editor', 'name': 'Lon Bender', 'profile_path': None}, {'credit_id': '54a40cef925141236b009232', 'department': 'Sound', 'gender': 0, 'id': 1406826, 'job': 'Sound Effects Editor', 'name': 'Hector C. Gika', 'profile_path': None}, {'credit_id': '54a40d70925141198b00694d', 'department': 'Sound', 'gender': 2, 'id': 1405382, 'job': 'Sound Effects Editor', 'name': 'Chris Hogan', 'profile_path': None}, {'credit_id': '54a40da49251414d2700c896', 'department': 'Sound', 'gender': 2, 'id': 3193, 'job': 'Sound Effects Editor', 'name': 'Scott Martin Gershin', 'profile_path': None}, {'credit_id': '54a40e2bc3a3682f21012274', 'department': 'Sound', 'gender': 0, 'id': 1406921, 'job': 'ADR &amp; Dubbing', 'name': 'Joseph A. Mayer', 'profile_path': None}, {'credit_id': '54a40e45925141236b009270', 'department': 'Sound', 'gender': 0, 'id': 1341856, 'job': 'Foley', 'name': 'Hilda Hodges', 'profile_path': None}, {'credit_id': '54a40e61925141198b006977', 'department': 'Sound', 'gender': 0, 'id': 14764, 'job': 'Sound Effects Editor', 'name': 'Christopher Assells', 'profile_path': None}, {'credit_id': '54a40ea79251411860004fe4', 'department': 'Crew', 'gender': 2, 'id': 1346943, 'job': 'Special Effects', 'name': 'Nick Allder', 'profile_path': None}, {'credit_id': '54a40ebe9251414d2700c8af', 'department': 'Visual Effects', 'gender': 0, 'id': 1406922, 'job': 'Visual Effects Supervisor', 'name': 'Michael L. Fink', 'profile_path': None}, {'credit_id': '54a40ed9c3a368554200f6dc', 'department': 'Visual Effects', 'gender': 0, 'id': 1406923, 'job': 'Visual Effects Producer', 'name': 'Steven T Puri', 'profile_path': None}, {'credit_id': '54a40efcc3a368554200f6e3', 'department': 'Crew', 'gender': 0, 'id': 142325, 'job': 'Stunt Coordinator', 'name': 'Simon Crane', 'profile_path': None}, {'credit_id': '54a40f2ec3a3682f2101229e', 'department': 'Crew', 'gender': 2, 'id': 18889, 'job': 'Stunt Coordinator', 'name': 'Mic Rodgers', 'profile_path': '/i2aoSvkQAyPAfwQpD7fJtGWRw2r.jpg'}, {'credit_id': '54a40f47c3a3682f210122a3', 'department': 'Camera', 'gender': 2, 'id': 1332515, 'job': 'Camera Operator', 'name': 'Klemens Becker', 'profile_path': None}, {'credit_id': '54a40f5d925141236b0092a0', 'department': 'Camera', 'gender': 0, 'id': 1394974, 'job': 'Camera Operator', 'name': 'John Clothier', 'profile_path': None}, {'credit_id': '54a40f829251411860005017', 'department': 'Camera', 'gender': 0, 'id': 1386920, 'job': 'Still Photographer', 'name': 'Andrew Cooper', 'profile_path': None}, {'credit_id': '54a40fadc3a368764f00ec4a', 'department': 'Lighting', 'gender': 2, 'id': 1373728, 'job': 'Gaffer', 'name': 'Chuck Finch', 'profile_path': None}, {'credit_id': '54a40fe99251412127008c45', 'department': 'Editing', 'gender': 0, 'id': 1406925, 'job': 'First Assistant Editor', 'name': 'Cynthia E. Thornton', 'profile_path': None}, {'credit_id': '54a41003925141198b0069b7', 'department': 'Sound', 'gender': 2, 'id': 1399326, 'job': 'Music Editor', 'name': 'Jim Henrikson', 'profile_path': None}, {'credit_id': '54a410199251414d2700c8d9', 'department': 'Crew', 'gender': 0, 'id': 1406926, 'job': 'Transportation Coordinator', 'name': 'Willie Fonfe', 'profile_path': None}, {'credit_id': '54a41030c3a3680b2700fd78', 'department': 'Crew', 'gender': 0, 'id': 1406927, 'job': 'Unit Publicist', 'name': 'Jennifer Collen-Smith', 'profile_path': None}, {'credit_id': '54a41070c3a368554200f701', 'department': 'Production', 'gender': 2, 'id': 63371, 'job': 'Location Manager', 'name': 'John McDonnell', 'profile_path': None}, {'credit_id': '54a4108ac3a3682f1b012033', 'department': 'Production', 'gender': 0, 'id': 1406929, 'job': 'Location Manager', 'name': "Grania O'Shannon", 'profile_path': None}, {'credit_id': '54a4109fc3a36864280030b2', 'department': 'Production', 'gender': 0, 'id': 1406930, 'job': 'Location Manager', 'name': 'Paul Shersby', 'profile_path': None}, {'credit_id': '57181776925141282f0021b5', 'department': 'Crew', 'gender': 0, 'id': 1608539, 'job': 'Transportation Captain', 'name': 'Mark White', 'profile_path': None}, {'credit_id': '5766cbf3c3a3681948000052', 'department': 'Costume &amp; Make-Up', 'gender': 0, 'id': 1638257, 'job': 'Prosthetic Supervisor', 'name': "Conor O'Sullivan", 'profile_path': None}, {'credit_id': '577d4745c3a36817f8001379', 'department': 'Production', 'gender': 0, 'id': 1401599, 'job': 'Location Manager', 'name': 'Christian McWilliams', 'profile_path': None}, {'credit_id': '577d48e2c3a36817ea001533', 'department': 'Crew', 'gender': 0, 'id': 1405243, 'job': 'Transportation Captain', 'name': 'Brian Baverstock', 'profile_path': None}, {'credit_id': '586ed934925141295900b9ea', 'department': 'Crew', 'gender': 0, 'id': 1534134, 'job': 'Stunts', 'name': 'Alan Walsh', 'profile_path': None}]</t>
  </si>
  <si>
    <t>[{'id': 28, 'name': 'Action'}, {'id': 18, 'name': 'Drama'}, {'id': 36, 'name': 'History'}, {'id': 10752, 'name': 'War'}]</t>
  </si>
  <si>
    <t>[{'name': 'Icon Entertainment International', 'id': 4564}, {'name': 'The Ladd Company', 'id': 7965}, {'name': 'B.H. Finance C.V.', 'id': 11353}]</t>
  </si>
  <si>
    <t>Braveheart</t>
  </si>
  <si>
    <t>m42</t>
  </si>
  <si>
    <t>[{'cast_id': 2, 'character': 'Rick Blaine', 'credit_id': '52fe4233c3a36847f800b83f', 'gender': 2, 'id': 4110, 'name': 'Humphrey Bogart', 'order': 0, 'profile_path': '/pxJrZluJHhbWRo2QXAG99FvXUi7.jpg'}, {'cast_id': 3, 'character': 'Ilsa Lund', 'credit_id': '52fe4233c3a36847f800b843', 'gender': 1, 'id': 4111, 'name': 'Ingrid Bergman', 'order': 1, 'profile_path': '/jXEE0P6705JbMAJ2nwtHjmqkd5F.jpg'}, {'cast_id': 4, 'character': 'Victor Laszlo', 'credit_id': '52fe4233c3a36847f800b847', 'gender': 2, 'id': 4112, 'name': 'Paul Henreid', 'order': 2, 'profile_path': '/mW3WfoX4JDZ6oRQqVA6hO5LSRUi.jpg'}, {'cast_id': 5, 'character': 'Captain Louis Renault', 'credit_id': '52fe4233c3a36847f800b84b', 'gender': 2, 'id': 4113, 'name': 'Claude Rains', 'order': 3, 'profile_path': '/ghieLWQHq15QzAsrxFzkVk1oZ3F.jpg'}, {'cast_id': 6, 'character': 'Major Heinrich Strasser', 'credit_id': '52fe4233c3a36847f800b84f', 'gender': 2, 'id': 3001, 'name': 'Conrad Veidt', 'order': 4, 'profile_path': '/AkRjkTKXIUoPlczpPegaiFeg4lu.jpg'}, {'cast_id': 7, 'character': 'Signor Ferrari', 'credit_id': '52fe4233c3a36847f800b853', 'gender': 2, 'id': 4114, 'name': 'Sydney Greenstreet', 'order': 5, 'profile_path': '/tXSc0cmUmsMqbR3A3xbevNfp3N7.jpg'}, {'cast_id': 8, 'character': 'Ugarte', 'credit_id': '52fe4233c3a36847f800b857', 'gender': 2, 'id': 2094, 'name': 'Peter Lorre', 'order': 6, 'profile_path': '/yrQcTNmGWNVp871D9fbjNpN6LpV.jpg'}, {'cast_id': 35, 'character': 'Carl (as S.K. Sakall)', 'credit_id': '52fe4233c3a36847f800b8e5', 'gender': 2, 'id': 94110, 'name': 'S.Z. Sakall', 'order': 7, 'profile_path': '/jBp6orDZiX5ay9tyaHQOpcFJAqd.jpg'}, {'cast_id': 9, 'character': 'Yvonne (as Madeleine LeBeau)', 'credit_id': '52fe4233c3a36847f800b85b', 'gender': 1, 'id': 4116, 'name': 'Madeleine Lebeau', 'order': 8, 'profile_path': '/tYUnGiQEBJLG1OfeqHvdcANgm2I.jpg'}, {'cast_id': 10, 'character': 'Sam', 'credit_id': '52fe4233c3a36847f800b85f', 'gender': 2, 'id': 4117, 'name': 'Dooley Wilson', 'order': 9, 'profile_path': '/vAeLJujyXIn3fUve3foqpU6O18X.jpg'}, {'cast_id': 11, 'character': 'Annina Brandel', 'credit_id': '52fe4233c3a36847f800b863', 'gender': 1, 'id': 4118, 'name': 'Joy Page', 'order': 10, 'profile_path': '/qsKjg5vc1KK67Ej0mZ6qdZSb6AI.jpg'}, {'cast_id': 12, 'character': 'Berger', 'credit_id': '52fe4233c3a36847f800b867', 'gender': 2, 'id': 4119, 'name': 'John Qualen', 'order': 11, 'profile_path': '/nbXFHZo4TUpNnFGnADXfPwQIvEn.jpg'}, {'cast_id': 13, 'character': 'Sascha', 'credit_id': '52fe4233c3a36847f800b86b', 'gender': 2, 'id': 4120, 'name': 'Leonid Kinskey', 'order': 12, 'profile_path': '/fM1pWZWlFdJZjyEOKSILNjbTYFn.jpg'}, {'cast_id': 14, 'character': 'Pickpocket', 'credit_id': '52fe4233c3a36847f800b86f', 'gender': 2, 'id': 2313, 'name': 'Curt Bois', 'order': 13, 'profile_path': '/uw8SYxoA546jt0Or2pAFJbkJR1B.jpg'}, {'cast_id': 38, 'character': "Guest at Rick's (uncredited)", 'credit_id': '53a1b40bc3a3687ba6002f78', 'gender': 0, 'id': 1331750, 'name': 'Enrique Acosta', 'order': 14, 'profile_path': '/yGqUKnIVfNohzye2NcMxaeK5zaM.jpg'}, {'cast_id': 39, 'character': 'Bar Patron (uncredited)', 'credit_id': '53a1b428c3a3687bb000309d', 'gender': 0, 'id': 121320, 'name': 'Ed Agresti', 'order': 15, 'profile_path': None}, {'cast_id': 40, 'character': "Refugee at Rick's (uncredited)", 'credit_id': '53a1b445c3a3687bab003073', 'gender': 0, 'id': 1224787, 'name': 'Louis V. Arco', 'order': 16, 'profile_path': None}, {'cast_id': 41, 'character': 'Overseer (uncredited)', 'credit_id': '53a1b4aec3a3685b2c001752', 'gender': 0, 'id': 1331753, 'name': 'Frank Arnold', 'order': 17, 'profile_path': None}, {'cast_id': 42, 'character': "Dealer at Rick's (uncredited)", 'credit_id': '53a1b4cec3a3687b9b002fa3', 'gender': 2, 'id': 95054, 'name': 'Leon Belasco', 'order': 18, 'profile_path': '/f5zHwIwjSqsyWuia82cDUcocd6N.jpg'}, {'cast_id': 43, 'character': 'Gendarme (uncredited)', 'credit_id': '53a1b4e0c3a3687b98002f20', 'gender': 0, 'id': 1331754, 'name': 'Nino Bellini', 'order': 19, 'profile_path': None}, {'cast_id': 45, 'character': 'Waiter at the Blue Parrot (uncredited)', 'credit_id': '53a1b516c3a3687b9e0030b4', 'gender': 0, 'id': 114402, 'name': 'Oliver Blake', 'order': 20, 'profile_path': '/68AmFqZCnccFJzzSh9S8hp7jRZr.jpg'}, {'cast_id': 46, 'character': 'American (uncredited)', 'credit_id': '53a1b530c3a3687ba6002fb4', 'gender': 2, 'id': 90074, 'name': 'Monte Blue', 'order': 21, 'profile_path': '/u5eHdofzXRQu08r0YFS5LwXoc3E.jpg'}, {'cast_id': 47, 'character': 'Policeman (uncredited)', 'credit_id': '53a1b54bc3a3685b2c00178e', 'gender': 2, 'id': 120545, 'name': 'Eugene Borden', 'order': 22, 'profile_path': '/2Wa7jN88fwPQyQ3IIoCmq88iif1.jpg'}, {'cast_id': 48, 'character': 'Native Officer (uncredited)', 'credit_id': '53a1b55ec3a3687bbc002e69', 'gender': 0, 'id': 981271, 'name': 'Dick Botiller', 'order': 23, 'profile_path': '/rr1CMfqNDJ9C2xTqsmchz1vgI7q.jpg'}, {'cast_id': 49, 'character': "Baccarat Dealer at Rick's (uncredited)", 'credit_id': '53a1b578c3a3687bb000310c', 'gender': 2, 'id': 1044381, 'name': 'Maurice Brierre', 'order': 24, 'profile_path': None}, {'cast_id': 50, 'character': 'Bearded man in street watching plane in flight to Lisbon. (uncredited)', 'credit_id': '53a1b593c3a3687ba6002fe7', 'gender': 2, 'id': 21877, 'name': 'Sebastian Cabot', 'order': 25, 'profile_path': '/x4xosGUCYnuUQntxgbcZryWaKH6.jpg'}, {'cast_id': 51, 'character': 'Woman Companion (uncredited)', 'credit_id': '53a1b5aac3a3687b98002f6f', 'gender': 0, 'id': 1276330, 'name': 'Anita Camargo', 'order': 26, 'profile_path': None}, {'cast_id': 52, 'character': 'American (uncredited)', 'credit_id': '53a1b5bdc3a3687b98002f76', 'gender': 0, 'id': 120066, 'name': 'George M. Carleton', 'order': 27, 'profile_path': None}, {'cast_id': 53, 'character': "Guest at Rick's (uncredited)", 'credit_id': '53a1b5d2c3a3687b9b003004', 'gender': 2, 'id': 1047407, 'name': 'Spencer Chan', 'order': 28, 'profile_path': None}, {'cast_id': 54, 'character': "Oriental at Rick's (uncredited)", 'credit_id': '53a1b5f2c3a3687bbc002e9c', 'gender': 0, 'id': 1331756, 'name': 'Melie Chang', 'order': 29, 'profile_path': None}, {'cast_id': 135, 'character': 'Commuter at Train Station (uncredited)', 'credit_id': '56fc1919c3a36808c2003342', 'gender': 0, 'id': 1062527, 'name': 'Tex Cooper', 'order': 30, 'profile_path': '/q1ttkxmUkR3bEEvSsaNlfpo5GTj.jpg'}, {'cast_id': 37, 'character': "Waiter at Rick's (uncredited)", 'credit_id': '53a183da0e0a26654b002f7b', 'gender': 0, 'id': 9096, 'name': 'Gino Corrado', 'order': 31, 'profile_path': '/s9WKkWJFUNgbPhczUP4sD0OA4I4.jpg'}, {'cast_id': 55, 'character': 'French Police Officer (uncredited)', 'credit_id': '53a1b60fc3a3685b2c0017db', 'gender': 0, 'id': 1228104, 'name': 'Franco Corsaro', 'order': 32, 'profile_path': None}, {'cast_id': 56, 'character': 'Concierge (uncredited)', 'credit_id': '53a1b629c3a3687b98002f9d', 'gender': 0, 'id': 120778, 'name': "Adrienne D'Ambricourt", 'order': 33, 'profile_path': None}, {'cast_id': 15, 'character': "Emil - Croupier at Rick's (uncredited)", 'credit_id': '52fe4233c3a36847f800b873', 'gender': 2, 'id': 4121, 'name': 'Marcel Dalio', 'order': 34, 'profile_path': '/94KNwaGiHHWNRZB5qVlYPp46jno.jpg'}, {'cast_id': 16, 'character': 'Jan Brandel (uncredited)', 'credit_id': '52fe4233c3a36847f800b877', 'gender': 2, 'id': 4122, 'name': 'Helmut Dantine', 'order': 35, 'profile_path': '/a8wCT6fpQMxZ855rIrkItrtUQ1B.jpg'}, {'cast_id': 57, 'character': 'Orderly (uncredited)', 'credit_id': '53a1b64fc3a3687bb0003154', 'gender': 2, 'id': 588565, 'name': 'Jean De Briac', 'order': 36, 'profile_path': None}, {'cast_id': 58, 'character': 'Lt. Casselle (uncredited)', 'credit_id': '53a1b665c3a3687b98002fac', 'gender': 0, 'id': 1331757, 'name': 'George Dee', 'order': 37, 'profile_path': None}, {'cast_id': 59, 'character': 'Police Officer (uncredited)', 'credit_id': '53a1b67ec3a3687bab003122', 'gender': 2, 'id': 22099, 'name': 'Jean Del Val', 'order': 38, 'profile_path': None}, {'cast_id': 60, 'character': 'Arab Guest with Fez (uncredited)', 'credit_id': '53a1b69dc3a3685b2c0017ee', 'gender': 0, 'id': 1331758, 'name': 'Carl Deloro', 'order': 39, 'profile_path': None}, {'cast_id': 61, 'character': 'Moroccan (uncredited)', 'credit_id': '53a1b6b2c3a3687b98002fb5', 'gender': 0, 'id': 1263504, 'name': 'Joseph DeVillard', 'order': 40, 'profile_path': None}, {'cast_id': 62, 'character': 'News Vendor (uncredited)', 'credit_id': '53a1b6cac3a3687bbc002ed7', 'gender': 0, 'id': 1331759, 'name': 'Arthur Dulac', 'order': 41, 'profile_path': None}, {'cast_id': 63, 'character': "Second Contact Man at Rick's (uncredited)", 'credit_id': '53a1b70fc3a3687bbc002ee0', 'gender': 2, 'id': 95967, 'name': 'William Edmunds', 'order': 42, 'profile_path': None}, {'cast_id': 64, 'character': "Englishman Questioning Casino's Honesty (uncredited)", 'credit_id': '53a1b73dc3a3685b2c001807', 'gender': 2, 'id': 121095, 'name': 'Herbert Evans', 'order': 43, 'profile_path': None}, {'cast_id': 65, 'character': 'Singing Frenchman (uncredited)', 'credit_id': '53a1b752c3a3687bb0003171', 'gender': 0, 'id': 121331, 'name': 'Fred Farrell', 'order': 44, 'profile_path': None}, {'cast_id': 66, 'character': "Gambler at Rick's (uncredited)", 'credit_id': '53a1b768c3a3687bbc002ef0', 'gender': 0, 'id': 121322, 'name': 'Adolph Faylauer', 'order': 45, 'profile_path': None}, {'cast_id': 67, 'character': 'Conspirator (uncredited)', 'credit_id': '53a1b779c3a3687bb000317c', 'gender': 0, 'id': 1331760, 'name': 'O.K. Ford', 'order': 46, 'profile_path': None}, {'cast_id': 68, 'character': "Headwaiter at Rick's (uncredited)", 'credit_id': '53a1b78ec3a368417a00000d', 'gender': 0, 'id': 94401, 'name': 'Martin Garralaga', 'order': 47, 'profile_path': '/odBFSDP5TSr5PlfXPjT8lgbysP5.jpg'}, {'cast_id': 69, 'character': 'German Banker Refused by Rick (uncredited)', 'credit_id': '53a1b7b9c3a368418300000f', 'gender': 2, 'id': 19551, 'name': 'Gregory Gaye', 'order': 48, 'profile_path': '/4vbSFPENXcaF2yBRB8FpjHiy6ou.jpg'}, {'cast_id': 70, 'character': "Cashier at Rick's (uncredited)", 'credit_id': '53a1b7cfc3a368417d000012', 'gender': 0, 'id': 1331761, 'name': 'Gregory Golubeff', 'order': 49, 'profile_path': None}, {'cast_id': 71, 'character': "Mrs. Leuchtag - Carl's Immigrating Friend (uncredited)", 'credit_id': '53a1b7ecc3a3684189000014', 'gender': 1, 'id': 100898, 'name': 'Ilka GrÃ¼ning', 'order': 50, 'profile_path': None}, {'cast_id': 72, 'character': 'Customer (uncredited)', 'credit_id': '53a1b80dc3a368418300001a', 'gender': 2, 'id': 97981, 'name': 'Creighton Hale', 'order': 51, 'profile_path': '/uqovtbUG2EYskIQjkLO95j6KdiK.jpg'}, {'cast_id': 73, 'character': 'Englishwoman (uncredited)', 'credit_id': '53a1b81ec3a368418000001e', 'gender': 1, 'id': 977271, 'name': 'Winifred Harris', 'order': 52, 'profile_path': None}, {'cast_id': 74, 'character': 'Muezzini (uncredited)', 'credit_id': '53a1b834c3a368417a00002d', 'gender': 0, 'id': 1331762, 'name': 'Jamiel Hasson', 'order': 53, 'profile_path': None}, {'cast_id': 75, 'character': 'Elderly Admirer (uncredited)', 'credit_id': '53a1b854c3a368417a000034', 'gender': 0, 'id': 1144743, 'name': 'Arthur Stuart Hull', 'order': 54, 'profile_path': None}, {'cast_id': 76, 'character': 'Pickpocketed Prosperous Man (uncredited)', 'credit_id': '53a1b8c0c3a3684189000032', 'gender': 2, 'id': 32192, 'name': 'Olaf Hytten', 'order': 55, 'profile_path': '/uCuFf8QMmSerIkvFlveQzFg7lr7.jpg'}, {'cast_id': 78, 'character': 'Italian Officer Tonnelli (uncredited)', 'credit_id': '53a1b8f5c3a3684174000030', 'gender': 0, 'id': 125808, 'name': 'Charles La Torre', 'order': 56, 'profile_path': None}, {'cast_id': 79, 'character': 'Haggling Arab Monkey Seller (uncredited)', 'credit_id': '53a1b911c3a3684189000039', 'gender': 2, 'id': 120061, 'name': 'George J. Lewis', 'order': 57, 'profile_path': '/ktf2QCGC00b8JImlmLHfpo9PVEB.jpg'}, {'cast_id': 81, 'character': 'Policeman (uncredited)', 'credit_id': '53a1b9fa0e0a266ffa00006b', 'gender': 0, 'id': 1331764, 'name': 'Manuel Lopez', 'order': 58, 'profile_path': None}, {'cast_id': 82, 'character': 'Moor Buying Diamonds (uncredited)', 'credit_id': '53a1ba140e0a266fef000074', 'gender': 0, 'id': 121330, 'name': 'Jacques Lory', 'order': 59, 'profile_path': None}, {'cast_id': 83, 'character': 'Narrator (voice) (uncredited)', 'credit_id': '53a1ba2d0e0a266ff3000067', 'gender': 0, 'id': 1331765, 'name': 'Lou Marcelle', 'order': 60, 'profile_path': None}, {'cast_id': 85, 'character': 'Bartender (uncredited)', 'credit_id': '53a1ba7f0e0a266fef000081', 'gender': 0, 'id': 1331767, 'name': 'Tony Martelli', 'order': 61, 'profile_path': None}, {'cast_id': 86, 'character': "Rick's Friend (uncredited)", 'credit_id': '53a1bab70e0a266ffe000090', 'gender': 2, 'id': 99330, 'name': 'George Meeker', 'order': 62, 'profile_path': '/66Z6noR6WSvytzwaxt65X5XW2E1.jpg'}, {'cast_id': 87, 'character': 'Policeman (uncredited)', 'credit_id': '53a1bad20e0a266ff700008e', 'gender': 2, 'id': 32195, 'name': 'Lal Chand Mehra', 'order': 63, 'profile_path': None}, {'cast_id': 88, 'character': 'Arab Guest with Fez (uncredited)', 'credit_id': '53a1bae30e0a266fef000096', 'gender': 0, 'id': 1331768, 'name': 'Hercules Mendez', 'order': 64, 'profile_path': None}, {'cast_id': 89, 'character': 'Conspirator (uncredited)', 'credit_id': '53a1bb0a0e0a266ffe00009b', 'gender': 2, 'id': 120700, 'name': 'Louis Mercier', 'order': 65, 'profile_path': None}, {'cast_id': 90, 'character': 'Dutch Banker at Cafe Table (uncredited)', 'credit_id': '53a1bb200e0a266ffa00009a', 'gender': 2, 'id': 12153, 'name': 'Torben Meyer', 'order': 66, 'profile_path': '/aEVmODp4Fv3TxaDiNpoIJC5ubx7.jpg'}, {'cast_id': 91, 'character': 'French Officer Insulting Yvonne (uncredited)', 'credit_id': '53a1bb390e0a266fef0000a1', 'gender': 2, 'id': 70939, 'name': 'Alberto Morin', 'order': 67, 'profile_path': '/oT6SkjHlUpOxOFpzJwBdbWi2eNM.jpg'}, {'cast_id': 92, 'character': 'Fydor (uncredited)', 'credit_id': '53a1bb4c0e0a266fec0000a2', 'gender': 0, 'id': 1331769, 'name': 'Leo Mostovoy', 'order': 68, 'profile_path': None}, {'cast_id': 93, 'character': 'Singer with Guitar (uncredited)', 'credit_id': '53a1bb610e0a266ffe0000a1', 'gender': 0, 'id': 82803, 'name': 'Corinna Mura', 'order': 69, 'profile_path': '/mrRpEYlH4dUIFyPfKjOMywOnvdo.jpg'}, {'cast_id': 94, 'character': "Gambler at Rick's (uncredited)", 'credit_id': '53a1bb820e0a266ff700009d', 'gender': 0, 'id': 148852, 'name': 'Barry Norton', 'order': 70, 'profile_path': '/9xEM46KdjcmrbzSmZVec0fX42He.jpg'}, {'cast_id': 95, 'character': 'Woman Selling Her Diamonds (uncredited)', 'credit_id': '53a1bb970e0a266ffa0000a8', 'gender': 0, 'id': 94325, 'name': 'Lotte Palfi Andor', 'order': 71, 'profile_path': None}, {'cast_id': 96, 'character': "Paul - Waiter at Rick's (uncredited)", 'credit_id': '53a1bbb30e0a266fe600009d', 'gender': 2, 'id': 931793, 'name': 'Paul Panzer', 'order': 72, 'profile_path': None}, {'cast_id': 97, 'character': "Guest at Rick's (uncredited)", 'credit_id': '53a1bbf20e0a266fe60000a4', 'gender': 2, 'id': 1331770, 'name': 'Manuel ParÃ­s', 'order': 73, 'profile_path': None}, {'cast_id': 98, 'character': 'Croupier (uncredited)', 'credit_id': '53a1bc0e0e0a266ff30000a7', 'gender': 0, 'id': 1278060, 'name': 'Alexander Pollard', 'order': 74, 'profile_path': None}, {'cast_id': 100, 'character': 'Arab Vendor (uncredited)', 'credit_id': '53a1bc410e0a266fec0000db', 'gender': 2, 'id': 89691, 'name': 'Frank Puglia', 'order': 75, 'profile_path': '/cC89EI595bAz4SPIE1JKIOkdVU.jpg'}, {'cast_id': 101, 'character': 'Conspirator (uncredited)', 'credit_id': '53a1bc560e0a266fe60000d4', 'gender': 2, 'id': 120702, 'name': 'Georges Renavent', 'order': 76, 'profile_path': '/psbu81iCYYl8TpJKa40mpVdcQN5.jpg'}, {'cast_id': 102, 'character': "Bouncer at Rick's (uncredited)", 'credit_id': '53a1bc700e0a266ffa0000df', 'gender': 2, 'id': 120046, 'name': 'Dewey Robinson', 'order': 77, 'profile_path': '/7jbd6WBzj7mgNqTVqSraifT09UE.jpg'}, {'cast_id': 104, 'character': "Col. Heinz - Strasser's Aide (uncredited)", 'credit_id': '53a1bd1dc3a36841830000f3', 'gender': 0, 'id': 33074, 'name': 'Richard Ryen', 'order': 78, 'profile_path': None}, {'cast_id': 105, 'character': 'Abdul (uncredited)', 'credit_id': '53a1bd52c3a36841890000d8', 'gender': 2, 'id': 85943, 'name': 'Dan Seymour', 'order': 79, 'profile_path': '/djciXDELxGKGsJoCwnHSW48GFJN.jpg'}, {'cast_id': 106, 'character': 'Refugee (uncredited)', 'credit_id': '53a1bd65c3a36841740000db', 'gender': 2, 'id': 975881, 'name': 'Lester Sharpe', 'order': 80, 'profile_path': None}, {'cast_id': 107, 'character': 'Woman Customer (uncredited)', 'credit_id': '53a1bd75c3a36841890000e8', 'gender': 0, 'id': 1331774, 'name': 'Dina Smirnova', 'order': 81, 'profile_path': None}, {'cast_id': 108, 'character': 'Pickpocketed Englishman (uncredited)', 'credit_id': '53a1bd89c3a36841860000e6', 'gender': 2, 'id': 1039630, 'name': 'Gerald Oliver Smith', 'order': 82, 'profile_path': None}, {'cast_id': 121, 'character': 'Native Officer (uncredited)', 'credit_id': '55e828f7c3a3682c64001c46', 'gender': 0, 'id': 120703, 'name': 'George Sorel', 'order': 83, 'profile_path': None}, {'cast_id': 110, 'character': 'Customer (uncredited)', 'credit_id': '53a1bddec3a36841860000ee', 'gender': 2, 'id': 388490, 'name': 'Geoffrey Steele', 'order': 84, 'profile_path': None}, {'cast_id': 111, 'character': 'Mr. Leuchtag (uncredited)', 'credit_id': '53a1bdf6c3a36841800000f2', 'gender': 2, 'id': 31209, 'name': 'Ludwig StÃ¶ssel', 'order': 85, 'profile_path': '/7qFEZlL8vkrm4E3aJZy1rVWVK9m.jpg'}, {'cast_id': 112, 'character': 'Gambler (uncredited)', 'credit_id': '53a1be14c3a36841860000fa', 'gender': 2, 'id': 1132779, 'name': 'Mike Tellegen', 'order': 86, 'profile_path': None}, {'cast_id': 113, 'character': 'Man Turning Propeller at Airport (uncredited)', 'credit_id': '53a1be46c3a368417a0000f4', 'gender': 0, 'id': 1331777, 'name': 'Rafael Trujillo', 'order': 87, 'profile_path': None}, {'cast_id': 114, 'character': 'Frenchman (uncredited)', 'credit_id': '53a1be5cc3a368417d00012f', 'gender': 0, 'id': 1015446, 'name': 'Jacques Vanaire', 'order': 88, 'profile_path': None}, {'cast_id': 115, 'character': "Woman Gambler at Rick's Next to Croupier (uncredited)", 'credit_id': '53a1be70c3a368417a000115', 'gender': 1, 'id': 1269196, 'name': 'Ellinor Vanderveer', 'order': 89, 'profile_path': None}, {'cast_id': 36, 'character': 'Wife of Pickpocketed Englishman (uncredited)', 'credit_id': '53a183a70e0a26653a002fe8', 'gender': 1, 'id': 10926, 'name': 'Norma Varden', 'order': 90, 'profile_path': '/drT8Epg6NOot7OKG1jLZDdagN4U.jpg'}, {'cast_id': 34, 'character': 'German Officer with Yvonne (uncredited)', 'credit_id': '52fe4233c3a36847f800b8e1', 'gender': 2, 'id': 3007, 'name': 'Hans Heinrich von Twardowski', 'order': 91, 'profile_path': '/qeb70eRfwchNiJ47Kh8gNhqOMU3.jpg'}, {'cast_id': 130, 'character': 'Waiter (uncredited)', 'credit_id': '568aff6fc3a3685f89015fc8', 'gender': 2, 'id': 119549, 'name': 'Jack Wise', 'order': 92, 'profile_path': None}, {'cast_id': 118, 'character': 'Man with Expired Papers (uncredited)', 'credit_id': '53a1bed4c3a368418000012f', 'gender': 2, 'id': 29124, 'name': 'Wolfgang Zilzer', 'order': 93, 'profile_path': None}, {'cast_id': 119, 'character': "Baccarat Player at Rick's (uncredited)", 'credit_id': '53e5fdea0e0a2628c700185e', 'gender': 1, 'id': 590709, 'name': 'Trude Berliner', 'order': 94, 'profile_path': None}, {'cast_id': 120, 'character': 'Native Introducing Ferrari (uncredited)', 'credit_id': '549d5442c3a3682f23005b18', 'gender': 2, 'id': 115770, 'name': 'Paul Porcasi', 'order': 95, 'profile_path': None}, {'cast_id': 122, 'character': 'Gambler (uncredited)', 'credit_id': '55eb1c579251413e3e00b5c2', 'gender': 0, 'id': 40519, 'name': 'Max Linder', 'order': 96, 'profile_path': None}, {'cast_id': 123, 'character': 'Moroccan Boy (uncredited)', 'credit_id': '55eb1cf09251413e2f00abcd', 'gender': 2, 'id': 2783, 'name': 'Frank Mazzola', 'order': 97, 'profile_path': None}, {'cast_id': 124, 'character': 'German Officer (uncredited)', 'credit_id': '55eb1e2cc3a3682c5f00b5db', 'gender': 2, 'id': 45164, 'name': 'Henry Rowland', 'order': 98, 'profile_path': None}, {'cast_id': 125, 'character': 'Emile - Waiter (uncredited)', 'credit_id': '55eb1ff79251413e3500ac93', 'gender': 2, 'id': 29274, 'name': 'Leo White', 'order': 99, 'profile_path': '/wzD5hXyaVXQol86cYGGp3SOzlaq.jpg'}, {'cast_id': 126, 'character': 'Prosperous Tourist (uncredited', 'credit_id': '5603b4ce9251416f0f0020f3', 'gender': 2, 'id': 995920, 'name': 'Paul Irving', 'order': 100, 'profile_path': None}, {'cast_id': 132, 'character': "Guest at Rick's (uncredited)", 'credit_id': '56f17eb5c3a3685e2000019b', 'gender': 2, 'id': 1072437, 'name': 'Brandon Beach', 'order': 101, 'profile_path': None}, {'cast_id': 134, 'character': "Guest at Rick's (uncredited)", 'credit_id': '56f5d7fbc3a3686a6b000ef6', 'gender': 2, 'id': 1543340, 'name': 'Victor Romito', 'order': 102, 'profile_path': None}, {'cast_id': 147, 'character': 'Vendor (uncredited)', 'credit_id': '57a388d9c3a3683fa700398e', 'gender': 2, 'id': 30163, 'name': 'Michael Mark', 'order': 103, 'profile_path': None}, {'cast_id': 150, 'character': 'Merchant (uncredited)', 'credit_id': '58655baf9251413cd601c388', 'gender': 0, 'id': 1666966, 'name': 'Bhogwan Singh', 'order': 104, 'profile_path': None}]</t>
  </si>
  <si>
    <t>[{'credit_id': '52fe4233c3a36847f800b83b', 'department': 'Directing', 'gender': 0, 'id': 4109, 'job': 'Director', 'name': 'Michael Curtiz', 'profile_path': '/3rQXKSKx1IV7Lg9LwPaJicQdAkC.jpg'}, {'credit_id': '52fe4233c3a36847f800b87d', 'department': 'Production', 'gender': 2, 'id': 4123, 'job': 'Producer', 'name': 'Hal B. Wallis', 'profile_path': None}, {'credit_id': '52fe4233c3a36847f800b883', 'department': 'Production', 'gender': 2, 'id': 2663, 'job': 'Executive Producer', 'name': 'Jack Warner', 'profile_path': '/I8UijyhvGPOaeiPTmxgcYCa8td.jpg'}, {'credit_id': '52fe4233c3a36847f800b889', 'department': 'Sound', 'gender': 2, 'id': 3249, 'job': 'Original Music Composer', 'name': 'Max Steiner', 'profile_path': None}, {'credit_id': '52fe4233c3a36847f800b88f', 'department': 'Camera', 'gender': 2, 'id': 2005, 'job': 'Director of Photography', 'name': 'Arthur Edeson', 'profile_path': '/6sjR4iLB5yKlJDPfIxdEey4yVp2.jpg'}, {'credit_id': '52fe4233c3a36847f800b895', 'department': 'Editing', 'gender': 2, 'id': 2761, 'job': 'Editor', 'name': 'Owen Marks', 'profile_path': None}, {'credit_id': '52fe4233c3a36847f800b89b', 'department': 'Art', 'gender': 2, 'id': 4125, 'job': 'Art Direction', 'name': 'Carl Jules Weyl', 'profile_path': None}, {'credit_id': '52fe4233c3a36847f800b8a1', 'department': 'Art', 'gender': 2, 'id': 4126, 'job': 'Set Decoration', 'name': 'George James Hopkins', 'profile_path': None}, {'credit_id': '52fe4233c3a36847f800b8a7', 'department': 'Costume &amp; Make-Up', 'gender': 2, 'id': 4127, 'job': 'Costume Design', 'name': 'Orry-Kelly', 'profile_path': None}, {'credit_id': '52fe4233c3a36847f800b8ad', 'department': 'Costume &amp; Make-Up', 'gender': 2, 'id': 4128, 'job': 'Makeup Artist', 'name': 'Perc Westmore', 'profile_path': None}, {'credit_id': '52fe4233c3a36847f800b8b3', 'department': 'Sound', 'gender': 2, 'id': 4129, 'job': 'Sound Designer', 'name': 'Francis J. Scheid', 'profile_path': None}, {'credit_id': '52fe4233c3a36847f800b8b9', 'department': 'Crew', 'gender': 0, 'id': 4130, 'job': 'Stunts', 'name': 'Harvey Parry', 'profile_path': None}, {'credit_id': '52fe4233c3a36847f800b8cb', 'department': 'Writing', 'gender': 2, 'id': 2665, 'job': 'Screenplay', 'name': 'Julius J. Epstein', 'profile_path': None}, {'credit_id': '52fe4233c3a36847f800b8d1', 'department': 'Writing', 'gender': 2, 'id': 2666, 'job': 'Screenplay', 'name': 'Philip G. Epstein', 'profile_path': None}, {'credit_id': '52fe4233c3a36847f800b8d7', 'department': 'Writing', 'gender': 2, 'id': 4508, 'job': 'Screenplay', 'name': 'Howard Koch', 'profile_path': None}, {'credit_id': '580854269251415dfb008d6a', 'department': 'Writing', 'gender': 0, 'id': 4131, 'job': 'Theatre Play', 'name': 'Murray Burnett', 'profile_path': None}, {'credit_id': '5808543e925141033e004690', 'department': 'Writing', 'gender': 1, 'id': 4132, 'job': 'Theatre Play', 'name': 'Joan Alison', 'profile_path': None}, {'credit_id': '5640e422c3a3681502000388', 'department': 'Crew', 'gender': 0, 'id': 89533, 'job': 'Special Effects', 'name': 'Willard Van Enger', 'profile_path': None}, {'credit_id': '5640e5cbc3a36814dd000396', 'department': 'Sound', 'gender': 2, 'id': 17915, 'job': 'Music Director', 'name': 'Leo F. Forbstein', 'profile_path': None}, {'credit_id': '56520c1d9251414b0700bb8b', 'department': 'Sound', 'gender': 2, 'id': 13571, 'job': 'Music', 'name': 'Hugo Friedhofer', 'profile_path': None}, {'credit_id': '56c8ab6f925141173c003975', 'department': 'Costume &amp; Make-Up', 'gender': 0, 'id': 1200492, 'job': 'Costume Design', 'name': 'Eugene Joseff', 'profile_path': None}, {'credit_id': '56f42b0ac3a3682fe0003464', 'department': 'Crew', 'gender': 0, 'id': 89532, 'job': 'Special Effects', 'name': 'Lawrence W. Butler', 'profile_path': None}, {'credit_id': '574f0ce4925141410c00018e', 'department': 'Crew', 'gender': 0, 'id': 1581757, 'job': 'Sound Recordist', 'name': 'Edward Ullman', 'profile_path': None}, {'credit_id': '57584a2b925141718b00054d', 'department': 'Production', 'gender': 0, 'id': 1417676, 'job': 'Unit Manager', 'name': 'Al Alleborn', 'profile_path': None}, {'credit_id': '57584a5dc3a3680c830003b8', 'department': 'Directing', 'gender': 0, 'id': 8720, 'job': 'Assistant Director', 'name': 'Lee Katz', 'profile_path': None}, {'credit_id': '57584a8192514171820004f6', 'department': 'Art', 'gender': 2, 'id': 2110, 'job': 'Set Designer', 'name': 'Harper Goff', 'profile_path': '/bfjHp1qK8FDsHzSgl1Mx6YJLVs1.jpg'}, {'credit_id': '57584ade925141718b000579', 'department': 'Crew', 'gender': 2, 'id': 161961, 'job': 'Stunts', 'name': 'Paul Stader', 'profile_path': None}, {'credit_id': '57584b599251417187000509', 'department': 'Camera', 'gender': 0, 'id': 1632529, 'job': 'Camera Operator', 'name': 'Mike Joyce', 'profile_path': None}, {'credit_id': '57584c62925141717c00059d', 'department': 'Sound', 'gender': 0, 'id': 119538, 'job': 'Songs', 'name': 'M.K. Jerome', 'profile_path': None}, {'credit_id': '57584d36925141718200056a', 'department': 'Sound', 'gender': 2, 'id': 936701, 'job': 'Songs', 'name': 'Jack Scholl', 'profile_path': None}, {'credit_id': '57584ebdc3a3687b120006a7', 'department': 'Crew', 'gender': 0, 'id': 112007, 'job': 'Other', 'name': 'James Leicester', 'profile_path': None}, {'credit_id': '57584f3e92514171870005b8', 'department': 'Crew', 'gender': 2, 'id': 14773, 'job': 'Other', 'name': 'Don Siegel', 'profile_path': '/vylrJ53CsYbxECA8c2CDEqkYKge.jpg'}, {'credit_id': '57584f67c3a3687af9000600', 'department': 'Crew', 'gender': 2, 'id': 397654, 'job': 'Unit Publicist', 'name': 'Bob Williams', 'profile_path': None}]</t>
  </si>
  <si>
    <t>[{'id': 18, 'name': 'Drama'}, {'id': 10749, 'name': 'Romance'}]</t>
  </si>
  <si>
    <t>Casablanca</t>
  </si>
  <si>
    <t>m43</t>
  </si>
  <si>
    <t>['adventure', 'drama']</t>
  </si>
  <si>
    <t>[{'cast_id': 3, 'character': 'Chuck Noland', 'credit_id': '52fe44a2c3a36847f80a14df', 'gender': 2, 'id': 31, 'name': 'Tom Hanks', 'order': 0, 'profile_path': '/pQFoyx7rp09CJTAb932F2g8Nlho.jpg'}, {'cast_id': 4, 'character': 'Kelly Frears', 'credit_id': '52fe44a2c3a36847f80a14e3', 'gender': 1, 'id': 9994, 'name': 'Helen Hunt', 'order': 1, 'profile_path': '/ws1ClG9BBUIVLZRYTNKconJn9Sy.jpg'}, {'cast_id': 5, 'character': 'Jerry Lovett', 'credit_id': '52fe44a2c3a36847f80a14e7', 'gender': 2, 'id': 38026, 'name': 'Chris Noth', 'order': 2, 'profile_path': '/3jcFzNuD9rXu1h9EwMlItNe4PZn.jpg'}, {'cast_id': 13, 'character': 'Ramon', 'credit_id': '52fe44a2c3a36847f80a1515', 'gender': 0, 'id': 11892, 'name': 'Paul Sanchez', 'order': 3, 'profile_path': '/jKUbLQHM8FTDmLqK7OlIJxqoenc.jpg'}, {'cast_id': 14, 'character': 'Bettina Peterson', 'credit_id': '52fe44a2c3a36847f80a1519', 'gender': 1, 'id': 55433, 'name': 'Lari White', 'order': 4, 'profile_path': '/rKSreViOljFVpMqKMrl3gNdreTe.jpg'}, {'cast_id': 15, 'character': 'Fyodor', 'credit_id': '52fe44a2c3a36847f80a151d', 'gender': 0, 'id': 55434, 'name': 'Leonid Citer', 'order': 5, 'profile_path': '/xc9wgLi2bweIBNio5ktzCIQsMaY.jpg'}, {'cast_id': 16, 'character': 'Dick Peterson', 'credit_id': '52fe44a2c3a36847f80a1521', 'gender': 2, 'id': 55435, 'name': 'David Allen Brooks', 'order': 6, 'profile_path': '/406xWYihza21XRKOZV3PYyWTXxg.jpg'}, {'cast_id': 17, 'character': 'Nicolai', 'credit_id': '52fe44a2c3a36847f80a1525', 'gender': 0, 'id': 55436, 'name': 'Semion Sudarikov', 'order': 7, 'profile_path': None}, {'cast_id': 18, 'character': 'Yuri', 'credit_id': '52fe44a2c3a36847f80a1529', 'gender': 2, 'id': 55437, 'name': 'Peter von Berg', 'order': 8, 'profile_path': '/ekmjFccWDzaEprBSZdxF4Obgz1x.jpg'}, {'cast_id': 19, 'character': 'Lev', 'credit_id': '52fe44a2c3a36847f80a152d', 'gender': 0, 'id': 55438, 'name': 'Dmitri S. Boudrine', 'order': 9, 'profile_path': '/iHhdB3qOE1G60ucCdnslZjlNEbw.jpg'}, {'cast_id': 20, 'character': 'Stan', 'credit_id': '52fe44a2c3a36847f80a1531', 'gender': 2, 'id': 12538, 'name': 'Nick Searcy', 'order': 10, 'profile_path': '/v9GX9SeQsWwAzRIw5RUB0eG8VT8.jpg'}, {'cast_id': 25, 'character': 'French FedEx Loader', 'credit_id': '52fe44a2c3a36847f80a154d', 'gender': 0, 'id': 1177850, 'name': 'FranÃ§ois Duhamel', 'order': 11, 'profile_path': None}, {'cast_id': 26, 'character': 'Pilot Jack', 'credit_id': '52fe44a2c3a36847f80a1551', 'gender': 2, 'id': 1007561, 'name': 'Michael Forest', 'order': 12, 'profile_path': '/2q5tzl9eFG5GgXmoQCGjHQI3icW.jpg'}, {'cast_id': 29, 'character': 'Lauren Madden', 'credit_id': '57d1769ac3a36848c0007af4', 'gender': 1, 'id': 51537, 'name': 'Lauren Birkell', 'order': 13, 'profile_path': '/svDMFvi9EdxYAZiFCDVxjoMdY5Z.jpg'}]</t>
  </si>
  <si>
    <t>[{'credit_id': '52fe44a2c3a36847f80a1505', 'department': 'Sound', 'gender': 2, 'id': 37, 'job': 'Original Music Composer', 'name': 'Alan Silvestri', 'profile_path': '/chEsfnDEtRmv1bfOaNAoVEzhCc6.jpg'}, {'credit_id': '52fe44a2c3a36847f80a14d5', 'department': 'Directing', 'gender': 2, 'id': 24, 'job': 'Director', 'name': 'Robert Zemeckis', 'profile_path': '/isCuZ9PWIOyXzdf3ihodXzjIumL.jpg'}, {'credit_id': '52fe44a2c3a36847f80a14f3', 'department': 'Production', 'gender': 2, 'id': 24, 'job': 'Producer', 'name': 'Robert Zemeckis', 'profile_path': '/isCuZ9PWIOyXzdf3ihodXzjIumL.jpg'}, {'credit_id': '52fe44a2c3a36847f80a14f9', 'department': 'Production', 'gender': 2, 'id': 30, 'job': 'Producer', 'name': 'Steve Starkey', 'profile_path': None}, {'credit_id': '52fe44a2c3a36847f80a14ed', 'department': 'Production', 'gender': 2, 'id': 31, 'job': 'Producer', 'name': 'Tom Hanks', 'profile_path': '/pQFoyx7rp09CJTAb932F2g8Nlho.jpg'}, {'credit_id': '52fe44a2c3a36847f80a150b', 'department': 'Camera', 'gender': 2, 'id': 36, 'job': 'Director of Photography', 'name': 'Don Burgess', 'profile_path': None}, {'credit_id': '52fe44a2c3a36847f80a1511', 'department': 'Editing', 'gender': 2, 'id': 38, 'job': 'Editor', 'name': 'Arthur Schmidt', 'profile_path': None}, {'credit_id': '52fe44a2c3a36847f80a14db', 'department': 'Writing', 'gender': 2, 'id': 142, 'job': 'Screenplay', 'name': 'William Broyles Jr.', 'profile_path': '/10Hjkpizn579B28qUuy2OrUMVEU.jpg'}, {'credit_id': '52fe44a2c3a36847f80a1537', 'department': 'Production', 'gender': 1, 'id': 1324, 'job': 'Casting', 'name': 'Victoria Burrows', 'profile_path': None}, {'credit_id': '5765e793c3a36874e1000375', 'department': 'Production', 'gender': 0, 'id': 10955, 'job': 'Associate Producer', 'name': 'Cherylanne Martin', 'profile_path': None}, {'credit_id': '52fe44a2c3a36847f80a14ff', 'department': 'Production', 'gender': 1, 'id': 11712, 'job': 'Executive Producer', 'name': 'Joan Bradshaw', 'profile_path': None}, {'credit_id': '52fe44a2c3a36847f80a153d', 'department': 'Production', 'gender': 2, 'id': 23779, 'job': 'Producer', 'name': 'Jack Rapke', 'profile_path': None}, {'credit_id': '5765e76e92514152ce000376', 'department': 'Production', 'gender': 0, 'id': 42358, 'job': 'Associate Producer', 'name': 'Steven J. Boyd', 'profile_path': None}]</t>
  </si>
  <si>
    <t>[{'id': 12, 'name': 'Adventure'}, {'id': 18, 'name': 'Drama'}]</t>
  </si>
  <si>
    <t>[{'name': 'DreamWorks SKG', 'id': 27}, {'name': 'Twentieth Century Fox Film Corporation', 'id': 306}, {'name': 'Playtone', 'id': 4171}, {'name': 'ImageMovers', 'id': 11395}]</t>
  </si>
  <si>
    <t>Cast Away</t>
  </si>
  <si>
    <t>m47</t>
  </si>
  <si>
    <t>['comedy', 'sci-fi', 'thriller']</t>
  </si>
  <si>
    <t>[{'cast_id': 16, 'character': 'Lt. Doolittle', 'credit_id': '52fe42f4c3a36847f802f74d', 'gender': 0, 'id': 25202, 'name': 'Brian Narelle', 'order': 0, 'profile_path': None}, {'cast_id': 17, 'character': 'Boiler', 'credit_id': '52fe42f4c3a36847f802f751', 'gender': 0, 'id': 25203, 'name': 'Cal Kuniholm', 'order': 1, 'profile_path': None}, {'cast_id': 25, 'character': 'Sgt. Pinback alias Bill Fruge', 'credit_id': '52fe42f4c3a36847f802f76d', 'gender': 2, 'id': 5045, 'name': "Dan O'Bannon", 'order': 2, 'profile_path': '/slLZWXZ1lmdF763166ATRRI200n.jpg'}, {'cast_id': 18, 'character': 'Talby', 'credit_id': '52fe42f4c3a36847f802f755', 'gender': 0, 'id': 25204, 'name': 'Dre Pahich', 'order': 3, 'profile_path': None}, {'cast_id': 20, 'character': 'Bomb 20 ( voice )', 'credit_id': '52fe42f4c3a36847f802f759', 'gender': 0, 'id': 25205, 'name': 'Adam Beckenbaugh', 'order': 4, 'profile_path': None}, {'cast_id': 21, 'character': 'Ailien', 'credit_id': '52fe42f4c3a36847f802f75d', 'gender': 2, 'id': 14692, 'name': 'Nick Castle', 'order': 5, 'profile_path': '/ecUHW93fTzJLCEZcpfvfjgNMi1o.jpg'}, {'cast_id': 22, 'character': 'Comannder Powell ( voice )', 'credit_id': '52fe42f4c3a36847f802f761', 'gender': 0, 'id': 25207, 'name': 'Joe Saunders', 'order': 6, 'profile_path': None}, {'cast_id': 23, 'character': 'Muttercomputer ( voice )', 'credit_id': '52fe42f4c3a36847f802f765', 'gender': 0, 'id': 25206, 'name': 'Cookie Knapp', 'order': 7, 'profile_path': None}, {'cast_id': 24, 'character': 'Bomb 19 ( voice )', 'credit_id': '52fe42f4c3a36847f802f769', 'gender': 0, 'id': 25208, 'name': 'Alan Sheretz', 'order': 8, 'profile_path': None}]</t>
  </si>
  <si>
    <t>[{'credit_id': '54c39d9fc3a3681421011d88', 'department': 'Camera', 'gender': 2, 'id': 4615, 'job': 'Additional Photography', 'name': 'Dale Beldin', 'profile_path': None}, {'credit_id': '52fe42f4c3a36847f802f785', 'department': 'Writing', 'gender': 2, 'id': 5045, 'job': 'Screenplay', 'name': "Dan O'Bannon", 'profile_path': '/slLZWXZ1lmdF763166ATRRI200n.jpg'}, {'credit_id': '52fe42f4c3a36847f802f77f', 'department': 'Editing', 'gender': 2, 'id': 5045, 'job': 'Editor', 'name': "Dan O'Bannon", 'profile_path': '/slLZWXZ1lmdF763166ATRRI200n.jpg'}, {'credit_id': '53bbac220e0a26197800299c', 'department': 'Art', 'gender': 2, 'id': 5045, 'job': 'Production Design', 'name': "Dan O'Bannon", 'profile_path': '/slLZWXZ1lmdF763166ATRRI200n.jpg'}, {'credit_id': '52fe42f4c3a36847f802f779', 'department': 'Crew', 'gender': 2, 'id': 5045, 'job': 'Special Effects', 'name': "Dan O'Bannon", 'profile_path': '/slLZWXZ1lmdF763166ATRRI200n.jpg'}, {'credit_id': '52fe42f4c3a36847f802f713', 'department': 'Writing', 'gender': 2, 'id': 11770, 'job': 'Screenplay', 'name': 'John Carpenter', 'profile_path': '/5qgEQ9D9r8JmbBmqeLupc1jeTcz.jpg'}, {'credit_id': '52fe42f4c3a36847f802f70d', 'department': 'Directing', 'gender': 2, 'id': 11770, 'job': 'Director', 'name': 'John Carpenter', 'profile_path': '/5qgEQ9D9r8JmbBmqeLupc1jeTcz.jpg'}, {'credit_id': '52fe42f4c3a36847f802f719', 'department': 'Production', 'gender': 2, 'id': 11770, 'job': 'Producer', 'name': 'John Carpenter', 'profile_path': '/5qgEQ9D9r8JmbBmqeLupc1jeTcz.jpg'}, {'credit_id': '52fe42f4c3a36847f802f71f', 'department': 'Sound', 'gender': 2, 'id': 11770, 'job': 'Original Music Composer', 'name': 'John Carpenter', 'profile_path': '/5qgEQ9D9r8JmbBmqeLupc1jeTcz.jpg'}, {'credit_id': '52fe42f4c3a36847f802f725', 'department': 'Camera', 'gender': 0, 'id': 25194, 'job': 'Director of Photography', 'name': 'Douglas Knapp', 'profile_path': None}, {'credit_id': '52fe42f4c3a36847f802f72b', 'department': 'Crew', 'gender': 0, 'id': 25195, 'job': 'Special Effects', 'name': 'Ron Cobb', 'profile_path': '/31PgkuW3y0xzeU52dIWoC7BOoAf.jpg'}, {'credit_id': '52fe42f4c3a36847f802f731', 'department': 'Crew', 'gender': 0, 'id': 25196, 'job': 'Special Effects', 'name': 'Bob Greenberg', 'profile_path': None}, {'credit_id': '52fe42f4c3a36847f802f737', 'department': 'Crew', 'gender': 0, 'id': 25197, 'job': 'Special Effects', 'name': 'Gregory Jein', 'profile_path': None}, {'credit_id': '52fe42f4c3a36847f802f73d', 'department': 'Crew', 'gender': 0, 'id': 25199, 'job': 'Special Effects', 'name': 'Harry Walton', 'profile_path': None}, {'credit_id': '52fe42f4c3a36847f802f743', 'department': 'Crew', 'gender': 0, 'id': 25200, 'job': 'Special Effects', 'name': 'John C. Wash', 'profile_path': None}, {'credit_id': '52fe42f4c3a36847f802f749', 'department': 'Crew', 'gender': 0, 'id': 25201, 'job': 'Special Effects', 'name': 'Bill Taylor', 'profile_path': None}, {'credit_id': '53bbac4b0e0a26196b00285b', 'department': 'Directing', 'gender': 0, 'id': 109938, 'job': 'Assistant Director', 'name': 'J. Stein Kaplan', 'profile_path': None}, {'credit_id': '54c39d2b92514124c8005624', 'department': 'Production', 'gender': 0, 'id': 109938, 'job': 'Associate Producer', 'name': 'J. Stein Kaplan', 'profile_path': None}, {'credit_id': '53bbacc30e0a2619780029ad', 'department': 'Sound', 'gender': 0, 'id': 1338843, 'job': 'Sound Effects Editor', 'name': 'Nick Spaulding', 'profile_path': None}, {'credit_id': '54c39db49251416eae00e6ed', 'department': 'Camera', 'gender': 0, 'id': 1417902, 'job': 'Additional Photography', 'name': 'Cliff Fenneman', 'profile_path': None}]</t>
  </si>
  <si>
    <t>[{'id': 35, 'name': 'Comedy'}, {'id': 878, 'name': 'Science Fiction'}]</t>
  </si>
  <si>
    <t>[{'name': 'University of Southern California', 'id': 1901}, {'name': 'Jack H. Harris Enterprises', 'id': 8441}]</t>
  </si>
  <si>
    <t>Dark Star</t>
  </si>
  <si>
    <t>m50</t>
  </si>
  <si>
    <t>['drama', 'mystery', 'sci-fi']</t>
  </si>
  <si>
    <t>[{'cast_id': 3, 'character': 'Donnie Darko', 'credit_id': '52fe421dc3a36847f80051fb', 'gender': 2, 'id': 131, 'name': 'Jake Gyllenhaal', 'order': 0, 'profile_path': '/1dHiMQsqiIAF9zhGvB0oJOIaM16.jpg'}, {'cast_id': 30, 'character': 'Gretchen Ross', 'credit_id': '52fe421dc3a36847f8005279', 'gender': 1, 'id': 20089, 'name': 'Jena Malone', 'order': 1, 'profile_path': '/5tmHa5Qz31TKsXIsEB12ZfWQoTX.jpg'}, {'cast_id': 10, 'character': 'Jim Cunningham', 'credit_id': '52fe421dc3a36847f8005217', 'gender': 2, 'id': 723, 'name': 'Patrick Swayze', 'order': 2, 'profile_path': '/3mpjuYiGfglDeaGjwFmSBBzwbc1.jpg'}, {'cast_id': 5, 'character': 'Elizabeth Darko', 'credit_id': '52fe421dc3a36847f8005203', 'gender': 1, 'id': 1579, 'name': 'Maggie Gyllenhaal', 'order': 3, 'profile_path': '/qxgM5LzzG4uWTprCL3gBVVJ2Q1K.jpg'}, {'cast_id': 27, 'character': 'Karen Pomeroy', 'credit_id': '52fe421dc3a36847f800526d', 'gender': 1, 'id': 69597, 'name': 'Drew Barrymore', 'order': 4, 'profile_path': '/y8GKPHsBXVGIGBdDzdNxjm0IbKF.jpg'}, {'cast_id': 29, 'character': 'Kitty Farmer', 'credit_id': '52fe421dc3a36847f8005275', 'gender': 1, 'id': 5151, 'name': 'Beth Grant', 'order': 5, 'profile_path': '/8WYd8N24jUpwk4nKDGPAdt08ltM.jpg'}, {'cast_id': 4, 'character': 'Eddie Darko', 'credit_id': '52fe421dc3a36847f80051ff', 'gender': 2, 'id': 1578, 'name': 'Holmes Osborne', 'order': 6, 'profile_path': '/gMeHJT6u5VRO8RnAgPuBYrB7Krn.jpg'}, {'cast_id': 6, 'character': 'Samantha Darko', 'credit_id': '52fe421dc3a36847f8005207', 'gender': 1, 'id': 1580, 'name': 'Daveigh Chase', 'order': 7, 'profile_path': '/xiJf7nTOvVVWIyWG9fyoauU6Ff3.jpg'}, {'cast_id': 7, 'character': 'Mrs. Rose Darko', 'credit_id': '52fe421dc3a36847f800520b', 'gender': 1, 'id': 1581, 'name': 'Mary McDonnell', 'order': 8, 'profile_path': '/4NcE9BcnLB3oWns51r9peH8GhN8.jpg'}, {'cast_id': 8, 'character': 'Frank', 'credit_id': '52fe421dc3a36847f800520f', 'gender': 2, 'id': 1582, 'name': 'James Duval', 'order': 9, 'profile_path': '/ydlb3Rp5vkle9codpcfBWxFmUYr.jpg'}, {'cast_id': 9, 'character': 'Dr. Fisher', 'credit_id': '52fe421dc3a36847f8005213', 'gender': 2, 'id': 1583, 'name': 'Arthur Taxier', 'order': 10, 'profile_path': '/35r49niniBCW1h7lYyUYJSgma5t.jpg'}, {'cast_id': 35, 'character': 'Dr. Lilian Thurman', 'credit_id': '52fe421dc3a36847f800528d', 'gender': 0, 'id': 9594, 'name': 'Katharine Ross', 'order': 11, 'profile_path': '/m6PKHjvkGAWVBVMYQfjTxdXnUHD.jpg'}, {'cast_id': 12, 'character': 'Roberty Sparrow / Grandma Death', 'credit_id': '52fe421dc3a36847f800521f', 'gender': 1, 'id': 1585, 'name': 'Patience Cleveland', 'order': 12, 'profile_path': '/hPGnL3LRYhlusBDic0M6tpqsW2J.jpg'}, {'cast_id': 25, 'character': 'Bob Garland', 'credit_id': '52fe421dc3a36847f8005265', 'gender': 2, 'id': 1598, 'name': 'David St. James', 'order': 13, 'profile_path': '/cOJhnH9pJph2snOgpTMgWcWY5kz.jpg'}, {'cast_id': 26, 'character': 'Joanie James', 'credit_id': '52fe421dc3a36847f8005269', 'gender': 0, 'id': 1599, 'name': 'Jazzie Mahannah', 'order': 14, 'profile_path': '/uhw5q0UlGEpaolUUODL8CKNjy8F.jpg'}, {'cast_id': 28, 'character': 'Cherita Chen', 'credit_id': '52fe421dc3a36847f8005271', 'gender': 1, 'id': 20088, 'name': 'Jolene Purdy', 'order': 15, 'profile_path': '/9Tc4JXy9SrXt8NIhNwzTR9khfoq.jpg'}, {'cast_id': 31, 'character': 'Principal Cole', 'credit_id': '52fe421dc3a36847f800527d', 'gender': 2, 'id': 20090, 'name': 'David Moreland', 'order': 16, 'profile_path': '/5vDvT3mBrTLE8PvU6fV4cZcCH4r.jpg'}, {'cast_id': 32, 'character': 'Prof. Kenneth Monnitoff', 'credit_id': '52fe421dc3a36847f8005281', 'gender': 2, 'id': 13526, 'name': 'Noah Wyle', 'order': 17, 'profile_path': '/golhxKbDQUFZTlVKuDquN7r3CS2.jpg'}, {'cast_id': 33, 'character': 'Susie Bates', 'credit_id': '52fe421dc3a36847f8005285', 'gender': 1, 'id': 20091, 'name': 'Kristina Malota', 'order': 18, 'profile_path': '/x8kF5QFvQk5ilD9ll5QDdgmSNjN.jpg'}, {'cast_id': 34, 'character': 'Emily Bates', 'credit_id': '52fe421dc3a36847f8005289', 'gender': 1, 'id': 20092, 'name': 'Marina Malota', 'order': 19, 'profile_path': '/9RuSfaUoY4lCMise2m2Z5f4Dghv.jpg'}, {'cast_id': 36, 'character': 'David', 'credit_id': '52fe421dc3a36847f8005291', 'gender': 2, 'id': 20093, 'name': 'Scotty Leavenworth', 'order': 20, 'profile_path': '/fMlu6DxBCqTT2lYJ8WKtNGMhPVG.jpg'}, {'cast_id': 37, 'character': 'Anne Fisher', 'credit_id': '52fe421dc3a36847f8005295', 'gender': 1, 'id': 10383, 'name': 'Phyllis Lyons', 'order': 21, 'profile_path': '/kwTghQ6UTz5FAm1CEb6QOYi4RBC.jpg'}, {'cast_id': 38, 'character': 'Sean Smith', 'credit_id': '52fe421dc3a36847f8005299', 'gender': 2, 'id': 20094, 'name': 'Gary Lundy', 'order': 22, 'profile_path': '/oo0Ptsl4R5Bk4PibnIt6w4bTDau.jpg'}, {'cast_id': 39, 'character': 'Seth Devlin', 'credit_id': '52fe421dc3a36847f800529d', 'gender': 0, 'id': 20095, 'name': 'Alex Greenwald', 'order': 23, 'profile_path': '/vQtO9O4obyCEodeJ8zNXBa6TUPJ.jpg'}, {'cast_id': 42, 'character': 'Ronald Fisher', 'credit_id': '536558890e0a2647ce001aeb', 'gender': 2, 'id': 156011, 'name': 'Stuart Stone', 'order': 24, 'profile_path': '/xLAtmUL0GtXMnwCrendFcXSu1Eq.jpg'}, {'cast_id': 64, 'character': 'Mystery Woman', 'credit_id': '56fb0565925141288e00008d', 'gender': 1, 'id': 85097, 'name': 'Joan Blair', 'order': 25, 'profile_path': '/6yUToUzDp4j4egTS2HrL8jWZH4b.jpg'}, {'cast_id': 43, 'character': 'Ricky Danforth', 'credit_id': '54f8c79992514151c60051f1', 'gender': 2, 'id': 19274, 'name': 'Seth Rogen', 'order': 26, 'profile_path': '/3U9s4dvXQuk1l3ZT3MqwqpmeRqI.jpg'}, {'cast_id': 11, 'character': 'Police Officer', 'credit_id': '52fe421dc3a36847f800521b', 'gender': 0, 'id': 1584, 'name': 'Mark Hoffman', 'order': 27, 'profile_path': None}]</t>
  </si>
  <si>
    <t>[{'credit_id': '52fe421dc3a36847f80051f1', 'department': 'Directing', 'gender': 2, 'id': 1577, 'job': 'Director', 'name': 'Richard Kelly', 'profile_path': '/nHmIALlzcsSu7Uuc4kO34mFb7k2.jpg'}, {'credit_id': '52fe421dc3a36847f80051f7', 'department': 'Writing', 'gender': 2, 'id': 1577, 'job': 'Screenplay', 'name': 'Richard Kelly', 'profile_path': '/nHmIALlzcsSu7Uuc4kO34mFb7k2.jpg'}, {'credit_id': '52fe421dc3a36847f8005225', 'department': 'Production', 'gender': 2, 'id': 1586, 'job': 'Producer', 'name': 'Adam Fields', 'profile_path': None}, {'credit_id': '52fe421dc3a36847f800522b', 'department': 'Production', 'gender': 2, 'id': 1587, 'job': 'Producer', 'name': 'Sean McKittrick', 'profile_path': None}, {'credit_id': '52fe421dc3a36847f8005231', 'department': 'Production', 'gender': 1, 'id': 1588, 'job': 'Producer', 'name': 'Nancy Juvonen', 'profile_path': None}, {'credit_id': '52fe421dc3a36847f8005237', 'department': 'Sound', 'gender': 2, 'id': 1589, 'job': 'Original Music Composer', 'name': 'Michael Andrews', 'profile_path': None}, {'credit_id': '52fe421dc3a36847f800523d', 'department': 'Camera', 'gender': 2, 'id': 1590, 'job': 'Director of Photography', 'name': 'Steven Poster', 'profile_path': None}, {'credit_id': '52fe421dc3a36847f8005243', 'department': 'Editing', 'gender': 0, 'id': 1591, 'job': 'Editor', 'name': 'Sam Bauer', 'profile_path': None}, {'credit_id': '52fe421dc3a36847f8005249', 'department': 'Editing', 'gender': 2, 'id': 1592, 'job': 'Editor', 'name': 'Eric Strand', 'profile_path': None}, {'credit_id': '52fe421dc3a36847f800524f', 'department': 'Production', 'gender': 2, 'id': 1593, 'job': 'Casting', 'name': 'Joseph Middleton', 'profile_path': None}, {'credit_id': '52fe421dc3a36847f8005255', 'department': 'Production', 'gender': 1, 'id': 1594, 'job': 'Casting', 'name': 'Michelle Morris', 'profile_path': None}, {'credit_id': '52fe421dc3a36847f800525b', 'department': 'Sound', 'gender': 0, 'id': 1596, 'job': 'Music Editor', 'name': 'Jennifer Barak', 'profile_path': None}, {'credit_id': '52fe421dc3a36847f8005261', 'department': 'Sound', 'gender': 0, 'id': 1597, 'job': 'Sound Designer', 'name': 'Michael Payne', 'profile_path': None}, {'credit_id': '52fe421dc3a36847f80052a3', 'department': 'Art', 'gender': 2, 'id': 9648, 'job': 'Production Design', 'name': 'Alec Hammond', 'profile_path': None}, {'credit_id': '52fe421dc3a36847f80052a9', 'department': 'Production', 'gender': 1, 'id': 69597, 'job': 'Executive Producer', 'name': 'Drew Barrymore', 'profile_path': '/y8GKPHsBXVGIGBdDzdNxjm0IbKF.jpg'}, {'credit_id': '5669f10cc3a3682647001bbc', 'department': 'Crew', 'gender': 0, 'id': 1122560, 'job': 'Stunt Coordinator', 'name': 'Mickey Giacomazzi', 'profile_path': '/pKeZNewK7yJvOV4feKUXZcD8LMa.jpg'}, {'credit_id': '5669f143c3a3683f56001810', 'department': 'Costume &amp; Make-Up', 'gender': 1, 'id': 7238, 'job': 'Costume Design', 'name': 'April Ferry', 'profile_path': None}, {'credit_id': '5669f1779251417383001f16', 'department': 'Art', 'gender': 0, 'id': 1547348, 'job': 'Set Decoration', 'name': 'Jennie Harris', 'profile_path': None}, {'credit_id': '5669f1af92514173fc006b6d', 'department': 'Sound', 'gender': 0, 'id': 1546047, 'job': 'Music Supervisor', 'name': 'Manish Raval', 'profile_path': None}, {'credit_id': '5669f1c892514173ff0069ca', 'department': 'Sound', 'gender': 2, 'id': 1546441, 'job': 'Music Supervisor', 'name': 'Tom Wolfe', 'profile_path': None}, {'credit_id': '5669f1f092514169e200228f', 'department': 'Directing', 'gender': 0, 'id': 1320713, 'job': 'Script Supervisor', 'name': 'Rebecca Asher', 'profile_path': None}, {'credit_id': '5669f20ec3a36836b4006398', 'department': 'Costume &amp; Make-Up', 'gender': 0, 'id': 1547350, 'job': 'Costume Supervisor', 'name': 'Joseph Markham', 'profile_path': None}, {'credit_id': '5669f2229251415ec5002347', 'department': 'Camera', 'gender': 2, 'id': 161159, 'job': 'Still Photographer', 'name': 'Dale Robinette', 'profile_path': None}, {'credit_id': '5669f25b925141741100689c', 'department': 'Costume &amp; Make-Up', 'gender': 0, 'id': 1401606, 'job': 'Hair Department Head', 'name': 'Lori McCoy-Bell', 'profile_path': '/vsvdaGmQpCbHnnX8PqObrSPNxlM.jpg'}, {'credit_id': '5669f2869251415ec5002359', 'department': 'Costume &amp; Make-Up', 'gender': 0, 'id': 1537964, 'job': 'Makeup Department Head', 'name': 'Lynn Barber', 'profile_path': None}, {'credit_id': '5669f2d39251415eed0023e0', 'department': 'Sound', 'gender': 0, 'id': 113837, 'job': 'Production Sound Mixer', 'name': 'Coleman Metts', 'profile_path': None}, {'credit_id': '5669f31292514174110068a9', 'department': 'Camera', 'gender': 0, 'id': 96746, 'job': 'Steadicam Operator', 'name': 'David Chameides', 'profile_path': None}, {'credit_id': '5669f33f9251415eed0023e8', 'department': 'Production', 'gender': 0, 'id': 57048, 'job': 'Executive Producer', 'name': 'Casey La Scala', 'profile_path': None}, {'credit_id': '5669f3659251417383001f47', 'department': 'Production', 'gender': 2, 'id': 18350, 'job': 'Executive Producer', 'name': 'Hunt Lowry', 'profile_path': None}, {'credit_id': '5669f37892514174110068b3', 'department': 'Production', 'gender': 2, 'id': 44633, 'job': 'Executive Producer', 'name': 'Christopher Ball', 'profile_path': None}, {'credit_id': '5669f40092514174110068c8', 'department': 'Production', 'gender': 2, 'id': 44634, 'job': 'Executive Producer', 'name': 'William Tyrer', 'profile_path': None}, {'credit_id': '5669f41f9251415eed002409', 'department': 'Production', 'gender': 2, 'id': 554, 'job': 'Executive Producer', 'name': 'Aaron Ryder', 'profile_path': '/koFm8sQL2JzSM9b9pGWSy4oQwJ3.jpg'}, {'credit_id': '5669f43cc3a36836990068db', 'department': 'Production', 'gender': 0, 'id': 1417407, 'job': 'Line Producer', 'name': 'Thomas Hayslip', 'profile_path': None}, {'credit_id': '5669f47fc3a36836b40063ec', 'department': 'Production', 'gender': 0, 'id': 1547357, 'job': 'Production Coordinator', 'name': 'Kim Percival', 'profile_path': None}, {'credit_id': '5669f49b92514174110068d3', 'department': 'Costume &amp; Make-Up', 'gender': 1, 'id': 5291, 'job': 'Assistant Costume Designer', 'name': 'Donna Berwick', 'profile_path': None}]</t>
  </si>
  <si>
    <t>[{'id': 14, 'name': 'Fantasy'}, {'id': 18, 'name': 'Drama'}, {'id': 9648, 'name': 'Mystery'}]</t>
  </si>
  <si>
    <t>[{'name': 'Pandora Cinema', 'id': 185}, {'name': 'Twentieth Century Fox Film Corporation', 'id': 306}, {'name': 'Flower Films', 'id': 2214}, {'name': 'Adam Fields Productions', 'id': 3334}]</t>
  </si>
  <si>
    <t>Donnie Darko</t>
  </si>
  <si>
    <t>m51</t>
  </si>
  <si>
    <t>['comedy', 'adult']</t>
  </si>
  <si>
    <t>[{'cast_id': 1, 'character': 'Amber Atkins', 'credit_id': '52fe437a9251416c75011ded', 'gender': 1, 'id': 205, 'name': 'Kirsten Dunst', 'order': 0, 'profile_path': '/wBXvh6PJd0IUVNpvatPC1kzuHtm.jpg'}, {'cast_id': 2, 'character': 'Annette Atkins', 'credit_id': '52fe437a9251416c75011df1', 'gender': 1, 'id': 6913, 'name': 'Ellen Barkin', 'order': 1, 'profile_path': '/i4WSy0da6KaA3xvETtXqZtUMoRP.jpg'}, {'cast_id': 4, 'character': 'Rebecca Ann "Becky" Leeman', 'credit_id': '52fe437a9251416c75011df9', 'gender': 1, 'id': 9205, 'name': 'Denise Richards', 'order': 2, 'profile_path': '/r273Tmck64anm3uuccE8zfJD8da.jpg'}, {'cast_id': 13, 'character': 'Leslie Miller', 'credit_id': '52fe437a9251416c75011e2b', 'gender': 1, 'id': 9273, 'name': 'Amy Adams', 'order': 3, 'profile_path': '/5lYjMXl7xhG4gUu1XYqh6Dsni2K.jpg'}, {'cast_id': 12, 'character': 'Gladys Leeman', 'credit_id': '52fe437a9251416c75011e27', 'gender': 1, 'id': 1796, 'name': 'Kirstie Alley', 'order': 4, 'profile_path': '/fQ1EOV3dazf05uhrEVqMN2S3T0U.jpg'}, {'cast_id': 3, 'character': 'Loretta', 'credit_id': '52fe437a9251416c75011df5', 'gender': 1, 'id': 19, 'name': 'Allison Janney', 'order': 5, 'profile_path': '/fido6hwI8tFSZNt6HtP2DZH2eu6.jpg'}, {'cast_id': 14, 'character': 'Lisa Swenson', 'credit_id': '52fe437a9251416c75011e2f', 'gender': 1, 'id': 328, 'name': 'Brittany Murphy', 'order': 6, 'profile_path': '/jktbTmFE3TVaKUqPDWw8VZ5rXqc.jpg'}, {'cast_id': 15, 'character': 'Lester Leeman', 'credit_id': '52fe437a9251416c75011e33', 'gender': 2, 'id': 5176, 'name': 'Sam McMurray', 'order': 7, 'profile_path': '/5NgEWVYgGWCj4N6bzEzU5a7c0wN.jpg'}, {'cast_id': 16, 'character': 'Iris Clark', 'credit_id': '52fe437a9251416c75011e37', 'gender': 1, 'id': 13924, 'name': 'Mindy Sterling', 'order': 8, 'profile_path': '/ffeLktZ7JFCVK1uV2tuw4epSqz0.jpg'}, {'cast_id': 17, 'character': 'Mary Johanson', 'credit_id': '52fe437a9251416c75011e3b', 'gender': 1, 'id': 69399, 'name': 'Alexandra Holden', 'order': 9, 'profile_path': '/exNLXpKxW1HQBCuqEfC7aGyb7W8.jpg'}, {'cast_id': 18, 'character': 'John Dough, Judge #1', 'credit_id': '52fe437a9251416c75011e3f', 'gender': 2, 'id': 19208, 'name': 'Matt Malloy', 'order': 10, 'profile_path': '/ian5yLWKo8Ttz8kEZIv9GLNCz2c.jpg'}, {'cast_id': 19, 'character': 'Hank Vilmes', 'credit_id': '52fe437a9251416c75011e43', 'gender': 2, 'id': 39125, 'name': 'Will Sasso', 'order': 11, 'profile_path': '/5Lz3WLWkgU04Fy4Xa0pjE5U53Wi.jpg'}, {'cast_id': 20, 'character': 'Colleen Douglas', 'credit_id': '52fe437a9251416c75011e47', 'gender': 1, 'id': 4496, 'name': 'Nora Dunn', 'order': 12, 'profile_path': '/wX89q3KHGOe0z47LU6UmukgEdo7.jpg'}, {'cast_id': 21, 'character': 'Himself', 'credit_id': '52fe437a9251416c75011e4b', 'gender': 2, 'id': 26847, 'name': 'Adam West', 'order': 13, 'profile_path': '/8pvRGXFF7lsIZrDS2yaV2dZaG72.jpg'}, {'cast_id': 22, 'character': 'Tina / Seiko Howard', 'credit_id': '52fe437a9251416c75011e4f', 'gender': 1, 'id': 120528, 'name': 'Seiko Matsuda', 'order': 14, 'profile_path': '/oqupA59ClQ8fxTWjqYNZoftkdAk.jpg'}, {'cast_id': 23, 'character': 'Documentarian (voice)', 'credit_id': '52fe437a9251416c75011e53', 'gender': 2, 'id': 539, 'name': 'Thomas Lennon', 'order': 15, 'profile_path': '/oq83rqBNfgpB2IEHRbs7cbTvzbd.jpg'}, {'cast_id': 25, 'character': 'Mr. Howard', 'credit_id': '562e19849251414ad8008b2d', 'gender': 2, 'id': 47505, 'name': 'Richard Narita', 'order': 16, 'profile_path': '/bECZTo1Zr47ZFudNuKxJKTB27Ql.jpg'}, {'cast_id': 26, 'character': 'Mrs. Howard', 'credit_id': '562e1995c3a3681b5400aa4d', 'gender': 1, 'id': 129464, 'name': 'Patti Yasutake', 'order': 17, 'profile_path': None}, {'cast_id': 27, 'character': 'Pastor', 'credit_id': '59680353c3a36875e900aa10', 'gender': 2, 'id': 1351408, 'name': 'Richard Ooms', 'order': 18, 'profile_path': '/AdZt3GRlVcnxn0Tmau4xxfoLBaI.jpg'}]</t>
  </si>
  <si>
    <t>[{'credit_id': '52fe437a9251416c75011e11', 'department': 'Sound', 'gender': 2, 'id': 5666, 'job': 'Original Music Composer', 'name': 'Mark Mothersbaugh', 'profile_path': '/AoQ4Prrg039LlQiwBNANXn8VVkg.jpg'}, {'credit_id': '52fe437a9251416c75011e17', 'department': 'Editing', 'gender': 1, 'id': 16534, 'job': 'Editor', 'name': 'Janice Hampton', 'profile_path': None}, {'credit_id': '52fe437a9251416c75011e23', 'department': 'Directing', 'gender': 2, 'id': 59412, 'job': 'Director', 'name': 'Michael Patrick Jann', 'profile_path': '/znwcWN5MIz9JBnyt7dXr9iKSMbu.jpg'}, {'credit_id': '52fe437a9251416c75011dff', 'department': 'Writing', 'gender': 0, 'id': 65503, 'job': 'Screenplay', 'name': 'Lona Williams', 'profile_path': None}, {'credit_id': '5501b521c3a3685b9e002c5e', 'department': 'Production', 'gender': 0, 'id': 65503, 'job': 'Executive Producer', 'name': 'Lona Williams', 'profile_path': None}, {'credit_id': '52fe437a9251416c75011e0b', 'department': 'Camera', 'gender': 2, 'id': 65506, 'job': 'Director of Photography', 'name': 'Michael Spiller', 'profile_path': None}]</t>
  </si>
  <si>
    <t>[{'name': 'New Line Cinema', 'id': 12}, {'name': 'Capella International', 'id': 594}, {'name': 'KC Medien AG', 'id': 596}]</t>
  </si>
  <si>
    <t>Drop Dead Gorgeous</t>
  </si>
  <si>
    <t>m52</t>
  </si>
  <si>
    <t>['comedy', 'musical']</t>
  </si>
  <si>
    <t>[{'cast_id': 9, 'character': 'Rufus T. Firefly', 'credit_id': '52fe4381c3a36847f8059431', 'gender': 2, 'id': 10798, 'name': 'Groucho Marx', 'order': 0, 'profile_path': '/gyTecTAIAtYozE9brN7nICSW0Pu.jpg'}, {'cast_id': 10, 'character': 'Pinky', 'credit_id': '52fe4381c3a36847f8059435', 'gender': 2, 'id': 10800, 'name': 'Harpo Marx', 'order': 1, 'profile_path': '/bPBQ1OO6LIuCyt1LNIjyqFJy4wP.jpg'}, {'cast_id': 11, 'character': 'Chicolini', 'credit_id': '52fe4381c3a36847f8059439', 'gender': 2, 'id': 10799, 'name': 'Chico Marx', 'order': 2, 'profile_path': '/tlzYax9r6jCZk3PN85LpxGo9Xm6.jpg'}, {'cast_id': 12, 'character': 'Lt. Bob Roland', 'credit_id': '52fe4381c3a36847f805943d', 'gender': 2, 'id': 30014, 'name': 'Zeppo Marx', 'order': 3, 'profile_path': '/6H3bwWg4Vly9vQ1ocgaIjqF2lj4.jpg'}, {'cast_id': 13, 'character': 'Mrs. Gloria Teasdale', 'credit_id': '52fe4381c3a36847f8059441', 'gender': 1, 'id': 10804, 'name': 'Margaret Dumont', 'order': 4, 'profile_path': '/2IkrEQUFSdymGCzLcrvxpBbZWST.jpg'}, {'cast_id': 14, 'character': 'Vera Marcal', 'credit_id': '52fe4381c3a36847f8059445', 'gender': 1, 'id': 30015, 'name': 'Raquel Torres', 'order': 5, 'profile_path': '/s8rZNHAiRks2IfMGzVSDtwZHlat.jpg'}, {'cast_id': 15, 'character': 'Ambassador Trentino of Sylvania', 'credit_id': '52fe4381c3a36847f8059449', 'gender': 2, 'id': 4343, 'name': 'Louis Calhern', 'order': 6, 'profile_path': '/k0uuHPK8XgKO7D7iOF2SrxVeE69.jpg'}, {'cast_id': 16, 'character': 'Zander', 'credit_id': '52fe4381c3a36847f805944d', 'gender': 2, 'id': 30016, 'name': 'Edmund Breese', 'order': 7, 'profile_path': '/nAx5VxJ1BqcZXEFnyN138F5pwbE.jpg'}, {'cast_id': 17, 'character': 'Sylvanian Agitator', 'credit_id': '52fe4381c3a36847f8059451', 'gender': 2, 'id': 4120, 'name': 'Leonid Kinskey', 'order': 8, 'profile_path': '/fM1pWZWlFdJZjyEOKSILNjbTYFn.jpg'}, {'cast_id': 18, 'character': 'Prosecutor', 'credit_id': '52fe4381c3a36847f8059455', 'gender': 2, 'id': 30017, 'name': 'Charles Middleton', 'order': 9, 'profile_path': '/eThqMEt65JKkxwRQu2usnpGbfuH.jpg'}, {'cast_id': 19, 'character': 'Lemonade Vendor', 'credit_id': '52fe4381c3a36847f8059459', 'gender': 2, 'id': 30018, 'name': 'Edgar Kennedy', 'order': 10, 'profile_path': '/nCun7c3czorbRoK2kxqaz9BjyPg.jpg'}, {'cast_id': 22, 'character': 'Politician (uncredited)', 'credit_id': '568f0c0fc3a368324600025a', 'gender': 2, 'id': 30211, 'name': 'Edward Arnold', 'order': 11, 'profile_path': '/oYJfe7rvtubC8CNNa8gqY36iNP8.jpg'}, {'cast_id': 23, 'character': 'Officer at Battle Headquarters (uncredited)', 'credit_id': '568ff17bc3a368323e002a00', 'gender': 2, 'id': 120818, 'name': 'Wade Boteler', 'order': 12, 'profile_path': '/A2B8WDQWBZCV1mXerlJvVX0J2hG.jpg'}, {'cast_id': 24, 'character': "Mrs. Teasdale's Butler (uncredited)", 'credit_id': '568ff1c2c3a3683246002702', 'gender': 0, 'id': 80546, 'name': 'Sidney Bracey', 'order': 13, 'profile_path': '/o72gF6HWbCBrm4wBZWgWiP6RYAK.jpg'}, {'cast_id': 25, 'character': 'Officer in Battle Sequence (uncredited)', 'credit_id': '568ff1f492514118a1002608', 'gender': 0, 'id': 999884, 'name': 'E.H. Calvert', 'order': 14, 'profile_path': None}, {'cast_id': 26, 'character': 'Minister of Finance #2 (uncredited)', 'credit_id': '568ff22fc3a3683249002818', 'gender': 0, 'id': 1075172, 'name': 'Davison Clark', 'order': 15, 'profile_path': '/lj3c9C80RZvFKTR3ToxnSDWv5M.jpg'}, {'cast_id': 27, 'character': 'Reception Guest (uncredited)', 'credit_id': '568ff280c3a368323e002a1a', 'gender': 1, 'id': 13344, 'name': 'Louise Closser Hale', 'order': 16, 'profile_path': '/bVpUj1sQe754pJCmGAAD6iyOjHX.jpg'}, {'cast_id': 28, 'character': 'Reception Guest (uncredited)', 'credit_id': '568ff2be925141189e002674', 'gender': 0, 'id': 1329662, 'name': 'Carrie Daumery', 'order': 17, 'profile_path': None}, {'cast_id': 29, 'character': 'Reception Guest (uncredited)', 'credit_id': '568ff2dbc3a3683246002727', 'gender': 0, 'id': 1015322, 'name': 'Maude Turner Gordon', 'order': 18, 'profile_path': None}, {'cast_id': 30, 'character': 'Reception Guest (uncredited)', 'credit_id': '568ff307925141189200261e', 'gender': 0, 'id': 1269827, 'name': 'Florence Wix', 'order': 19, 'profile_path': '/9Aw4Wd70reDhu585NhTMOkwua3U.jpg'}, {'cast_id': 31, 'character': 'Dignitary at Reception (uncredited)', 'credit_id': '568ff35ac3a368324100291d', 'gender': 2, 'id': 89729, 'name': 'Joseph Crehan', 'order': 20, 'profile_path': '/mQMGdWfP0ccdGgIWtsfxt9jYyRX.jpg'}, {'cast_id': 32, 'character': 'Minister (uncredited)', 'credit_id': '568ff3a6c3a36832440027b5', 'gender': 0, 'id': 1353671, 'name': 'Mario Dominici', 'order': 21, 'profile_path': None}, {'cast_id': 33, 'character': 'Minister (uncredited)', 'credit_id': '568ff3e29251411895002693', 'gender': 0, 'id': 98047, 'name': 'Edmund Mortimer', 'order': 22, 'profile_path': None}, {'cast_id': 34, 'character': 'Minister (uncredited)', 'credit_id': '568ff419c3a368324c002768', 'gender': 2, 'id': 1119769, 'name': 'Charles West', 'order': 23, 'profile_path': None}, {'cast_id': 35, 'character': "Trentino's Blonde Secretary (uncredited)", 'credit_id': '568ff46ac3a36832440027ca', 'gender': 1, 'id': 120525, 'name': 'Verna Hillie', 'order': 24, 'profile_path': '/cZFEwVOGQmLL5GqcGT1limXSdCM.jpg'}, {'cast_id': 36, 'character': 'Secretary of Labor (uncredited)', 'credit_id': '568ff496925141189b002894', 'gender': 0, 'id': 30202, 'name': 'Edward LeSaint', 'order': 25, 'profile_path': '/vaD3RR3C5stmGbBSstay4sCktit.jpg'}, {'cast_id': 37, 'character': 'First Judge (uncredited)', 'credit_id': '568ff4d0c3a36832440027d5', 'gender': 2, 'id': 952657, 'name': 'George MacQuarrie', 'order': 26, 'profile_path': None}, {'cast_id': 38, 'character': 'Second Judge (uncredited)', 'credit_id': '568ff508c3a368323e002a72', 'gender': 0, 'id': 1157004, 'name': 'Frederick Sullivan', 'order': 27, 'profile_path': None}, {'cast_id': 39, 'character': 'Third Judge (uncredited)', 'credit_id': '568ff534925141189b0028a1', 'gender': 2, 'id': 148419, 'name': 'Eric Mayne', 'order': 28, 'profile_path': None}, {'cast_id': 40, 'character': "Freedonia's Secretary. of War #1 (uncredited)", 'credit_id': '568ff57992514118a1002661', 'gender': 2, 'id': 13361, 'name': 'Edwin Maxwell', 'order': 29, 'profile_path': '/8mLgclzsR9m7TOPDH2qgRAbsapi.jpg'}, {'cast_id': 41, 'character': "Bridegroom at Firefly's Reception (uncredited)", 'credit_id': '568ff5e99251411892002656', 'gender': 2, 'id': 88462, 'name': "Dennis O'Keefe", 'order': 30, 'profile_path': '/uTu2E94CyTJuXnr8UWcVRzNkMqo.jpg'}, {'cast_id': 42, 'character': 'Agitator (uncredited)', 'credit_id': '568ff623c3a36832510026e8', 'gender': 2, 'id': 1313186, 'name': 'Leo Sulky', 'order': 31, 'profile_path': None}, {'cast_id': 43, 'character': 'A Palace Guard (uncredited)', 'credit_id': '568ff66a925141189b0028ca', 'gender': 0, 'id': 34094, 'name': 'Dale Van Sickel', 'order': 32, 'profile_path': '/A3hyfMxlPiJjFNYzHeKpEvACabi.jpg'}, {'cast_id': 44, 'character': 'First Minister of Finance (uncredited)', 'credit_id': '568ff6b7925141189200266b', 'gender': 2, 'id': 981096, 'name': 'William Worthington', 'order': 33, 'profile_path': None}]</t>
  </si>
  <si>
    <t>[{'credit_id': '52fe4381c3a36847f8059403', 'department': 'Directing', 'gender': 2, 'id': 30008, 'job': 'Director', 'name': 'Leo McCarey', 'profile_path': '/bb4gJHkhXREvLy9rjunSQ3onxMX.jpg'}, {'credit_id': '52fe4381c3a36847f8059409', 'department': 'Writing', 'gender': 0, 'id': 30010, 'job': 'Dialogue', 'name': 'Arthur Sheekman', 'profile_path': None}, {'credit_id': '52fe4381c3a36847f805940f', 'department': 'Writing', 'gender': 0, 'id': 30011, 'job': 'Dialogue', 'name': 'Nat Perrin', 'profile_path': None}, {'credit_id': '52fe4381c3a36847f8059415', 'department': 'Production', 'gender': 2, 'id': 30012, 'job': 'Producer', 'name': 'Herman J. Mankiewicz', 'profile_path': None}, {'credit_id': '52fe4381c3a36847f805941b', 'department': 'Sound', 'gender': 0, 'id': 30009, 'job': 'Music', 'name': 'Bert Kalmar', 'profile_path': None}, {'credit_id': '52fe4381c3a36847f8059421', 'department': 'Sound', 'gender': 0, 'id': 12924, 'job': 'Music', 'name': 'Harry Ruby', 'profile_path': None}, {'credit_id': '52fe4381c3a36847f8059427', 'department': 'Camera', 'gender': 2, 'id': 29983, 'job': 'Director of Photography', 'name': 'Henry Sharp', 'profile_path': None}, {'credit_id': '52fe4381c3a36847f805942d', 'department': 'Editing', 'gender': 2, 'id': 30013, 'job': 'Editor', 'name': 'LeRoy Stone', 'profile_path': None}, {'credit_id': '52fe4381c3a36847f805945f', 'department': 'Writing', 'gender': 0, 'id': 30009, 'job': 'Writer', 'name': 'Bert Kalmar', 'profile_path': None}, {'credit_id': '52fe4381c3a36847f8059465', 'department': 'Writing', 'gender': 0, 'id': 12924, 'job': 'Writer', 'name': 'Harry Ruby', 'profile_path': None}, {'credit_id': '568ff75492514118a100268c', 'department': 'Sound', 'gender': 0, 'id': 30256, 'job': 'Original Music Composer', 'name': 'John Leipold', 'profile_path': None}, {'credit_id': '568ff8459251411892002696', 'department': 'Art', 'gender': 2, 'id': 8622, 'job': 'Art Direction', 'name': 'Hans Dreier', 'profile_path': '/pyVz3McZwtOFOVjx3jSqawd45Zj.jpg'}, {'credit_id': '568ff876c3a36832560028ad', 'department': 'Art', 'gender': 0, 'id': 103507, 'job': 'Art Direction', 'name': 'Wiard Ihnen', 'profile_path': '/nkwEf86vGJVQqNrAejvj83zzK3x.jpg'}, {'credit_id': '568ff8c7c3a368323e002acb', 'department': 'Crew', 'gender': 2, 'id': 1078858, 'job': 'Art Direction', 'name': 'Harry Caplan', 'profile_path': None}, {'credit_id': '568ff945925141188c00270e', 'department': 'Sound', 'gender': 0, 'id': 8628, 'job': 'Sound Engineer', 'name': 'Harry Lindgren', 'profile_path': None}, {'credit_id': '568ff977c3a36832410029cf', 'department': 'Crew', 'gender': 0, 'id': 34094, 'job': 'Stunts', 'name': 'Dale Van Sickel', 'profile_path': '/A3hyfMxlPiJjFNYzHeKpEvACabi.jpg'}, {'credit_id': '568ff9c0c3a3683251002749', 'department': 'Camera', 'gender': 0, 'id': 545526, 'job': 'First Assistant Camera', 'name': 'Cliff Shirpser', 'profile_path': None}, {'credit_id': '568ff9f0925141188c002726', 'department': 'Editing', 'gender': 0, 'id': 64114, 'job': 'Assistant Editor', 'name': 'Edward Dmytryk', 'profile_path': '/s7E1zzpOeg7VBmLjA9MBgl2jizD.jpg'}, {'credit_id': '568ffa86c3a36832490028f2', 'department': 'Sound', 'gender': 0, 'id': 29758, 'job': 'Music', 'name': 'Arthur Johnston', 'profile_path': None}]</t>
  </si>
  <si>
    <t>Duck Soup</t>
  </si>
  <si>
    <t>m55</t>
  </si>
  <si>
    <t>['drama', 'romance', 'sci-fi']</t>
  </si>
  <si>
    <t>[{'cast_id': 5, 'character': 'Joel Barish', 'credit_id': '52fe4211c3a36847f800167f', 'gender': 2, 'id': 206, 'name': 'Jim Carrey', 'order': 0, 'profile_path': '/5tVf0ow8MX4OwjmVoSa5v7qUDka.jpg'}, {'cast_id': 2, 'character': 'Clementine Kruczynski', 'credit_id': '52fe4211c3a36847f8001673', 'gender': 1, 'id': 204, 'name': 'Kate Winslet', 'order': 1, 'profile_path': '/w8wjPbS24vPErNeYhAvtbyAUBMd.jpg'}, {'cast_id': 6, 'character': 'Mary Svevo', 'credit_id': '52fe4211c3a36847f8001683', 'gender': 1, 'id': 205, 'name': 'Kirsten Dunst', 'order': 2, 'profile_path': '/wBXvh6PJd0IUVNpvatPC1kzuHtm.jpg'}, {'cast_id': 4, 'character': 'Stan Fink', 'credit_id': '52fe4211c3a36847f800167b', 'gender': 2, 'id': 103, 'name': 'Mark Ruffalo', 'order': 3, 'profile_path': '/zdM6RgCR5LpZwnL8UA3m7CfVpiq.jpg'}, {'cast_id': 3, 'character': 'Patrick', 'credit_id': '52fe4211c3a36847f8001677', 'gender': 2, 'id': 109, 'name': 'Elijah Wood', 'order': 4, 'profile_path': '/hHzLAVspGGuPg1KW5JAEsyRvnUT.jpg'}, {'cast_id': 7, 'character': 'Dr. Howard Mierzwiak', 'credit_id': '52fe4211c3a36847f8001687', 'gender': 2, 'id': 207, 'name': 'Tom Wilkinson', 'order': 5, 'profile_path': '/4mxZKgdem0sQ8hJd0Y7TREwq7TJ.jpg'}, {'cast_id': 9, 'character': 'Carrie Eakin', 'credit_id': '52fe4211c3a36847f800168f', 'gender': 1, 'id': 209, 'name': 'Jane Adams', 'order': 6, 'profile_path': '/HbQfL01xmV1psnh0WvldIBzDg3.jpg'}, {'cast_id': 11, 'character': 'Rob Eakin', 'credit_id': '52fe4211c3a36847f8001697', 'gender': 2, 'id': 212, 'name': 'David Cross', 'order': 7, 'profile_path': '/aHSmsfJ48W59WlGB5ZiTjK67I0D.jpg'}, {'cast_id': 29, 'character': 'Hollis Mierzwiak', 'credit_id': '52fe4211c3a36847f80016ed', 'gender': 1, 'id': 77013, 'name': "Deirdre O'Connell", 'order': 8, 'profile_path': '/1dPJbDo3ghv7eTqNSeiTCWBwnWz.jpg'}, {'cast_id': 43, 'character': 'Frank', 'credit_id': '591bd71f92514149f3003838', 'gender': 2, 'id': 130840, 'name': 'Thomas Jay Ryan', 'order': 9, 'profile_path': '/9GA0YdSBRoJC19kDGwF8jYuKsOx.jpg'}, {'cast_id': 8, 'character': 'Young Joel', 'credit_id': '52fe4211c3a36847f800168b', 'gender': 0, 'id': 208, 'name': 'Ryan Whitney', 'order': 10, 'profile_path': None}, {'cast_id': 17, 'character': 'Young Clementine', 'credit_id': '52fe4211c3a36847f80016ab', 'gender': 0, 'id': 220, 'name': 'Lola Daehler', 'order': 11, 'profile_path': None}, {'cast_id': 10, 'character': "Joel's Mother", 'credit_id': '52fe4211c3a36847f8001693', 'gender': 1, 'id': 211, 'name': 'Debbon Ayer', 'order': 12, 'profile_path': '/uWqRVvIotKf6MOnkW0qf2AcoVNq.jpg'}, {'cast_id': 12, 'character': 'Train Conducter', 'credit_id': '52fe4211c3a36847f800169b', 'gender': 2, 'id': 213, 'name': 'Gerry Robert Byrne', 'order': 13, 'profile_path': None}, {'cast_id': 13, 'character': 'Young Bully', 'credit_id': '52fe4211c3a36847f800169f', 'gender': 0, 'id': 214, 'name': 'Brian Price', 'order': 14, 'profile_path': '/eKDzDYuRfYDJzmptFSUW0HRdP1j.jpg'}, {'cast_id': 14, 'character': 'Young Bully', 'credit_id': '52fe4211c3a36847f80016a3', 'gender': 2, 'id': 216, 'name': 'Josh Flitter', 'order': 15, 'profile_path': '/6RCA8tDWBxIVk9N3IqUjJEAzYGv.jpg'}, {'cast_id': 15, 'character': 'Young Bully', 'credit_id': '52fe4211c3a36847f80016a7', 'gender': 2, 'id': 217, 'name': 'Paul Litowsky', 'order': 16, 'profile_path': '/lRzYzUuIshgTGAy9pWFg2d4G9Xt.jpg'}, {'cast_id': 18, 'character': 'Young Bully', 'credit_id': '52fe4211c3a36847f80016af', 'gender': 2, 'id': 210, 'name': 'Amir Ali Said', 'order': 17, 'profile_path': '/pRMk72kpTkYaDEjZKcEzUB9Jx0d.jpg'}, {'cast_id': 19, 'character': 'Rollerblader', 'credit_id': '52fe4211c3a36847f80016b3', 'gender': 1, 'id': 221, 'name': 'Lauren Adler', 'order': 18, 'profile_path': '/z1QeHyoLn8F2fsIzQNHw0ywZNAU.jpg'}]</t>
  </si>
  <si>
    <t>[{'credit_id': '52fe4211c3a36847f800166f', 'department': 'Directing', 'gender': 2, 'id': 201, 'job': 'Director', 'name': 'Michel Gondry', 'profile_path': '/a0uLwuRoAiELs02gJhNX14WqzV9.jpg'}, {'credit_id': '52fe4211c3a36847f80016e3', 'department': 'Writing', 'gender': 2, 'id': 201, 'job': 'Story', 'name': 'Michel Gondry', 'profile_path': '/a0uLwuRoAiELs02gJhNX14WqzV9.jpg'}, {'credit_id': '52fe4211c3a36847f80016e9', 'department': 'Writing', 'gender': 0, 'id': 222, 'job': 'Story', 'name': 'Pierre Bismuth', 'profile_path': None}, {'credit_id': '52fe4211c3a36847f80016b9', 'department': 'Sound', 'gender': 2, 'id': 312, 'job': 'Original Music Composer', 'name': 'Jon Brion', 'profile_path': '/bJZWUhhCgXN238ouWYpzPONW0sv.jpg'}, {'credit_id': '52fe4211c3a36847f80016bf', 'department': 'Camera', 'gender': 1, 'id': 313, 'job': 'Director of Photography', 'name': 'Ellen Kuras', 'profile_path': '/4q0al0rnELLMn9vt9sMyAEqfxeo.jpg'}, {'credit_id': '52fe4211c3a36847f80016d7', 'department': 'Writing', 'gender': 2, 'id': 202, 'job': 'Screenplay', 'name': 'Charlie Kaufman', 'profile_path': '/v5Zc2aplTL0y38Oe91zGnVBUtYi.jpg'}, {'credit_id': '56256e02c3a3680e10012e67', 'department': 'Production', 'gender': 2, 'id': 202, 'job': 'Executive Producer', 'name': 'Charlie Kaufman', 'profile_path': '/v5Zc2aplTL0y38Oe91zGnVBUtYi.jpg'}, {'credit_id': '52fe4211c3a36847f80016dd', 'department': 'Writing', 'gender': 2, 'id': 202, 'job': 'Story', 'name': 'Charlie Kaufman', 'profile_path': '/v5Zc2aplTL0y38Oe91zGnVBUtYi.jpg'}, {'credit_id': '52fe4211c3a36847f80016c5', 'department': 'Production', 'gender': 2, 'id': 321, 'job': 'Producer', 'name': 'Anthony Bregman', 'profile_path': None}, {'credit_id': '52fe4211c3a36847f80016cb', 'department': 'Production', 'gender': 2, 'id': 322, 'job': 'Producer', 'name': 'Steve Golin', 'profile_path': None}, {'credit_id': '52fe4211c3a36847f80016d1', 'department': 'Camera', 'gender': 0, 'id': 4340, 'job': 'Camera Operator', 'name': 'Chris Norr', 'profile_path': None}, {'credit_id': '56254476c3a3680e16011809', 'department': 'Production', 'gender': 1, 'id': 546, 'job': 'Casting', 'name': 'Jeanne McCarthy', 'profile_path': None}, {'credit_id': '531e8e5b92514177b7008041', 'department': 'Editing', 'gender': 0, 'id': 4475, 'job': 'Editor', 'name': 'ValdÃ­s Ã“skarsdÃ³ttir', 'profile_path': None}, {'credit_id': '56256deec3a3680e200152d5', 'department': 'Production', 'gender': 2, 'id': 4276, 'job': 'Executive Producer', 'name': 'Georges Bermann', 'profile_path': None}, {'credit_id': '562544cf92514144b0005890', 'department': 'Art', 'gender': 2, 'id': 7496, 'job': 'Production Design', 'name': 'Dan Leigh', 'profile_path': None}, {'credit_id': '56256ddec3a3680e16011d1c', 'department': 'Production', 'gender': 2, 'id': 12032, 'job': 'Executive Producer', 'name': 'Glenn Williamson', 'profile_path': None}, {'credit_id': '562544bf9251413980002248', 'department': 'Costume &amp; Make-Up', 'gender': 1, 'id': 33439, 'job': 'Costume Design', 'name': 'Melissa Toth', 'profile_path': None}, {'credit_id': '56256dcac3a3680e1d013e77', 'department': 'Production', 'gender': 2, 'id': 56759, 'job': 'Executive Producer', 'name': 'David L. Bushell', 'profile_path': None}, {'credit_id': '56256d359251413980002729', 'department': 'Art', 'gender': 0, 'id': 60793, 'job': 'Set Decoration', 'name': 'Ron von Blomberg', 'profile_path': None}, {'credit_id': '56256daac3a3680e1d013e70', 'department': 'Directing', 'gender': 1, 'id': 992965, 'job': 'Script Supervisor', 'name': 'Mary Cybulski', 'profile_path': None}, {'credit_id': '56256e37c3a3680e200152e2', 'department': 'Lighting', 'gender': 0, 'id': 1524379, 'job': 'Gaffer', 'name': 'John C. Nadeau', 'profile_path': None}]</t>
  </si>
  <si>
    <t>[{'id': 878, 'name': 'Science Fiction'}, {'id': 18, 'name': 'Drama'}, {'id': 10749, 'name': 'Romance'}]</t>
  </si>
  <si>
    <t>[{'name': 'Anonymous Content', 'id': 10039}, {'name': 'This Is That Productions', 'id': 10059}, {'name': 'Focus Features', 'id': 10146}]</t>
  </si>
  <si>
    <t>Eternal Sunshine of the Spotless Mind</t>
  </si>
  <si>
    <t>m56</t>
  </si>
  <si>
    <t>['comedy', 'drama', 'romance', 'western']</t>
  </si>
  <si>
    <t>[{'cast_id': 2, 'character': 'Sissy Hankshaw', 'credit_id': '52fe45649251416c91030b33', 'gender': 1, 'id': 139, 'name': 'Uma Thurman', 'order': 0, 'profile_path': '/6SuOc2R7kXjq3Em24KTNDW9qblJ.jpg'}, {'cast_id': 3, 'character': 'Delores Del Ruby', 'credit_id': '52fe45649251416c91030b37', 'gender': 0, 'id': 11478, 'name': 'Lorraine Bracco', 'order': 1, 'profile_path': '/qe4fsMiUMYYfdYIgz5oVfCmO0is.jpg'}, {'cast_id': 4, 'character': 'The Chink', 'credit_id': '52fe45649251416c91030b3b', 'gender': 2, 'id': 23915, 'name': 'Pat Morita', 'order': 2, 'profile_path': '/eMLWaQ2uQIpiyVeaU7xl0ozs2B7.jpg'}, {'cast_id': 5, 'character': 'Miss Adrian', 'credit_id': '52fe45649251416c91030b3f', 'gender': 1, 'id': 4301, 'name': 'Angie Dickinson', 'order': 3, 'profile_path': '/tseegCkV3HvsXKIbcFuXHdzG4o2.jpg'}, {'cast_id': 6, 'character': 'Julian Gitche', 'credit_id': '52fe45649251416c91030b43', 'gender': 2, 'id': 6384, 'name': 'Keanu Reeves', 'order': 4, 'profile_path': '/1wpzvf5PaQ1AZjl5rPNjWQobLLP.jpg'}, {'cast_id': 7, 'character': 'The Countess', 'credit_id': '52fe45649251416c91030b47', 'gender': 2, 'id': 5049, 'name': 'John Hurt', 'order': 5, 'profile_path': '/tW6cOElGBdJl8nNrHwL6gvxvdkI.jpg'}, {'cast_id': 8, 'character': 'Bonanza Jellybean', 'credit_id': '52fe45649251416c91030b4b', 'gender': 0, 'id': 96922, 'name': 'Rain Phoenix', 'order': 6, 'profile_path': '/2fj1gzWxIMRXKkjcBhcBnhRNPlq.jpg'}, {'cast_id': 9, 'character': 'Rupert', 'credit_id': '52fe45649251416c91030b4f', 'gender': 2, 'id': 42157, 'name': 'Ed Begley Jr.', 'order': 7, 'profile_path': '/au4qlxxeHitgPDHmt7WhWTA7Znb.jpg'}, {'cast_id': 10, 'character': 'Carla', 'credit_id': '52fe45649251416c91030b53', 'gender': 1, 'id': 10556, 'name': 'Carol Kane', 'order': 8, 'profile_path': '/tftY60jQYQBcpGjqAzKIiFNZV2J.jpg'}, {'cast_id': 11, 'character': 'Marie Barth', 'credit_id': '52fe45649251416c91030b57', 'gender': 1, 'id': 586, 'name': 'Sean Young', 'order': 9, 'profile_path': '/4zgkRFQruIlaJ4JakNZLoKJ70fH.jpg'}, {'cast_id': 12, 'character': 'Howard Barth', 'credit_id': '52fe45649251416c91030b5b', 'gender': 2, 'id': 1064, 'name': 'Crispin Glover', 'order': 10, 'profile_path': '/thA5rOv5XE1oFpxD9DSp0tDrIIR.jpg'}, {'cast_id': 14, 'character': 'Dr. Dreyfus', 'credit_id': '52fe45649251416c91030b5f', 'gender': 0, 'id': 7795, 'name': 'Buck Henry', 'order': 11, 'profile_path': '/1RVDoUYK85mynMCU7mom7B1TQqC.jpg'}, {'cast_id': 15, 'character': 'Mrs. Hankshaw', 'credit_id': '52fe45649251416c91030b63', 'gender': 1, 'id': 6465, 'name': 'Grace Zabriskie', 'order': 12, 'profile_path': '/ibBabuSM1UyPYFFo0wBXhGbqElk.jpg'}, {'cast_id': 16, 'character': 'Cowgirl Heather', 'credit_id': '52fe45649251416c91030b67', 'gender': 1, 'id': 69122, 'name': 'Heather Graham', 'order': 13, 'profile_path': '/wxi8zk7izcJ1WmRWwWTP9Y2YnRM.jpg'}, {'cast_id': 17, 'character': 'Commercial Director', 'credit_id': '52fe45649251416c91030b6b', 'gender': 2, 'id': 1646, 'name': 'Udo Kier', 'order': 14, 'profile_path': '/sTNpaKOBNi7WUJw7jPDrsbGAL4O.jpg'}, {'cast_id': 18, 'character': 'Musician at Barbecue', 'credit_id': '52fe45649251416c91030b6f', 'gender': 2, 'id': 587, 'name': 'Edward James Olmos', 'order': 15, 'profile_path': '/i7zKqsFqL5L1HPmAMeSA1xZzlD5.jpg'}, {'cast_id': 19, 'character': 'Pilgrim', 'credit_id': '52fe45659251416c91030b73', 'gender': 2, 'id': 741, 'name': 'River Phoenix', 'order': 16, 'profile_path': '/qfokbmRwRvmIVsLHScshxLPAB3C.jpg'}, {'cast_id': 20, 'character': 'Madame Zoe', 'credit_id': '52fe45659251416c91030b77', 'gender': 1, 'id': 46393, 'name': 'Roseanne Barr', 'order': 17, 'profile_path': '/p36LMNfQssOQb5vUyYJRBEhQsaR.jpg'}]</t>
  </si>
  <si>
    <t>[{'credit_id': '52fe45649251416c91030b2f', 'department': 'Directing', 'gender': 2, 'id': 5216, 'job': 'Director', 'name': 'Gus Van Sant', 'profile_path': '/2WsDgxPivXtPHtsXK5QZ8U7zYEb.jpg'}, {'credit_id': '52fe45659251416c91030b7d', 'department': 'Writing', 'gender': 0, 'id': 147096, 'job': 'Novel', 'name': 'Tom Robbins', 'profile_path': None}, {'credit_id': '52fe45659251416c91030b83', 'department': 'Writing', 'gender': 2, 'id': 5216, 'job': 'Writer', 'name': 'Gus Van Sant', 'profile_path': '/2WsDgxPivXtPHtsXK5QZ8U7zYEb.jpg'}, {'credit_id': '56abf4fec3a3681c54003b69', 'department': 'Crew', 'gender': 2, 'id': 15017, 'job': 'Makeup Effects', 'name': 'Bill Corso', 'profile_path': '/iL7zT7LUL5p7aBuKfQa4vXF4bAt.jpg'}, {'credit_id': '594f36f4c3a368328b03d586', 'department': 'Sound', 'gender': 1, 'id': 108988, 'job': 'Original Music Composer', 'name': 'k.d. lang', 'profile_path': '/fEQX0GOVwVeXW5X5SToVJkFMkA1.jpg'}, {'credit_id': '594f378a9251413155045453', 'department': 'Sound', 'gender': 2, 'id': 1028792, 'job': 'Original Music Composer', 'name': 'Ben Mink', 'profile_path': None}, {'credit_id': '594f3795c3a36832320406e4', 'department': 'Camera', 'gender': 2, 'id': 5227, 'job': 'Director of Photography', 'name': 'John J. Campbell', 'profile_path': None}, {'credit_id': '594f37a1c3a3683279042aab', 'department': 'Camera', 'gender': 0, 'id': 6389, 'job': 'Director of Photography', 'name': 'Eric Alan Edwards', 'profile_path': None}, {'credit_id': '594f37acc3a3683265049b5b', 'department': 'Editing', 'gender': 2, 'id': 6390, 'job': 'Editor', 'name': 'Curtiss Clayton', 'profile_path': None}, {'credit_id': '594f37b4925141310c044583', 'department': 'Editing', 'gender': 2, 'id': 5216, 'job': 'Editor', 'name': 'Gus Van Sant', 'profile_path': '/2WsDgxPivXtPHtsXK5QZ8U7zYEb.jpg'}, {'credit_id': '594f37bcc3a368328b03d638', 'department': 'Art', 'gender': 1, 'id': 6628, 'job': 'Production Design', 'name': 'Missy Stewart', 'profile_path': None}, {'credit_id': '594f37dec3a368329b049cd0', 'department': 'Production', 'gender': 1, 'id': 6479, 'job': 'Casting', 'name': 'Sharon Bialy', 'profile_path': None}, {'credit_id': '594f37e6925141314b04316d', 'department': 'Production', 'gender': 1, 'id': 25830, 'job': 'Casting', 'name': 'Debi Manwiller', 'profile_path': '/2LGUnaXYCwPMjqWsBtDVajFZMm7.jpg'}, {'credit_id': '594f37ec925141311f044088', 'department': 'Production', 'gender': 2, 'id': 2624, 'job': 'Casting', 'name': 'Richard Pagano', 'profile_path': None}, {'credit_id': '594f37f3c3a368328b03d66d', 'department': 'Art', 'gender': 0, 'id': 1838653, 'job': 'Art Direction', 'name': 'Dan Self', 'profile_path': None}, {'credit_id': '594f37fa925141314b04318d', 'department': 'Art', 'gender': 0, 'id': 1838654, 'job': 'Set Decoration', 'name': 'Nina Bradford', 'profile_path': None}, {'credit_id': '594f3801c3a36832bd0429e8', 'department': 'Costume &amp; Make-Up', 'gender': 1, 'id': 6392, 'job': 'Costume Design', 'name': 'Beatrix Aruna Pasztor', 'profile_path': None}, {'credit_id': '594f380bc3a368329b049cff', 'department': 'Production', 'gender': 0, 'id': 1611180, 'job': 'Associate Producer', 'name': 'Mary Ann Marino', 'profile_path': None}, {'credit_id': '594f381392514131150443e1', 'department': 'Production', 'gender': 2, 'id': 2445, 'job': 'Line Producer', 'name': 'Eric McLeod', 'profile_path': None}, {'credit_id': '594f381cc3a368328b03d68b', 'department': 'Production', 'gender': 1, 'id': 512, 'job': 'Producer', 'name': 'Laurie Parker', 'profile_path': None}, {'credit_id': '594f3823925141310c0445ec', 'department': 'Production', 'gender': 0, 'id': 1262602, 'job': 'Producer', 'name': 'Lucy Phillips', 'profile_path': None}, {'credit_id': '594f382bc3a36832ca04293d', 'department': 'Production', 'gender': 2, 'id': 5216, 'job': 'Executive Producer', 'name': 'Gus Van Sant', 'profile_path': '/2WsDgxPivXtPHtsXK5QZ8U7zYEb.jpg'}]</t>
  </si>
  <si>
    <t>[{'id': 37, 'name': 'Western'}, {'id': 18, 'name': 'Drama'}, {'id': 35, 'name': 'Comedy'}, {'id': 10749, 'name': 'Romance'}]</t>
  </si>
  <si>
    <t>[{'name': 'Fine Line Features', 'id': 8}]</t>
  </si>
  <si>
    <t>Even Cowgirls Get the Blues</t>
  </si>
  <si>
    <t>m57</t>
  </si>
  <si>
    <t>['horror', 'mystery', 'mystery', 'sci-fi', 'sci-fi']</t>
  </si>
  <si>
    <t>[{'cast_id': 8, 'character': 'Captain Miller', 'credit_id': '52fe44a6c3a36847f80a22b1', 'gender': 2, 'id': 2975, 'name': 'Laurence Fishburne', 'order': 0, 'profile_path': '/8suOhUmPbfKqDQ17jQ1Gy0mI3P4.jpg'}, {'cast_id': 9, 'character': 'Dr. William Weir', 'credit_id': '52fe44a6c3a36847f80a22b5', 'gender': 2, 'id': 4783, 'name': 'Sam Neill', 'order': 1, 'profile_path': '/bmTxJ3szZaQNCgYOaVRRQxBDQlF.jpg'}, {'cast_id': 10, 'character': 'Peters, Med Tech', 'credit_id': '52fe44a6c3a36847f80a22b9', 'gender': 1, 'id': 8183, 'name': 'Kathleen Quinlan', 'order': 2, 'profile_path': '/qxEXUFX8LP7jAgLvB51S1lWB2zn.jpg'}, {'cast_id': 11, 'character': 'Lt. Starck', 'credit_id': '52fe44a6c3a36847f80a22bd', 'gender': 1, 'id': 20810, 'name': 'Joely Richardson', 'order': 3, 'profile_path': '/fgjpKio6sMD5AxOWQwAdgJQErhm.jpg'}, {'cast_id': 12, 'character': 'Cooper', 'credit_id': '52fe44a6c3a36847f80a22c1', 'gender': 2, 'id': 55755, 'name': 'Richard T. Jones', 'order': 4, 'profile_path': '/ccELAB9yHvG4OxG8dURdUXznwJ8.jpg'}, {'cast_id': 13, 'character': 'Justin', 'credit_id': '52fe44a6c3a36847f80a22c5', 'gender': 2, 'id': 22133, 'name': 'Jack Noseworthy', 'order': 5, 'profile_path': '/g30R5ax6RSN8OSdsWZnG2IhLDFT.jpg'}, {'cast_id': 14, 'character': 'D.J.', 'credit_id': '52fe44a6c3a36847f80a22c9', 'gender': 2, 'id': 11355, 'name': 'Jason Isaacs', 'order': 6, 'profile_path': '/1GtGhAJz1JloqHARqc2xMsq5rG4.jpg'}, {'cast_id': 15, 'character': 'Smith', 'credit_id': '52fe44a6c3a36847f80a22cd', 'gender': 2, 'id': 28848, 'name': 'Sean Pertwee', 'order': 7, 'profile_path': '/mHNlvnrlFvNddFY6isD0S40lAIu.jpg'}, {'cast_id': 16, 'character': 'Captain John Kilpack', 'credit_id': '52fe44a6c3a36847f80a22d1', 'gender': 2, 'id': 93477, 'name': 'Peter Marinker', 'order': 8, 'profile_path': '/yY3zB4Jof1tfDcr4hJLqdHeEQZK.jpg'}, {'cast_id': 17, 'character': 'Claire', 'credit_id': '52fe44a6c3a36847f80a22d5', 'gender': 1, 'id': 1052953, 'name': 'Holley Chant', 'order': 9, 'profile_path': '/rX4ofv9ogqXl3cm6t1tmvCj3l37.jpg'}, {'cast_id': 18, 'character': 'Denny Peters', 'credit_id': '52fe44a6c3a36847f80a22d9', 'gender': 0, 'id': 575916, 'name': 'Barclay Wright', 'order': 10, 'profile_path': None}, {'cast_id': 19, 'character': 'Burning Man / Edward Corrick', 'credit_id': '52fe44a6c3a36847f80a22dd', 'gender': 2, 'id': 2050, 'name': 'Noah Huntley', 'order': 11, 'profile_path': '/tTeks76Ka5KN3EutTZzSr7Z6URO.jpg'}, {'cast_id': 52, 'character': 'Rescue 1 Technician', 'credit_id': '574c5d52c3a3685439000058', 'gender': 2, 'id': 1230749, 'name': 'Robert Jezek', 'order': 12, 'profile_path': '/cOGUNTZrSDJgt9MkOyxm67wa4GB.jpg'}, {'cast_id': 53, 'character': 'Girl on Monitor (uncredited)', 'credit_id': '57888453c3a3683919005da6', 'gender': 1, 'id': 64103, 'name': 'Emily Booth', 'order': 13, 'profile_path': '/8sRmOvRqiZgdwDN6aa6SSiuzkHB.jpg'}, {'cast_id': 54, 'character': 'Vanessa (uncredited)', 'credit_id': '57888472c3a36873880013c9', 'gender': 0, 'id': 1105758, 'name': 'Teresa May', 'order': 14, 'profile_path': None}]</t>
  </si>
  <si>
    <t>[{'credit_id': '52fe44a6c3a36847f80a228f', 'department': 'Directing', 'gender': 2, 'id': 4014, 'job': 'Director', 'name': 'Paul W.S. Anderson', 'profile_path': '/AeYYSi30WCkowdk04Awa0kr1E4S.jpg'}, {'credit_id': '52fe44a6c3a36847f80a2295', 'department': 'Production', 'gender': 0, 'id': 4016, 'job': 'Producer', 'name': 'Jeremy Bolt', 'profile_path': '/pqbpSnsM5Ord6t6Fx7AqCb0bGqo.jpg'}, {'credit_id': '52fe44a6c3a36847f80a229b', 'department': 'Production', 'gender': 2, 'id': 1093, 'job': 'Producer', 'name': 'Lawrence Gordon', 'profile_path': '/hcjzZT71C7bKzhkgL6TAcEjsmkS.jpg'}, {'credit_id': '52fe44a6c3a36847f80a22a1', 'department': 'Production', 'gender': 0, 'id': 55754, 'job': 'Executive Producer', 'name': 'Nick Gillott', 'profile_path': None}, {'credit_id': '52fe44a6c3a36847f80a22a7', 'department': 'Camera', 'gender': 2, 'id': 7783, 'job': 'Director of Photography', 'name': 'Adrian Biddle', 'profile_path': None}, {'credit_id': '52fe44a6c3a36847f80a22ad', 'department': 'Editing', 'gender': 2, 'id': 3961, 'job': 'Editor', 'name': 'Martin Hunter', 'profile_path': None}, {'credit_id': '52fe44a6c3a36847f80a22e7', 'department': 'Sound', 'gender': 2, 'id': 7714, 'job': 'Original Music Composer', 'name': 'Michael Kamen', 'profile_path': '/y83bqw1VP1PkuvOhG2XROwc9eXG.jpg'}, {'credit_id': '52fe44a6c3a36847f80a22ed', 'department': 'Production', 'gender': 2, 'id': 1993, 'job': 'Producer', 'name': 'Lloyd Levin', 'profile_path': None}, {'credit_id': '52fe44a6c3a36847f80a22f3', 'department': 'Writing', 'gender': 2, 'id': 55753, 'job': 'Writer', 'name': 'Philip Eisner', 'profile_path': None}, {'credit_id': '52fe44a6c3a36847f80a22f9', 'department': 'Production', 'gender': 0, 'id': 948631, 'job': 'Executive Producer', 'name': 'Colin Brown', 'profile_path': None}, {'credit_id': '52fe44a6c3a36847f80a22ff', 'department': 'Art', 'gender': 0, 'id': 590075, 'job': 'Production Design', 'name': 'Joseph Bennett', 'profile_path': None}, {'credit_id': '5321902f9251411f7a002cd1', 'department': 'Production', 'gender': 1, 'id': 3965, 'job': 'Casting', 'name': 'Deborah Aquila', 'profile_path': '/7OBiqW30sXcW4f2xMds53L4JBN5.jpg'}, {'credit_id': '532190789251411f89002cab', 'department': 'Production', 'gender': 2, 'id': 1325, 'job': 'Casting', 'name': 'John Hubbard', 'profile_path': None}, {'credit_id': '532190919251411f89002cae', 'department': 'Production', 'gender': 1, 'id': 7786, 'job': 'Casting', 'name': 'Ros Hubbard', 'profile_path': None}, {'credit_id': '532190c49251411f77002dc5', 'department': 'Costume &amp; Make-Up', 'gender': 2, 'id': 5061, 'job': 'Costume Design', 'name': 'John Mollo', 'profile_path': None}, {'credit_id': '54f5d9aac3a36835020027a1', 'department': 'Art', 'gender': 2, 'id': 71579, 'job': 'Art Direction', 'name': 'David Allday', 'profile_path': None}, {'credit_id': '54f5d9bb9251412bac00257f', 'department': 'Art', 'gender': 2, 'id': 80424, 'job': 'Art Direction', 'name': 'Philip Elton', 'profile_path': None}, {'credit_id': '54f5dbdac3a36835020027e9', 'department': 'Art', 'gender': 2, 'id': 986687, 'job': 'Art Direction', 'name': 'Mark Harris', 'profile_path': None}, {'credit_id': '54f5dbfb9251412bb6002554', 'department': 'Art', 'gender': 2, 'id': 8380, 'job': 'Art Direction', 'name': 'Michael Lamont', 'profile_path': None}, {'credit_id': '54f5dc0cc3a36834f3002520', 'department': 'Art', 'gender': 0, 'id': 1325917, 'job': 'Art Direction', 'name': 'Simon Lamont', 'profile_path': None}, {'credit_id': '54f5dc219251412ba2002673', 'department': 'Art', 'gender': 0, 'id': 7787, 'job': 'Art Direction', 'name': 'Giles Masters', 'profile_path': None}, {'credit_id': '54f5dc35c3a36835000027c6', 'department': 'Art', 'gender': 2, 'id': 7788, 'job': 'Art Direction', 'name': 'Tony Reading', 'profile_path': None}, {'credit_id': '54f5dc60c3a36834fd002520', 'department': 'Art', 'gender': 2, 'id': 945, 'job': 'Set Decoration', 'name': 'Crispian Sallis', 'profile_path': None}, {'credit_id': '54f5dc929251412bac0025c8', 'department': 'Costume &amp; Make-Up', 'gender': 0, 'id': 1434635, 'job': 'Hairstylist', 'name': 'Nuala Conway', 'profile_path': None}, {'credit_id': '54f5dcb49251415ad3000002', 'department': 'Costume &amp; Make-Up', 'gender': 0, 'id': 1434637, 'job': 'Hairstylist', 'name': 'Stephanie Kaye', 'profile_path': None}, {'credit_id': '54f5dce89251415ade000006', 'department': 'Costume &amp; Make-Up', 'gender': 0, 'id': 1434638, 'job': 'Makeup Artist', 'name': 'Pauline Heys', 'profile_path': None}, {'credit_id': '54f5dcfd9251415ae500000a', 'department': 'Costume &amp; Make-Up', 'gender': 0, 'id': 1434639, 'job': 'Makeup Artist', 'name': 'Catherine Heys', 'profile_path': None}, {'credit_id': '54f5dd2bc3a368624d00001a', 'department': 'Costume &amp; Make-Up', 'gender': 0, 'id': 1434635, 'job': 'Makeup Artist', 'name': 'Nuala Conway', 'profile_path': None}, {'credit_id': '54f5dd4ac3a3686249000010', 'department': 'Crew', 'gender': 0, 'id': 1434642, 'job': 'Makeup Effects', 'name': 'Pauline Fowler', 'profile_path': None}, {'credit_id': '54f5dd659251415ae2000010', 'department': 'Crew', 'gender': 0, 'id': 1434643, 'job': 'Makeup Effects', 'name': 'Waldo Mason', 'profile_path': None}, {'credit_id': '54f5dd959251415ad5000019', 'department': 'Art', 'gender': 0, 'id': 1434644, 'job': 'Art Department Coordinator', 'name': 'Sara-Jane Valentine', 'profile_path': None}, {'credit_id': '54f5ddcec3a3686250000023', 'department': 'Art', 'gender': 0, 'id': 1434645, 'job': 'Construction Coordinator', 'name': 'Harry Metcalfe', 'profile_path': None}, {'credit_id': '54f5de2e9251415ae5000028', 'department': 'Art', 'gender': 1, 'id': 11273, 'job': 'Set Designer', 'name': 'Sarah Horton', 'profile_path': None}, {'credit_id': '570ae766c3a3681d240098ab', 'department': 'Art', 'gender': 0, 'id': 9024, 'job': 'Supervising Art Director', 'name': 'Malcolm Middleton', 'profile_path': None}, {'credit_id': '57888531925141221e001434', 'department': 'Production', 'gender': 2, 'id': 25758, 'job': 'Casting Associate', 'name': 'Alex Wald', 'profile_path': None}, {'credit_id': '59415ffc9251414b02022c19', 'department': 'Directing', 'gender': 2, 'id': 1833493, 'job': 'First Assistant Director', 'name': 'Patrick Clayton', 'profile_path': None}, {'credit_id': '5941615b9251413c8c00f6f6', 'department': 'Sound', 'gender': 0, 'id': 1640866, 'job': 'Sound Effects Editor', 'name': 'Ross Adams', 'profile_path': None}, {'credit_id': '59416196c3a3687ddb00e65a', 'department': 'Editing', 'gender': 0, 'id': 1833497, 'job': 'Dialogue Editor', 'name': 'Brigitte Arnold', 'profile_path': None}, {'credit_id': '594161c4c3a368517f01931d', 'department': 'Sound', 'gender': 0, 'id': 1815292, 'job': 'Sound Designer', 'name': 'Campbell Askew', 'profile_path': None}, {'credit_id': '5941627a9251413c8c00f7d2', 'department': 'Editing', 'gender': 0, 'id': 1410153, 'job': 'Dialogue Editor', 'name': 'Colin Chapman', 'profile_path': None}, {'credit_id': '5941642ec3a368149d015383', 'department': 'Editing', 'gender': 0, 'id': 1404861, 'job': 'Dialogue Editor', 'name': 'Nick Lowe', 'profile_path': None}, {'credit_id': '59416467c3a36851f80176be', 'department': 'Editing', 'gender': 0, 'id': 1772338, 'job': 'Dialogue Editor', 'name': 'Tony Message', 'profile_path': None}, {'credit_id': '594164b09251413c4a00f206', 'department': 'Visual Effects', 'gender': 0, 'id': 1833501, 'job': 'Special Effects Supervisor', 'name': 'Clive Beard', 'profile_path': None}, {'credit_id': '594164f0c3a36803b4024388', 'department': 'Visual Effects', 'gender': 0, 'id': 6060, 'job': 'Special Effects Supervisor', 'name': 'Neil Corbould', 'profile_path': None}, {'credit_id': '5941652b9251414b1d024b8e', 'department': 'Visual Effects', 'gender': 0, 'id': 29611, 'job': 'Special Effects Supervisor', 'name': 'Paul Corbould', 'profile_path': None}, {'credit_id': '59416570c3a36803b40243e4', 'department': 'Crew', 'gender': 0, 'id': 1335179, 'job': 'Special Effects Coordinator', 'name': 'Katie Gabriel', 'profile_path': None}, {'credit_id': '594165e79251410599015ad1', 'department': 'Visual Effects', 'gender': 0, 'id': 1536575, 'job': 'Special Effects Supervisor', 'name': 'Trevor Wood', 'profile_path': None}, {'credit_id': '594166f2c3a368149d01555e', 'department': 'Visual Effects', 'gender': 2, 'id': 1647681, 'job': 'Visual Effects Supervisor', 'name': 'Richard Yuricich', 'profile_path': None}, {'credit_id': '5941677e9251410599015c15', 'department': 'Crew', 'gender': 2, 'id': 18775, 'job': 'Stunt Coordinator', 'name': 'Marc Boyle', 'profile_path': None}, {'credit_id': '594167b5c3a368517f01985a', 'department': 'Camera', 'gender': 0, 'id': 1833510, 'job': 'Camera Operator', 'name': 'Roderick Barron', 'profile_path': None}, {'credit_id': '5941689b9251414b1d024e59', 'department': 'Camera', 'gender': 0, 'id': 1428506, 'job': 'Steadicam Operator', 'name': 'Alf Tramontin', 'profile_path': None}, {'credit_id': '594168bf9251410599015d23', 'department': 'Camera', 'gender': 0, 'id': 40765, 'job': 'Camera Operator', 'name': 'David Worley', 'profile_path': None}, {'credit_id': '5941690cc3a368625701b902', 'department': 'Costume &amp; Make-Up', 'gender': 0, 'id': 1319160, 'job': 'Costume Supervisor', 'name': 'Ken Crouch', 'profile_path': None}, {'credit_id': '59416962c3a36803b40246f3', 'department': 'Sound', 'gender': 2, 'id': 1458533, 'job': 'Music Editor', 'name': 'Christopher Brooks', 'profile_path': None}, {'credit_id': '59416999c3a368625701b97a', 'department': 'Sound', 'gender': 0, 'id': 1403490, 'job': 'Music Editor', 'name': 'Alex Gibson', 'profile_path': None}, {'credit_id': '594169d79251414b1d024f65', 'department': 'Sound', 'gender': 2, 'id': 1335045, 'job': 'Music Editor', 'name': 'Graham Sutton', 'profile_path': None}, {'credit_id': '59416a0a9251414afb02408c', 'department': 'Sound', 'gender': 2, 'id': 1497784, 'job': 'Music Supervisor', 'name': 'Pete Tong', 'profile_path': None}, {'credit_id': '59416ac1c3a368040a021635', 'department': 'Directing', 'gender': 0, 'id': 1404875, 'job': 'Script Supervisor', 'name': 'Jo Beckett', 'profile_path': None}, {'credit_id': '59416b009251410599015ef5', 'department': 'Directing', 'gender': 0, 'id': 1463142, 'job': 'Script Supervisor', 'name': 'Caroline Sax', 'profile_path': None}]</t>
  </si>
  <si>
    <t>[{'id': 27, 'name': 'Horror'}, {'id': 878, 'name': 'Science Fiction'}, {'id': 9648, 'name': 'Mystery'}]</t>
  </si>
  <si>
    <t>[{'name': 'Paramount Pictures', 'id': 4}, {'name': 'Impact Pictures', 'id': 248}, {'name': 'Golar Productions', 'id': 2484}]</t>
  </si>
  <si>
    <t>Event Horizon</t>
  </si>
  <si>
    <t>m58</t>
  </si>
  <si>
    <t>['action', 'adventure', 'fantasy', 'sci-fi', 'fantasy']</t>
  </si>
  <si>
    <t>[{'cast_id': 1, 'character': 'Reed Richards / Mr. Fantastic', 'credit_id': '52fe4524c3a36847f80bed7d', 'gender': 2, 'id': 65524, 'name': 'Ioan Gruffudd', 'order': 0, 'profile_path': '/iGJI8szrwaRBd484sGO8OOm1HOH.jpg'}, {'cast_id': 2, 'character': 'Sue Storm / Invisible Woman', 'credit_id': '52fe4524c3a36847f80bed81', 'gender': 1, 'id': 56731, 'name': 'Jessica Alba', 'order': 1, 'profile_path': '/yMiHrSyrv5u8qwfi3T8EuI4VPFk.jpg'}, {'cast_id': 3, 'character': 'Johnny Storm / Human Torch', 'credit_id': '52fe4524c3a36847f80bed85', 'gender': 2, 'id': 16828, 'name': 'Chris Evans', 'order': 2, 'profile_path': '/8CgFKCZJVwZxa1F88n8drEux0vT.jpg'}, {'cast_id': 4, 'character': 'Ben Grimm / The Thing', 'credit_id': '52fe4524c3a36847f80bed89', 'gender': 2, 'id': 19654, 'name': 'Michael Chiklis', 'order': 3, 'profile_path': '/fkJnjCERaqOky0gJrSHmwjQ9oOZ.jpg'}, {'cast_id': 5, 'character': 'Victor von Doom / Doctor Doom', 'credit_id': '52fe4524c3a36847f80bed8d', 'gender': 2, 'id': 20402, 'name': 'Julian McMahon', 'order': 4, 'profile_path': '/jg3SSavvKPMVqUy4vKPaQWNFRIc.jpg'}, {'cast_id': 23, 'character': 'Alicia Masters', 'credit_id': '52fe4524c3a36847f80bedf1', 'gender': 1, 'id': 11703, 'name': 'Kerry Washington', 'order': 5, 'profile_path': '/yufNCkn9YuYei9ThzSgApczUe4K.jpg'}, {'cast_id': 24, 'character': 'Leonard', 'credit_id': '52fe4524c3a36847f80bedf5', 'gender': 2, 'id': 184581, 'name': 'Hamish Linklater', 'order': 6, 'profile_path': '/l6nAyT4ZqNq7fOAfB0I9Qi4xpzH.jpg'}, {'cast_id': 25, 'character': 'Debbie McIlvane', 'credit_id': '52fe4524c3a36847f80bedf9', 'gender': 1, 'id': 8332, 'name': 'Laurie Holden', 'order': 7, 'profile_path': '/wGXQYDu0xkWDYUDM9d9UmfUGNOm.jpg'}, {'cast_id': 26, 'character': 'Ernie', 'credit_id': '52fe4524c3a36847f80bedfd', 'gender': 2, 'id': 77036, 'name': 'David Parker', 'order': 8, 'profile_path': '/5jWveoI0K8j2sCeRCC4zrEOegeM.jpg'}, {'cast_id': 27, 'character': "Jimmy O'Hoolihan", 'credit_id': '52fe4524c3a36847f80bee01', 'gender': 2, 'id': 27111, 'name': 'Kevin McNulty', 'order': 9, 'profile_path': '/bsobqFkP1Oe7CQzs3pAy0FZT3yg.jpg'}, {'cast_id': 28, 'character': 'Sexy Nurse', 'credit_id': '52fe4524c3a36847f80bee05', 'gender': 1, 'id': 74353, 'name': 'Maria Menounos', 'order': 10, 'profile_path': '/dkaPcN5586IIDo9P6jGkfDqkzrj.jpg'}, {'cast_id': 39, 'character': 'Ned Cecil', 'credit_id': '578b8af99251417aca0085b7', 'gender': 2, 'id': 583061, 'name': 'Michael Kopsa', 'order': 11, 'profile_path': '/A29sJzf8T6vKzhL0wqxhz7jPSvH.jpg'}, {'cast_id': 40, 'character': 'Compound Doctor', 'credit_id': '578b8b26c3a3682bb20088fa', 'gender': 2, 'id': 41436, 'name': 'Andrew Airlie', 'order': 12, 'profile_path': '/6jMXxjzfPattR8Di0t47uTqvsDD.jpg'}, {'cast_id': 30, 'character': 'Nightclub Girlfriend', 'credit_id': '52fe4524c3a36847f80bee0d', 'gender': 1, 'id': 64917, 'name': 'Pascale Hutton', 'order': 13, 'profile_path': '/x82VhhzUtkvSTPjfijFH8D4R8A0.jpg'}, {'cast_id': 38, 'character': "Victor's Doctor", 'credit_id': '571a0ebac3a368526e001c13', 'gender': 2, 'id': 1060194, 'name': 'Douglas Weston', 'order': 14, 'profile_path': '/k1C2QqHRMbb09fsgaAshayuO2F1.jpg'}, {'cast_id': 29, 'character': 'Willie Lumpkin', 'credit_id': '52fe4524c3a36847f80bee09', 'gender': 2, 'id': 7624, 'name': 'Stan Lee', 'order': 15, 'profile_path': '/dTr2gJPL7jELKVkcjtoNx80uVKR.jpg'}, {'cast_id': 37, 'character': 'Reporter - KTLA', 'credit_id': '56e48a759251413269001962', 'gender': 2, 'id': 92568, 'name': 'Sam Rubin', 'order': 16, 'profile_path': '/mnxkQjkoimnbuHpXtdt49uX27vE.jpg'}, {'cast_id': 41, 'character': 'Nightclub Boyfriend', 'credit_id': '578b8b4c9251410e4f001a3f', 'gender': 2, 'id': 119811, 'name': 'G. Michael Gray', 'order': 17, 'profile_path': '/oaf5yrORfkGFqvkTRRsPAq9Splu.jpg'}, {'cast_id': 52, 'character': 'WHYY-TV Philadelphia', 'credit_id': '57a0ec3ec3a36847a50001d4', 'gender': 2, 'id': 1660396, 'name': 'Patrick Stoner', 'order': 18, 'profile_path': '/fgDvCJjGlJkWiZr9MIjDx6X35IE.jpg'}]</t>
  </si>
  <si>
    <t>[{'credit_id': '52fe4524c3a36847f80bedbd', 'department': 'Production', 'gender': 2, 'id': 673, 'job': 'Producer', 'name': 'Bernd Eichinger', 'profile_path': None}, {'credit_id': '52fe4524c3a36847f80bedd5', 'department': 'Production', 'gender': 0, 'id': 2095, 'job': 'Producer', 'name': 'Ralph Winter', 'profile_path': '/gNkcdQLpzV8C27bAc2vlLAiaeKx.jpg'}, {'credit_id': '52fe4524c3a36847f80bede7', 'department': 'Editing', 'gender': 2, 'id': 2122, 'job': 'Editor', 'name': 'William Hoy', 'profile_path': None}, {'credit_id': '578b94b5c3a3685a60000ae7', 'department': 'Art', 'gender': 0, 'id': 7234, 'job': 'Supervising Art Director', 'name': 'Shepherd Frankel', 'profile_path': '/baixwjPAPDxdvpr1FLxOTsRVgtt.jpg'}, {'credit_id': '52fe4524c3a36847f80bedc9', 'department': 'Production', 'gender': 2, 'id': 7624, 'job': 'Executive Producer', 'name': 'Stan Lee', 'profile_path': '/dTr2gJPL7jELKVkcjtoNx80uVKR.jpg'}, {'credit_id': '578b9427c3a3685a60000aa5', 'department': 'Writing', 'gender': 2, 'id': 7624, 'job': 'Comic Book', 'name': 'Stan Lee', 'profile_path': '/dTr2gJPL7jELKVkcjtoNx80uVKR.jpg'}, {'credit_id': '52fe4524c3a36847f80bedab', 'department': 'Production', 'gender': 2, 'id': 7626, 'job': 'Producer', 'name': 'Avi Arad', 'profile_path': '/kIG4HF5LSywU0ZdDheDaEsxxohu.jpg'}, {'credit_id': '52fe4524c3a36847f80bedc3', 'department': 'Production', 'gender': 2, 'id': 10850, 'job': 'Executive Producer', 'name': 'Kevin Feige', 'profile_path': '/AewbqQQT0FbcE358rcbopZ3zgDV.jpg'}, {'credit_id': '52fe4524c3a36847f80beddb', 'department': 'Sound', 'gender': 2, 'id': 9039, 'job': 'Original Music Composer', 'name': 'John Ottman', 'profile_path': '/AlYg0cVHpwlTR4wY1iIy9gAsPKx.jpg'}, {'credit_id': '52fe4524c3a36847f80bedb7', 'department': 'Production', 'gender': 2, 'id': 10965, 'job': 'Executive Producer', 'name': 'Chris Columbus', 'profile_path': '/2fHN78oumrJRM84UydgfVzj0YEl.jpg'}, {'credit_id': '52fe4524c3a36847f80bedcf', 'department': 'Production', 'gender': 2, 'id': 11222, 'job': 'Executive Producer', 'name': 'Mark Radcliffe', 'profile_path': '/1jXjMIPGdcyTzGtVgGmlMIYMDnD.jpg'}, {'credit_id': '578b8e8a9251417aca008720', 'department': 'Writing', 'gender': 2, 'id': 10703, 'job': 'Writer', 'name': 'Michael France', 'profile_path': None}, {'credit_id': '52fe4524c3a36847f80bede1', 'department': 'Camera', 'gender': 2, 'id': 11409, 'job': 'Director of Photography', 'name': 'Oliver Wood', 'profile_path': None}, {'credit_id': '5974fcc3c3a3685d7f01b54c', 'department': 'Editing', 'gender': 0, 'id': 13223, 'job': 'Color Timer', 'name': 'Jim Passon', 'profile_path': None}, {'credit_id': '597508fdc3a3685d5e01b3c7', 'department': 'Editing', 'gender': 2, 'id': 13584, 'job': 'Additional Editing', 'name': 'Kent Beyda', 'profile_path': None}, {'credit_id': '557d8e09c3a368765a002232', 'department': 'Production', 'gender': 1, 'id': 14096, 'job': 'Casting', 'name': 'Nancy Klopper', 'profile_path': None}, {'credit_id': '5974fb7cc3a3685dba018c7f', 'department': 'Crew', 'gender': 0, 'id': 15528, 'job': 'Special Effects Coordinator', 'name': 'Steven Kirshoff', 'profile_path': None}, {'credit_id': '52fe4524c3a36847f80bedb1', 'department': 'Production', 'gender': 2, 'id': 17828, 'job': 'Executive Producer', 'name': 'Michael Barnathan', 'profile_path': None}, {'credit_id': '578b94449251413f74000a99', 'department': 'Writing', 'gender': 2, 'id': 18866, 'job': 'Comic Book', 'name': 'Jack Kirby', 'profile_path': '/xLVSa7mX1BCyVoKD2wyRGEQXj8M.jpg'}, {'credit_id': '52fe4524c3a36847f80beded', 'department': 'Directing', 'gender': 2, 'id': 20400, 'job': 'Director', 'name': 'Tim Story', 'profile_path': '/30HZn70vyclGRRn5AU3szpKyfgC.jpg'}, {'credit_id': '5975073fc3a3685e0101c398', 'department': 'Sound', 'gender': 0, 'id': 21026, 'job': 'Production Sound Mixer', 'name': 'Eric Batut', 'profile_path': None}, {'credit_id': '578b94fa9251417b680085f9', 'department': 'Art', 'gender': 1, 'id': 11021, 'job': 'Set Decoration', 'name': 'Elizabeth Wilcox', 'profile_path': None}, {'credit_id': '5975070792514157fb01c7c4', 'department': 'Sound', 'gender': 2, 'id': 24192, 'job': 'Music Supervisor', 'name': 'Dave Jordan', 'profile_path': None}, {'credit_id': '5974fb6592514106a8013822', 'department': 'Sound', 'gender': 0, 'id': 113048, 'job': 'Sound Recordist', 'name': 'Tim Gomillion', 'profile_path': None}, {'credit_id': '5974fc8892514157f701c2c8', 'department': 'Crew', 'gender': 2, 'id': 57769, 'job': 'Visual Effects Editor', 'name': 'Peter S. Elliot', 'profile_path': None}, {'credit_id': '578b8e749251413f74000844', 'department': 'Writing', 'gender': 2, 'id': 58837, 'job': 'Writer', 'name': 'Mark Frost', 'profile_path': '/paBsASDx2Qap4i51HIm9tycpgBW.jpg'}, {'credit_id': '5974fab0925141580601b61b', 'department': 'Crew', 'gender': 0, 'id': 60934, 'job': 'Post-Production Manager', 'name': 'Patrick Esposito', 'profile_path': None}, {'credit_id': '5974fa9ec3a3685da401b507', 'department': 'Crew', 'gender': 0, 'id': 92759, 'job': 'Post Production Assistant', 'name': 'Jamie Clarke', 'profile_path': None}, {'credit_id': '5974fa45c3a3685e0101b5ad', 'department': 'Crew', 'gender': 1, 'id': 76003, 'job': 'Dialect Coach', 'name': 'Susan Hegarty', 'profile_path': None}, {'credit_id': '5974fc3192514157f701c265', 'department': 'Production', 'gender': 2, 'id': 11014, 'job': 'Unit Production Manager', 'name': 'Ross Fanger', 'profile_path': None}, {'credit_id': '557d8ddb9251411e7c001e02', 'department': 'Production', 'gender': 2, 'id': 11014, 'job': 'Co-Producer', 'name': 'Ross Fanger', 'profile_path': None}, {'credit_id': '579e5721c3a3681db800307b', 'department': 'Crew', 'gender': 1, 'id': 203227, 'job': 'Stunts', 'name': 'Rikki Gagne', 'profile_path': '/10cqATXRi8sfQI1ukAFcDBxI572.jpg'}, {'credit_id': '5975077192514157ec01cd94', 'department': 'Sound', 'gender': 0, 'id': 554888, 'job': 'Sound Designer', 'name': 'Charles Maynes', 'profile_path': None}, {'credit_id': '578b94d29251417c07008a83', 'department': 'Art', 'gender': 2, 'id': 961544, 'job': 'Art Direction', 'name': 'Don MacAulay', 'profile_path': None}, {'credit_id': '5975088fc3a3685e0101c4ca', 'department': 'Visual Effects', 'gender': 0, 'id': 1078710, 'job': 'Visual Effects Supervisor', 'name': 'Berj Bannayan', 'profile_path': None}, {'credit_id': '578b9497c3a3685acb000b3d', 'department': 'Art', 'gender': 2, 'id': 1128347, 'job': 'Production Design', 'name': 'Bill Boes', 'profile_path': None}, {'credit_id': '5974f98a92514157ec01beb0', 'department': 'Costume &amp; Make-Up', 'gender': 0, 'id': 1182909, 'job': 'Key Hair Stylist', 'name': 'Anji Bemben', 'profile_path': None}, {'credit_id': '5974f93bc3a3685ded01b9e1', 'department': 'Camera', 'gender': 0, 'id': 1183452, 'job': 'Still Photographer', 'name': 'Kerry Hayes', 'profile_path': None}, {'credit_id': '5974f96992514106a8013609', 'department': 'Costume &amp; Make-Up', 'gender': 0, 'id': 1206905, 'job': 'Costume Supervisor', 'name': 'James W. Tyson', 'profile_path': None}, {'credit_id': '59746bb2c3a3685da4011dcf', 'department': 'Art', 'gender': 0, 'id': 1267653, 'job': 'Sculptor', 'name': 'Chet Zar', 'profile_path': None}, {'credit_id': '5974f875c3a3685e0101b3a1', 'department': 'Camera', 'gender': 0, 'id': 1319634, 'job': 'Camera Operator', 'name': 'Paul Mitchnick', 'profile_path': None}, {'credit_id': '59746be292514158430123d5', 'department': 'Art', 'gender': 0, 'id': 1378677, 'job': 'Set Designer', 'name': 'Nancy Anna Brown', 'profile_path': None}, {'credit_id': '59746b399251415836012383', 'department': 'Art', 'gender': 0, 'id': 1378689, 'job': 'Lead Painter', 'name': 'Lynn Chaulk', 'profile_path': None}, {'credit_id': '59750793c3a3685da401c31b', 'department': 'Sound', 'gender': 0, 'id': 1378695, 'job': 'Sound Effects Editor', 'name': 'Erik Aadahl', 'profile_path': None}, {'credit_id': '5974fcdb92514157fb01bcfa', 'department': 'Editing', 'gender': 0, 'id': 1384367, 'job': 'Dialogue Editor', 'name': 'Susan Dawes', 'profile_path': None}, {'credit_id': '597506f392514157f701cdd9', 'department': 'Sound', 'gender': 0, 'id': 1384393, 'job': 'Music Editor', 'name': 'Amanda Goodpaster', 'profile_path': None}, {'credit_id': '59746b10c3a3685ded011fb5', 'department': 'Art', 'gender': 0, 'id': 1386906, 'job': 'Construction Coordinator', 'name': 'Jonas Kirk', 'profile_path': None}, {'credit_id': '5974f9ff925141580601b551', 'department': 'Crew', 'gender': 0, 'id': 1387539, 'job': 'Carpenter', 'name': 'Derek Del Puppo', 'profile_path': None}, {'credit_id': '5974fa24c3a3685ded01bae6', 'department': 'Crew', 'gender': 0, 'id': 1391706, 'job': 'Chef', 'name': 'Bob Bedard', 'profile_path': None}, {'credit_id': '597507b6c3a3685dba019818', 'department': 'Sound', 'gender': 0, 'id': 1398946, 'job': 'Supervising Sound Editor', 'name': 'John A. Larsen', 'profile_path': None}, {'credit_id': '5975068bc3a36842c20150e3', 'department': 'Sound', 'gender': 0, 'id': 1399057, 'job': 'ADR Supervisor', 'name': 'Jim Brookshire', 'profile_path': None}, {'credit_id': '5974f88a925141580601b3cb', 'department': 'Camera', 'gender': 0, 'id': 1399899, 'job': 'Camera Technician', 'name': 'Steven J. Winslow', 'profile_path': None}, {'credit_id': '5974fdf6c3a3685da401b8b8', 'department': 'Production', 'gender': 2, 'id': 1400510, 'job': 'Location Manager', 'name': 'Damon Michael Gordon', 'profile_path': '/lvefVJ1Q4xSmlcUs0o9g9Pf2v23.jpg'}, {'credit_id': '5974fb0ac3a3685dd801dec6', 'department': 'Crew', 'gender': 0, 'id': 1401391, 'job': 'Scenic Artist', 'name': 'John B. Keys', 'profile_path': None}, {'credit_id': '5974fbfe92514157ec01c170', 'department': 'Crew', 'gender': 0, 'id': 1401598, 'job': 'Transportation Captain', 'name': 'David Holm', 'profile_path': None}, {'credit_id': '5974f9e6925141583601bb73', 'department': 'Costume &amp; Make-Up', 'gender': 0, 'id': 1401604, 'job': 'Wigmaker', 'name': 'Stacey Butterworth', 'profile_path': None}, {'credit_id': '5974fd18925141583601bf06', 'department': 'Editing', 'gender': 0, 'id': 1401897, 'job': 'First Assistant Editor', 'name': 'Danny Rafic', 'profile_path': None}, {'credit_id': '5974fcf292514106a80139d5', 'department': 'Editing', 'gender': 0, 'id': 1402036, 'job': 'Digital Intermediate', 'name': 'Ron Barr', 'profile_path': None}, {'credit_id': '59746af9c3a3685d7f011877', 'department': 'Art', 'gender': 0, 'id': 1404357, 'job': 'Conceptual Design', 'name': 'Constantine Sekeris', 'profile_path': None}, {'credit_id': '5974f860c3a3685e0101b392', 'department': 'Camera', 'gender': 2, 'id': 1404734, 'job': 'Additional Camera', 'name': 'Mark Chow', 'profile_path': None}, {'credit_id': '5974f927925141584301b981', 'department': 'Camera', 'gender': 0, 'id': 1408787, 'job': 'Steadicam Operator', 'name': 'Jim Van Dijk', 'profile_path': None}, {'credit_id': '597508e2925141584301ca18', 'department': 'Crew', 'gender': 0, 'id': 1410186, 'job': 'Digital Producer', 'name': 'Amy Beresford', 'profile_path': None}, {'credit_id': '59746b28c3a3685d5e011265', 'department': 'Art', 'gender': 0, 'id': 1410353, 'job': 'Greensman', 'name': 'Dave Emmonds', 'profile_path': None}, {'credit_id': '597507d8c3a3685ded01c99e', 'department': 'Crew', 'gender': 0, 'id': 1415488, 'job': 'Animatronics Supervisor', 'name': 'Paul Griffin', 'profile_path': None}, {'credit_id': '5974fa11925141583601bbb0', 'department': 'Crew', 'gender': 0, 'id': 1416157, 'job': 'CG Supervisor', 'name': 'Mike Hardison', 'profile_path': None}, {'credit_id': '5974fd9ec3a3685d5e01a88f', 'department': 'Lighting', 'gender': 0, 'id': 1418404, 'job': 'Rigging Gaffer', 'name': 'Jarrod Tiffin', 'profile_path': None}, {'credit_id': '5974fc47c3a3685da401b6e9', 'department': 'Crew', 'gender': 0, 'id': 1418489, 'job': 'Unit Publicist', 'name': 'Joe Everett', 'profile_path': None}, {'credit_id': '59746b9c92514106e2009863', 'department': 'Art', 'gender': 0, 'id': 1423864, 'job': 'Production Illustrator', 'name': 'Brent Boates', 'profile_path': None}, {'credit_id': '5974fba792514106a8013870', 'department': 'Crew', 'gender': 0, 'id': 1424176, 'job': 'Stunt Coordinator', 'name': 'John Branagan', 'profile_path': None}, {'credit_id': '59746ae3c3a3685dd8013497', 'department': 'Art', 'gender': 0, 'id': 1431018, 'job': 'Assistant Art Director', 'name': 'Mira Caveno', 'profile_path': None}, {'credit_id': '5974fc12925141584301bca1', 'department': 'Crew', 'gender': 0, 'id': 1431104, 'job': 'Transportation Coordinator', 'name': 'Scott Irvine', 'profile_path': None}, {'credit_id': '557d8df0925141539b0049e8', 'department': 'Production', 'gender': 0, 'id': 1432021, 'job': 'Associate Producer', 'name': 'Kurt Williams', 'profile_path': None}, {'credit_id': '5975087ac3a3685ded01ca54', 'department': 'Visual Effects', 'gender': 0, 'id': 1436181, 'job': 'Visual Effects Producer', 'name': 'Melissa Brockman', 'profile_path': None}, {'credit_id': '597506cc925141583601c93b', 'department': 'Sound', 'gender': 0, 'id': 1445874, 'job': 'First Assistant Sound Editor', 'name': 'Skip Longfellow', 'profile_path': None}, {'credit_id': '5974fae492514157ec01c02b', 'department': 'Art', 'gender': 0, 'id': 1446196, 'job': 'Property Master', 'name': 'James H. Chow', 'profile_path': None}, {'credit_id': '5974fbd3c3a3685ded01bc94', 'department': 'Crew', 'gender': 0, 'id': 1455604, 'job': 'Supervising Animator', 'name': 'Bill Haller', 'profile_path': None}, {'credit_id': '59750812c3a3685dba019862', 'department': 'Visual Effects', 'gender': 0, 'id': 1460587, 'job': 'Special Effects Supervisor', 'name': 'Tommy Frazier ', 'profile_path': None}, {'credit_id': '597507ed925141580601c3ef', 'department': 'Visual Effects', 'gender': 0, 'id': 1462709, 'job': 'Digital Compositors', 'name': 'Matthew Adams', 'profile_path': None}, {'credit_id': '557d8dd192514153a1003e03', 'department': 'Production', 'gender': 0, 'id': 1477146, 'job': 'Associate Producer', 'name': 'Lee Cleary', 'profile_path': None}, {'credit_id': '5974fca0925141584301bd2a', 'department': 'Directing', 'gender': 0, 'id': 1477146, 'job': 'First Assistant Director', 'name': 'Lee Cleary', 'profile_path': None}, {'credit_id': '557d8de5c3a368765a00222a', 'department': 'Production', 'gender': 0, 'id': 1477147, 'job': 'Associate Producer', 'name': 'David Gorder', 'profile_path': None}, {'credit_id': '597508c9c3a36842c20152f5', 'department': 'Crew', 'gender': 0, 'id': 1494205, 'job': 'Sequence Leads', 'name': 'Eric Clement', 'profile_path': None}, {'credit_id': '5974f90792514106e201254e', 'department': 'Camera', 'gender': 2, 'id': 1494209, 'job': 'Aerial Director of Photography', 'name': 'Richard Roles', 'profile_path': None}, {'credit_id': '59750758c3a3685d7f01c084', 'department': 'Sound', 'gender': 0, 'id': 1511063, 'job': 'Scoring Mixer', 'name': 'Casey Stone', 'profile_path': None}, {'credit_id': '59746bcec3a3685da4011df3', 'department': 'Art', 'gender': 0, 'id': 1519404, 'job': 'Set Decoration Buyer', 'name': 'Zoe Jirik', 'profile_path': None}, {'credit_id': '5974f9a192514157fb01b995', 'department': 'Costume &amp; Make-Up', 'gender': 0, 'id': 1521518, 'job': 'Makeup Artist', 'name': 'Kathryn Bihr', 'profile_path': None}, {'credit_id': '5974fb8dc3a3685d7f01b3fd', 'department': 'Crew', 'gender': 2, 'id': 1523334, 'job': 'Stand In', 'name': 'Zack Abramowitz', 'profile_path': None}, {'credit_id': '5974f95392514157f701bf06', 'department': 'Costume &amp; Make-Up', 'gender': 0, 'id': 1526465, 'job': 'Assistant Costume Designer', 'name': 'Ann Foley', 'profile_path': None}, {'credit_id': '5974fd6292514157ec01c2e1', 'department': 'Lighting', 'gender': 0, 'id': 1537032, 'job': 'Gaffer', 'name': 'Dennis Brock', 'profile_path': None}, {'credit_id': '5974fbc0c3a3685d5e01a6b3', 'department': 'Crew', 'gender': 0, 'id': 1537033, 'job': 'Stunts', 'name': 'Dave Alexander', 'profile_path': None}, {'credit_id': '5974fe3992514106e2012ab2', 'department': 'Production', 'gender': 0, 'id': 1537036, 'job': 'Production Manager', 'name': 'Stewart Bethune', 'profile_path': None}, {'credit_id': '58218cbe9251413bae005b2c', 'department': 'Art', 'gender': 2, 'id': 1546584, 'job': 'Painter', 'name': 'Mark N Tompkins', 'profile_path': None}, {'credit_id': '5975091e92514106a8014676', 'department': 'Production', 'gender': 0, 'id': 1548639, 'job': 'Unit Manager', 'name': 'Yvonne Melville', 'profile_path': None}, {'credit_id': '5974fd34925141580601b8e2', 'department': 'Lighting', 'gender': 0, 'id': 1550733, 'job': 'Best Boy Electric', 'name': 'Doug Dalisera', 'profile_path': None}, {'credit_id': '5974f9c0c3a3685d7f01b22b', 'department': 'Costume &amp; Make-Up', 'gender': 0, 'id': 1559005, 'job': 'Set Costumer', 'name': 'Patti Bishop', 'profile_path': None}, {'credit_id': '5974fa78c3a3685d5e01a555', 'department': 'Crew', 'gender': 0, 'id': 1559017, 'job': 'Driver', 'name': 'Dave Miller', 'profile_path': None}, {'credit_id': '5974fde2c3a3685dba018ec7', 'department': 'Production', 'gender': 0, 'id': 1559145, 'job': 'Casting Associate', 'name': 'Errin Clutton', 'profile_path': None}, {'credit_id': '5974fac392514106a801376e', 'department': 'Crew', 'gender': 0, 'id': 1562239, 'job': 'Post Production Supervisor', 'name': 'Charlie Davis', 'profile_path': None}, {'credit_id': '597506de92514157ec01ccfc', 'department': 'Sound', 'gender': 0, 'id': 1564250, 'job': 'Foley', 'name': 'James Ashwill', 'profile_path': None}, {'credit_id': '597506b2c3a3685ded01c87d', 'department': 'Sound', 'gender': 0, 'id': 1564732, 'job': 'Boom Operator', 'name': 'Chris Glyn-Jones', 'profile_path': None}, {'credit_id': '5974fe0f925141583601c007', 'department': 'Production', 'gender': 0, 'id': 1580636, 'job': 'Production Accountant', 'name': 'Maryjane Layani', 'profile_path': None}, {'credit_id': '5974fe4e925141580601ba0e', 'department': 'Production', 'gender': 0, 'id': 1597443, 'job': 'Production Supervisor', 'name': 'Brian Walsh', 'profile_path': None}, {'credit_id': '5974f8cd92514106e20124ff', 'department': 'Camera', 'gender': 0, 'id': 1644462, 'job': 'Key Grip', 'name': 'Steve Smith', 'profile_path': None}, {'credit_id': '578b9571c3a3685acb000b97', 'department': 'Costume &amp; Make-Up', 'gender': 0, 'id': 1652264, 'job': 'Costume Design', 'name': 'Jose Fernandez', 'profile_path': None}, {'credit_id': '597507ffc3a3685d7f01c12c', 'department': 'Visual Effects', 'gender': 0, 'id': 1673810, 'job': 'I/O Supervisor', 'name': 'David Zbriger', 'profile_path': None}, {'credit_id': '5975082a92514106e2013486', 'department': 'Visual Effects', 'gender': 0, 'id': 1699155, 'job': 'Visual Effects', 'name': 'Alp Altiner', 'profile_path': None}, {'credit_id': '5974fe2792514157ec01c3cb', 'department': 'Production', 'gender': 0, 'id': 1704380, 'job': 'Production Coordinator', 'name': 'Rebecca Adams', 'profile_path': None}, {'credit_id': '5974fbe7c3a3685d5e01a6e2', 'department': 'Crew', 'gender': 0, 'id': 1709358, 'job': 'Systems Administrators &amp; Support', 'name': 'Devin Bunje', 'profile_path': None}, {'credit_id': '597508b1925141580601c4a9', 'department': 'Writing', 'gender': 0, 'id': 1728325, 'job': 'Storyboard', 'name': 'Trevor Goring', 'profile_path': None}, {'credit_id': '597270c6c3a3686fc7040f65', 'department': 'Directing', 'gender': 2, 'id': 1729244, 'job': 'Script Supervisor', 'name': 'Diego Garzon', 'profile_path': None}, {'credit_id': '5974fd06c3a3685dd801e15d', 'department': 'Editing', 'gender': 0, 'id': 1730089, 'job': 'Editorial Production Assistant', 'name': 'Breanne Larrett', 'profile_path': None}, {'credit_id': '5974fb2d92514157fb01bb24', 'department': 'Crew', 'gender': 0, 'id': 1740495, 'job': 'Second Unit Cinematographer', 'name': 'Catherine Kretz', 'profile_path': None}, {'credit_id': '5974f8aac3a3685d5e01a367', 'department': 'Camera', 'gender': 0, 'id': 1771259, 'job': 'First Assistant Camera', 'name': 'Aristidi Georgiopoulos', 'profile_path': None}, {'credit_id': '5974fc5d925141584301bcec', 'department': 'Crew', 'gender': 1, 'id': 1814839, 'job': 'Utility Stunts', 'name': 'Leslie McMichael', 'profile_path': '/xWYiOe8HYkMbzLbsKitNLtHC7Sf.jpg'}, {'credit_id': '5974fd8092514157f701c3d3', 'department': 'Lighting', 'gender': 0, 'id': 1821423, 'job': 'Lighting Artist', 'name': 'Jonathan Germain', 'profile_path': None}, {'credit_id': '59746ac9c3a3685dd8013465', 'department': 'Art', 'gender': 0, 'id': 1856553, 'job': 'Art Department Assistant', 'name': 'Lee Anne Elaschuk', 'profile_path': None}, {'credit_id': '59746ad592514157ec012395', 'department': 'Art', 'gender': 0, 'id': 1856554, 'job': 'Art Department Coordinator', 'name': 'Lisa Leung', 'profile_path': None}, {'credit_id': '59746b63c3a36842c200a2a2', 'department': 'Production', 'gender': 0, 'id': 1856557, 'job': 'Line Producer', 'name': 'Margareth Lynch', 'profile_path': None}, {'credit_id': '5974f8f8c3a3685e0101b445', 'department': 'Camera', 'gender': 0, 'id': 1856756, 'job': 'Grip', 'name': 'Mike West', 'profile_path': None}, {'credit_id': '5974f97ec3a36842c20141b9', 'department': 'Costume &amp; Make-Up', 'gender': 0, 'id': 1856757, 'job': 'Hairstylist', 'name': 'Elke Gordon', 'profile_path': None}, {'credit_id': '5974f9d992514157f701bfa0', 'department': 'Costume &amp; Make-Up', 'gender': 0, 'id': 1856766, 'job': 'Set Dressing Artist', 'name': 'Keith Burk', 'profile_path': None}, {'credit_id': '5974fa35c3a3685dd801ddab', 'department': 'Crew', 'gender': 0, 'id': 1856771, 'job': 'Craft Service', 'name': 'Steven Wargo', 'profile_path': None}, {'credit_id': '5974fa5c92514157f701c046', 'department': 'Crew', 'gender': 0, 'id': 1856773, 'job': 'Digital Effects Supervisor', 'name': 'Andre Bustanoby', 'profile_path': None}, {'credit_id': '5974fa89c3a36842c2014320', 'department': 'Crew', 'gender': 0, 'id': 1856774, 'job': 'Loader', 'name': 'Audrey Dennison', 'profile_path': None}, {'credit_id': '5974fad892514157f701c0af', 'department': 'Crew', 'gender': 0, 'id': 1856777, 'job': 'Propmaker', 'name': 'Sid Nicholson', 'profile_path': None}, {'credit_id': '5974fb44c3a3685dd801df22', 'department': 'Crew', 'gender': 0, 'id': 1856781, 'job': 'Security', 'name': 'Martineau David', 'profile_path': None}, {'credit_id': '5974fb55c3a3685e0101b6c7', 'department': 'Crew', 'gender': 0, 'id': 1856782, 'job': 'Software Engineer', 'name': 'Stefan Herz', 'profile_path': None}, {'credit_id': '5974fc79c3a36842c201456e', 'department': 'Crew', 'gender': 0, 'id': 1856784, 'job': 'Video Assist Operator', 'name': 'Rob Graham', 'profile_path': None}, {'credit_id': '5974fcb2c3a3685ded01bd7d', 'department': 'Directing', 'gender': 0, 'id': 1856785, 'job': 'Layout', 'name': 'Jigesh Gajjar', 'profile_path': None}, {'credit_id': '5974fd51c3a3685d7f01b5e7', 'department': 'Lighting', 'gender': 0, 'id': 1856786, 'job': 'Electrician', 'name': 'Peter Ronan', 'profile_path': None}, {'credit_id': '5974fd93925141580601b944', 'department': 'Lighting', 'gender': 2, 'id': 1856788, 'job': 'Lighting Technician', 'name': 'James S. Harvey', 'profile_path': None}, {'credit_id': '5974fdcb92514157ec01c35e', 'department': 'Lighting', 'gender': 0, 'id': 1856789, 'job': 'Rigging Grip', 'name': 'Mike Carpenter', 'profile_path': None}, {'credit_id': '59750787c3a3685dd801edb3', 'department': 'Sound', 'gender': 0, 'id': 1856794, 'job': 'Sound Editor', 'name': 'Phil Jeffers', 'profile_path': None}, {'credit_id': '59750846925141580601c442', 'department': 'Visual Effects', 'gender': 0, 'id': 1856795, 'job': 'Visual Effects Coordinator', 'name': 'Dean Gula', 'profile_path': None}, {'credit_id': '5975092fc3a3685dd801ef59', 'department': 'Crew', 'gender': 0, 'id': 1856796, 'job': 'Thanks', 'name': 'James Start', 'profile_path': None}]</t>
  </si>
  <si>
    <t>[{'id': 28, 'name': 'Action'}, {'id': 12, 'name': 'Adventure'}, {'id': 14, 'name': 'Fantasy'}, {'id': 878, 'name': 'Science Fiction'}]</t>
  </si>
  <si>
    <t>[{'name': 'Twentieth Century Fox Film Corporation', 'id': 306}, {'name': '1492 Pictures', 'id': 436}, {'name': 'Constantin Film Produktion', 'id': 5755}, {'name': 'Marvel Enterprises', 'id': 19551}, {'name': 'Kumar Mobiliengesellschaft mbH &amp; Co. Projekt Nr. 3 KG', 'id': 26149}]</t>
  </si>
  <si>
    <t>Fantastic Four</t>
  </si>
  <si>
    <t>m59</t>
  </si>
  <si>
    <t>[{'cast_id': 1, 'character': 'Jeff Spicoli', 'credit_id': '52fe455d9251416c75053e6b', 'gender': 2, 'id': 2228, 'name': 'Sean Penn', 'order': 0, 'profile_path': '/f2uy1zq0qmtLBpsr6N9uQ8FktOr.jpg'}, {'cast_id': 2, 'character': 'Stacy Hamilton', 'credit_id': '52fe455d9251416c75053e6f', 'gender': 1, 'id': 10431, 'name': 'Jennifer Jason Leigh', 'order': 1, 'profile_path': '/tncFH9YfrK2ql1cNXGEkEAJ5zIz.jpg'}, {'cast_id': 3, 'character': 'Brad Hamilton', 'credit_id': '52fe455d9251416c75053e73', 'gender': 2, 'id': 777, 'name': 'Judge Reinhold', 'order': 2, 'profile_path': '/dra8yOHLV8yqXSdwBueXeaDsLXV.jpg'}, {'cast_id': 8, 'character': 'Linda Barrett', 'credit_id': '52fe455d9251416c75053e85', 'gender': 1, 'id': 16171, 'name': 'Phoebe Cates', 'order': 3, 'profile_path': '/zOUE6cOZjFGrIeqidjOfrONj98G.jpg'}, {'cast_id': 7, 'character': "Mark 'Rat' Ratner", 'credit_id': '52fe455d9251416c75053e81', 'gender': 2, 'id': 118946, 'name': 'Brian Backer', 'order': 4, 'profile_path': '/eTrqeVT8qDJrJuTHVIiHcZZs0B8.jpg'}, {'cast_id': 6, 'character': 'Mike Damone', 'credit_id': '52fe455d9251416c75053e7d', 'gender': 2, 'id': 61217, 'name': 'Robert Romanus', 'order': 5, 'profile_path': '/9ow4UIiT2fHPMUjHji8yuNFtd0E.jpg'}, {'cast_id': 9, 'character': 'Mr. Hand', 'credit_id': '52fe455d9251416c75053e89', 'gender': 2, 'id': 4093, 'name': 'Ray Walston', 'order': 6, 'profile_path': '/5N6AVWIJCBD71uZtxSTTE8ZNfkB.jpg'}, {'cast_id': 10, 'character': 'Arnold', 'credit_id': '52fe455d9251416c75053e8d', 'gender': 2, 'id': 9997, 'name': 'Scott Thomson', 'order': 7, 'profile_path': '/7d61uG3mF0oEGSOLJWl9DwvDXeQ.jpg'}, {'cast_id': 11, 'character': 'Mr. Vargas', 'credit_id': '52fe455d9251416c75053e91', 'gender': 2, 'id': 3418, 'name': 'Vincent Schiavelli', 'order': 8, 'profile_path': '/q2fEosVlli2T8k5db7c7xueNTtc.jpg'}, {'cast_id': 12, 'character': 'Lisa', 'credit_id': '52fe455d9251416c75053e95', 'gender': 1, 'id': 13656, 'name': 'Amanda Wyss', 'order': 9, 'profile_path': '/3AwA9AaUsMYp68uNCihqtRAyeGz.jpg'}, {'cast_id': 25, 'character': 'Ron Johnson', 'credit_id': '578c1db2c3a368623000039c', 'gender': 0, 'id': 144304, 'name': 'D.W. Brown', 'order': 10, 'profile_path': '/iQEY1GnOImTwu5jaSbzcj25YwN.jpg'}, {'cast_id': 13, 'character': 'Charles Jefferson', 'credit_id': '52fe455d9251416c75053e99', 'gender': 2, 'id': 2178, 'name': 'Forest Whitaker', 'order': 11, 'profile_path': '/4pMQkelS5lK661m9Kz3oIxLYiyS.jpg'}, {'cast_id': 14, 'character': 'Cindy', 'credit_id': '52fe455d9251416c75053e9d', 'gender': 1, 'id': 83151, 'name': 'Kelli Maroney', 'order': 12, 'profile_path': '/zu7a0s7VjNvsEVL010wETWPxhck.jpg'}, {'cast_id': 26, 'character': 'Dennis Taylor', 'credit_id': '578c1e1c92514108640003cd', 'gender': 2, 'id': 1652467, 'name': 'Tom Nolan', 'order': 13, 'profile_path': None}, {'cast_id': 27, 'character': 'Pat Bernardo', 'credit_id': '578c1e80c3a36862300003f6', 'gender': 1, 'id': 1232231, 'name': 'Blair Tefkin', 'order': 14, 'profile_path': '/lIC5O4SGufgrBOr91UZ805nNalu.jpg'}, {'cast_id': 15, 'character': 'Stoner Bud', 'credit_id': '52fe455d9251416c75053ea1', 'gender': 2, 'id': 7036, 'name': 'Eric Stoltz', 'order': 15, 'profile_path': '/fXaULtqnMDKsqT1to8vnLjSXe0w.jpg'}, {'cast_id': 28, 'character': 'Robber', 'credit_id': '578c1ecd9251410e4f0055a5', 'gender': 2, 'id': 785, 'name': 'James Russo', 'order': 16, 'profile_path': '/tV4X0uEuqu6XYml3yEs9rsG9EzW.jpg'}, {'cast_id': 16, 'character': "Brad's Bud", 'credit_id': '52fe455d9251416c75053ea5', 'gender': 2, 'id': 2963, 'name': 'Nicolas Cage', 'order': 17, 'profile_path': '/ti2h1OS1n1VwoJHWFaJD8dMZuEE.jpg'}, {'cast_id': 45, 'character': 'Curtis Spicoli', 'credit_id': '59bb2de49251413267003d7b', 'gender': 0, 'id': 1888068, 'name': 'Patrick Brennan', 'order': 18, 'profile_path': '/2fZnHbCDpHYipBvn4M2LbiQpKvE.jpg'}, {'cast_id': 43, 'character': 'Greg', 'credit_id': '59bb23029251413231002f39', 'gender': 2, 'id': 1527199, 'name': 'James Bolt', 'order': 19, 'profile_path': '/rTzjoaoNkZTv03zRyJsCmqShHni.jpg'}, {'cast_id': 17, 'character': 'Stoner Bud', 'credit_id': '52fe455d9251416c75053ea9', 'gender': 2, 'id': 11085, 'name': 'Anthony Edwards', 'order': 20, 'profile_path': '/sCdevgZnwQb3AkDFM0ajGJGmY4p.jpg'}, {'cast_id': 46, 'character': 'Dina Phillips', 'credit_id': '59bb329cc3a3680ef0004709', 'gender': 1, 'id': 142622, 'name': 'Pamela Springsteen', 'order': 21, 'profile_path': '/moKHz5HbBGpgb0luSfR1V6JN2rp.jpg'}, {'cast_id': 29, 'character': 'Dr. Miller', 'credit_id': '578c1f0cc3a3685b440049bc', 'gender': 2, 'id': 769, 'name': 'Martin Brest', 'order': 22, 'profile_path': '/uBdfVZ2YBpnMj24UEviiNxbQgrt.jpg'}, {'cast_id': 42, 'character': 'Desmond', 'credit_id': '59bb1db2c3a3680f430025e7', 'gender': 0, 'id': 102709, 'name': 'David Price', 'order': 23, 'profile_path': '/bEOU4dsyW0Oe2owVUI29gDEt6GL.jpg'}, {'cast_id': 47, 'character': 'Pirate King', 'credit_id': '59bb32e0c3a3680f50004532', 'gender': 2, 'id': 22302, 'name': 'Stuart Cornfeld', 'order': 24, 'profile_path': '/vBdZqJTDv7PpM6a5dBSO4orV8z1.jpg'}, {'cast_id': 24, 'character': 'Pizza Guy', 'credit_id': '5747ce2d92514135d10010e8', 'gender': 2, 'id': 37043, 'name': 'Taylor Negron', 'order': 25, 'profile_path': '/l641HJtE8WSjWAJGHAer5Hx89SG.jpg'}, {'cast_id': 44, 'character': "Perry's Pizza Waitress", 'credit_id': '59bb23b69251413267002d9f', 'gender': 0, 'id': 1504128, 'name': "Shelly O'Neill", 'order': 26, 'profile_path': '/htUNsgcZySWtWljPIa9XIxe58Hl.jpg'}, {'cast_id': 38, 'character': 'Businessman', 'credit_id': '581f5a79c3a368555b0006e9', 'gender': 2, 'id': 63214, 'name': 'Sonny Carl Davis', 'order': 27, 'profile_path': '/bdpZH2zUh9WSRfxViA3oyvizNl0.jpg'}, {'cast_id': 48, 'character': 'Beautiful Girl in Car', 'credit_id': '59bb336f92514132920043e7', 'gender': 1, 'id': 11656, 'name': 'Nancy Wilson', 'order': 28, 'profile_path': '/1kfPxx8Jj178P7ofYX21LbNrUJC.jpg'}, {'cast_id': 39, 'character': 'Mrs. Vargas', 'credit_id': '58c267c6c3a36842bd009b50', 'gender': 1, 'id': 52144, 'name': 'Lana Clarkson', 'order': 29, 'profile_path': '/mPcfJBBENUFpXkK7eWGeljxhuun.jpg'}, {'cast_id': 40, 'character': 'Playmate', 'credit_id': '59bb13ffc3a3680f2e0017d7', 'gender': 1, 'id': 101662, 'name': 'Lori Sutton', 'order': 30, 'profile_path': '/zRODRjv0odXqWHTDOpak1kyGITj.jpg'}, {'cast_id': 41, 'character': 'Playmate', 'credit_id': '59bb14c2925141325400185a', 'gender': 1, 'id': 1217468, 'name': 'Ava Lazar', 'order': 31, 'profile_path': '/71Ah7s5PTxbUgiWPr5qRQSh8P6k.jpg'}, {'cast_id': 49, 'character': 'Angry Twin', 'credit_id': '59bb399d9251413273004c7a', 'gender': 0, 'id': 119868, 'name': 'Douglas Brian Martin', 'order': 32, 'profile_path': '/tklEnr9hOWtmVCVqrYDrOcnAcZM.jpg'}, {'cast_id': 50, 'character': 'Angry Twin', 'credit_id': '59bb39c0925141327d004b62', 'gender': 0, 'id': 67569, 'name': 'Steven M. Martin', 'order': 33, 'profile_path': '/jXyiVQnF4KofwiT0KuLmSoFtaAW.jpg'}]</t>
  </si>
  <si>
    <t>[{'credit_id': '52fe455d9251416c75053eb5', 'department': 'Production', 'gender': 2, 'id': 1254, 'job': 'Producer', 'name': 'Art Linson', 'profile_path': '/dEtVivCXxQBtIzmJcUNupT1AB4H.jpg'}, {'credit_id': '52fe455d9251416c75053ec7', 'department': 'Camera', 'gender': 2, 'id': 2507, 'job': 'Director of Photography', 'name': 'Matthew F. Leonetti', 'profile_path': None}, {'credit_id': '578c2bbe9251410864000aee', 'department': 'Costume &amp; Make-Up', 'gender': 1, 'id': 7719, 'job': 'Costume Design', 'name': 'Marilyn Vance', 'profile_path': '/tdNcz7CYAFFKoaYm4EvWec4z3gv.jpg'}, {'credit_id': '578c2b34c3a3687a4600c77b', 'department': 'Production', 'gender': 2, 'id': 7690, 'job': 'Executive Producer', 'name': 'C.O. Erickson', 'profile_path': '/1d9C9Nu7YNtGllVewitNgjzq4RW.jpg'}, {'credit_id': '578c2e47c3a3685b440051bf', 'department': 'Production', 'gender': 2, 'id': 7690, 'job': 'Unit Production Manager', 'name': 'C.O. Erickson', 'profile_path': '/1d9C9Nu7YNtGllVewitNgjzq4RW.jpg'}, {'credit_id': '52fe455d9251416c75053ebb', 'department': 'Writing', 'gender': 2, 'id': 11649, 'job': 'Screenplay', 'name': 'Cameron Crowe', 'profile_path': '/eWHjtfUybkQ5xXI5KUICuGmkvc3.jpg'}, {'credit_id': '52fe455d9251416c75053ec1', 'department': 'Writing', 'gender': 2, 'id': 11649, 'job': 'Novel', 'name': 'Cameron Crowe', 'profile_path': '/eWHjtfUybkQ5xXI5KUICuGmkvc3.jpg'}, {'credit_id': '578c2b86c3a3686230000abc', 'department': 'Art', 'gender': 2, 'id': 12436, 'job': 'Art Direction', 'name': 'Daniel A. Lomino', 'profile_path': None}, {'credit_id': '578c2b619251417aca00c448', 'department': 'Production', 'gender': 2, 'id': 14538, 'job': 'Casting', 'name': 'Don Phillips', 'profile_path': None}, {'credit_id': '578c2ba6c3a3682bb200cb9c', 'department': 'Art', 'gender': 0, 'id': 15448, 'job': 'Set Decoration', 'name': 'Cloudia Rebar', 'profile_path': None}, {'credit_id': '578c2c839251410864000b5d', 'department': 'Costume &amp; Make-Up', 'gender': 2, 'id': 24313, 'job': 'Makeup Artist', 'name': 'Frank Griffin', 'profile_path': None}, {'credit_id': '52fe455d9251416c75053e79', 'department': 'Directing', 'gender': 1, 'id': 57434, 'job': 'Director', 'name': 'Amy Heckerling', 'profile_path': '/c68tZT9Be1triBbKmSOKCS3dsBI.jpg'}, {'credit_id': '52fe455d9251416c75053eaf', 'department': 'Production', 'gender': 2, 'id': 58869, 'job': 'Producer', 'name': 'Irving Azoff', 'profile_path': None}, {'credit_id': '52fe455d9251416c75053ecd', 'department': 'Editing', 'gender': 2, 'id': 69793, 'job': 'Editor', 'name': 'Eric Jenkins', 'profile_path': None}, {'credit_id': '578c2bdb92514108b6000a50', 'department': 'Costume &amp; Make-Up', 'gender': 0, 'id': 1027067, 'job': 'Hairstylist', 'name': 'Janice D. Brandow', 'profile_path': None}]</t>
  </si>
  <si>
    <t>[{'name': 'Universal Pictures', 'id': 33}, {'name': 'Refugee Films', 'id': 8794}]</t>
  </si>
  <si>
    <t>Fast Times at Ridgemont High</t>
  </si>
  <si>
    <t>m60</t>
  </si>
  <si>
    <t>['drama', 'fantasy']</t>
  </si>
  <si>
    <t>[{'cast_id': 11, 'character': 'Raoul Duke', 'credit_id': '52fe431dc3a36847f803b487', 'gender': 2, 'id': 85, 'name': 'Johnny Depp', 'order': 0, 'profile_path': '/kbWValANhZI8rbWZXximXuMN4UN.jpg'}, {'cast_id': 32, 'character': 'Dr. Gonzo / Oscar Z. Acosta', 'credit_id': '52fe431dc3a36847f803b4e7', 'gender': 2, 'id': 1121, 'name': 'Benicio del Toro', 'order': 1, 'profile_path': '/8am369y5SGiZv4l0gY9O5ENzgvE.jpg'}, {'cast_id': 12, 'character': 'Hitchhiker', 'credit_id': '52fe431dc3a36847f803b48b', 'gender': 2, 'id': 2219, 'name': 'Tobey Maguire', 'order': 2, 'profile_path': '/l8e9we9RmTsYgNpx4xqQIlMplLl.jpg'}, {'cast_id': 15, 'character': 'Lucy', 'credit_id': '52fe431dc3a36847f803b497', 'gender': 1, 'id': 6886, 'name': 'Christina Ricci', 'order': 3, 'profile_path': '/dzB58d6fNrTEi7nBAU1tySJc2at.jpg'}, {'cast_id': 13, 'character': 'Waitress at North Star Cafe', 'credit_id': '52fe431dc3a36847f803b48f', 'gender': 1, 'id': 6913, 'name': 'Ellen Barkin', 'order': 4, 'profile_path': '/i4WSy0da6KaA3xvETtXqZtUMoRP.jpg'}, {'cast_id': 14, 'character': 'Highway Patrolman', 'credit_id': '52fe431dc3a36847f803b493', 'gender': 2, 'id': 2048, 'name': 'Gary Busey', 'order': 5, 'profile_path': '/n66ycv61ZoqusHthcQde1g3JY6T.jpg'}, {'cast_id': 17, 'character': 'Blonde TV Reporter', 'credit_id': '52fe431dc3a36847f803b49f', 'gender': 1, 'id': 6941, 'name': 'Cameron Diaz', 'order': 6, 'profile_path': '/ahFkUN9Sm8oF1txUHE5JcJ95Ere.jpg'}, {'cast_id': 16, 'character': 'Magazine Reporter at Mint 400', 'credit_id': '52fe431dc3a36847f803b49b', 'gender': 2, 'id': 19728, 'name': 'Mark Harmon', 'order': 7, 'profile_path': '/vzthrZ2QidVi1iMMOYFzAohhVpj.jpg'}, {'cast_id': 18, 'character': 'Desk Clerk at Mint Hotel', 'credit_id': '52fe431dc3a36847f803b4a3', 'gender': 1, 'id': 381, 'name': 'Katherine Helmond', 'order': 8, 'profile_path': '/m7o1IEKIabcTWz5Qr4yUEoCNHDE.jpg'}, {'cast_id': 19, 'character': 'Ron Bumquist', 'credit_id': '52fe431dc3a36847f803b4a7', 'gender': 2, 'id': 2169, 'name': 'Michael Jeter', 'order': 9, 'profile_path': '/oJTjyq7RGOd1m49RvDpw12bQcvT.jpg'}, {'cast_id': 26, 'character': 'Carnie Talker', 'credit_id': '52fe431dc3a36847f803b4cf', 'gender': 2, 'id': 37221, 'name': 'Penn Jillette', 'order': 10, 'profile_path': '/zmAaXUdx12NRsssgHbk1T31j2x9.jpg'}, {'cast_id': 27, 'character': 'Lacerda', 'credit_id': '52fe431dc3a36847f803b4d3', 'gender': 2, 'id': 14886, 'name': 'Craig Bierko', 'order': 11, 'profile_path': '/j1kgaIfv5scGXovQZOYTsZREssK.jpg'}, {'cast_id': 28, 'character': 'Road Person', 'credit_id': '52fe431dc3a36847f803b4d7', 'gender': 2, 'id': 11059, 'name': 'Lyle Lovett', 'order': 12, 'profile_path': '/yDaJWyKH5MKZkAPVCb6vMC2lnlJ.jpg'}, {'cast_id': 29, 'character': 'Frog-Eyed Woman', 'credit_id': '52fe431dc3a36847f803b4db', 'gender': 1, 'id': 35159, 'name': 'Laraine Newman', 'order': 13, 'profile_path': '/ApYftBOqDMBnVColOQwXIodOt5s.jpg'}, {'cast_id': 30, 'character': 'Judge', 'credit_id': '52fe431dc3a36847f803b4df', 'gender': 2, 'id': 5048, 'name': 'Harry Dean Stanton', 'order': 14, 'profile_path': '/fkl5iJYpKxSFGixyvAsBpLdDmqN.jpg'}, {'cast_id': 31, 'character': 'Hoodlum', 'credit_id': '52fe431dc3a36847f803b4e3', 'gender': 2, 'id': 29712, 'name': 'Tim Thomerson', 'order': 15, 'profile_path': '/bh8TYtiz09sSen5seoVPdcsZ9SF.jpg'}, {'cast_id': 34, 'character': 'Hippie/Musician', 'credit_id': '52fe431dc3a36847f803b4f1', 'gender': 2, 'id': 1237, 'name': 'Flea', 'order': 16, 'profile_path': '/3mvSPp8RpuuPJUuNwq9PyjFu2Ug.jpg'}, {'cast_id': 35, 'character': 'Sven, Flamingo Hotel Clerk', 'credit_id': '52fe431dc3a36847f803b4f5', 'gender': 2, 'id': 22227, 'name': 'Christopher Meloni', 'order': 17, 'profile_path': '/qUxRtuQxWcuaUitnKoTyKgeIitu.jpg'}, {'cast_id': 36, 'character': 'Police Chief', 'credit_id': '52fe431dc3a36847f803b4f9', 'gender': 2, 'id': 31006, 'name': 'Troy Evans', 'order': 18, 'profile_path': '/74r7ajwva1F0yd6moWljQFfqnnR.jpg'}, {'cast_id': 37, 'character': 'Herself (voice)', 'credit_id': '52fe431dc3a36847f803b4fd', 'gender': 1, 'id': 8857, 'name': 'Debbie Reynolds', 'order': 19, 'profile_path': '/p5o3qOl4bFZxrnUxG826cIN0GvP.jpg'}, {'cast_id': 38, 'character': 'Alice the Maid', 'credit_id': '52fe431dc3a36847f803b501', 'gender': 1, 'id': 3981, 'name': 'Jenette Goldstein', 'order': 20, 'profile_path': '/wCcO7cqHJVtnfRlvAJvo7jKd6Bq.jpg'}, {'cast_id': 39, 'character': 'Wee Waiter', 'credit_id': '52fe431dc3a36847f803b505', 'gender': 2, 'id': 10987, 'name': 'Verne Troyer', 'order': 21, 'profile_path': '/AjCmNZ2cA6OXbLZ6ZXfxEveI7LF.jpg'}, {'cast_id': 40, 'character': 'Mint Hotel Clerk', 'credit_id': '52fe431dc3a36847f803b509', 'gender': 2, 'id': 21142, 'name': 'Gregory Itzin', 'order': 22, 'profile_path': '/fncVVUcVFR9QgW1XOCbbp4eUJEU.jpg'}, {'cast_id': 50, 'character': 'Shopper', 'credit_id': '56a2a74a9251417207000880', 'gender': 0, 'id': 60916, 'name': 'Buck Holland', 'order': 23, 'profile_path': '/wFt7upKKpeQJaTNpm93Uxm9T0Ex.jpg'}, {'cast_id': 119, 'character': 'Dune Buggy Driver', 'credit_id': '577631b492514149190022d3', 'gender': 2, 'id': 18262, 'name': 'Richard Riehle', 'order': 24, 'profile_path': '/fFFjfOX7BUsfBQQP54K8QEkkEC2.jpg'}, {'cast_id': 121, 'character': 'Shopper', 'credit_id': '58bd8013925141608405108c', 'gender': 0, 'id': 1580500, 'name': 'Mary Gillis', 'order': 25, 'profile_path': '/Adr0PfPVeQ6QCyZJGQVd9bLjjFH.jpg'}, {'cast_id': 122, 'character': 'North Star Waitress', 'credit_id': '591ac5ed92514105da05f934', 'gender': 0, 'id': 1817897, 'name': 'Elenn Barkin', 'order': 26, 'profile_path': None}, {'cast_id': 123, 'character': 'Other Duke in Matrix Flashback (uncredited)', 'credit_id': '59615225c3a36828a10d92ed', 'gender': 2, 'id': 19724, 'name': 'Hunter S. Thompson', 'order': 27, 'profile_path': '/ji3grQhauGNpXXnFo3jTPS3nRvn.jpg'}]</t>
  </si>
  <si>
    <t>[{'credit_id': '52fe431dc3a36847f803b453', 'department': 'Directing', 'gender': 2, 'id': 280, 'job': 'Director', 'name': 'Terry Gilliam', 'profile_path': '/cFno5isSPvfPEkSdVoEzOs0pJCh.jpg'}, {'credit_id': '52fe431dc3a36847f803b459', 'department': 'Production', 'gender': 2, 'id': 377, 'job': 'Producer', 'name': 'Patrick Cassavetti', 'profile_path': None}, {'credit_id': '52fe431dc3a36847f803b45f', 'department': 'Production', 'gender': 0, 'id': 19721, 'job': 'Producer', 'name': 'Laila Nabulsi', 'profile_path': None}, {'credit_id': '52fe431dc3a36847f803b465', 'department': 'Production', 'gender': 2, 'id': 19722, 'job': 'Producer', 'name': 'Stephen Nemeth', 'profile_path': None}, {'credit_id': '52fe431dc3a36847f803b471', 'department': 'Writing', 'gender': 2, 'id': 19724, 'job': 'Author', 'name': 'Hunter S. Thompson', 'profile_path': '/ji3grQhauGNpXXnFo3jTPS3nRvn.jpg'}, {'credit_id': '52fe431dc3a36847f803b483', 'department': 'Camera', 'gender': 0, 'id': 19727, 'job': 'Director of Photography', 'name': 'Nicola Pecorini', 'profile_path': None}, {'credit_id': '52fe431dc3a36847f803b4ad', 'department': 'Editing', 'gender': 1, 'id': 11072, 'job': 'Editor', 'name': 'Lesley Walker', 'profile_path': None}, {'credit_id': '52fe431dc3a36847f803b4b3', 'department': 'Production', 'gender': 1, 'id': 6347, 'job': 'Casting', 'name': 'Margery Simkin', 'profile_path': '/dCyAWZGEaW1OlGgh5ALiqGfsbpb.jpg'}, {'credit_id': '52fe431dc3a36847f803b4b9', 'department': 'Art', 'gender': 2, 'id': 1303, 'job': 'Production Design', 'name': 'Alex McDowell', 'profile_path': None}, {'credit_id': '52fe431dc3a36847f803b4bf', 'department': 'Art', 'gender': 2, 'id': 10855, 'job': 'Art Direction', 'name': 'Chris Gorak', 'profile_path': None}, {'credit_id': '52fe431dc3a36847f803b4c5', 'department': 'Art', 'gender': 1, 'id': 555, 'job': 'Set Decoration', 'name': 'Nancy Haigh', 'profile_path': None}, {'credit_id': '52fe431dc3a36847f803b4cb', 'department': 'Costume &amp; Make-Up', 'gender': 1, 'id': 8222, 'job': 'Costume Design', 'name': 'Julie Weiss', 'profile_path': None}, {'credit_id': '54943846c3a3680ff50000c2', 'department': 'Writing', 'gender': 2, 'id': 280, 'job': 'Screenplay', 'name': 'Terry Gilliam', 'profile_path': '/cFno5isSPvfPEkSdVoEzOs0pJCh.jpg'}, {'credit_id': '556b5e3c9251416b0a0044b7', 'department': 'Production', 'gender': 0, 'id': 1115023, 'job': 'Co-Producer', 'name': 'Elliot Lewis Rosenblatt', 'profile_path': None}, {'credit_id': '573a3c2ec3a36854fe0003fe', 'department': 'Art', 'gender': 0, 'id': 1621222, 'job': 'Painter', 'name': 'Ronald Day', 'profile_path': None}, {'credit_id': '573a3c669251410c90000433', 'department': 'Art', 'gender': 0, 'id': 1546582, 'job': 'Set Designer', 'name': 'Lynn Christopher', 'profile_path': None}, {'credit_id': '573a3db0c3a3687b9e000080', 'department': 'Crew', 'gender': 0, 'id': 75624, 'job': 'Choreographer', 'name': 'JoAnn Fregalette Jansen', 'profile_path': None}, {'credit_id': '573a3c1c925141556c000a59', 'department': 'Art', 'gender': 0, 'id': 1447582, 'job': 'Leadman', 'name': 'Mark Weissenfluh', 'profile_path': None}, {'credit_id': '573a3c53c3a36806b4000b28', 'department': 'Art', 'gender': 0, 'id': 1621224, 'job': 'Sculptor', 'name': 'Glen Hanz', 'profile_path': None}, {'credit_id': '573a3c7ac3a36806ab000ab5', 'department': 'Art', 'gender': 0, 'id': 1621225, 'job': 'Standby Painter', 'name': 'Mark Blumenthal', 'profile_path': None}, {'credit_id': '573a3c9ac3a36806b4000b38', 'department': 'Camera', 'gender': 0, 'id': 1540340, 'job': 'Camera Operator', 'name': 'Frank Perl', 'profile_path': None}, {'credit_id': '5494389cc3a3686af3001605', 'department': 'Writing', 'gender': 2, 'id': 19725, 'job': 'Screenplay', 'name': 'Tony Grisoni', 'profile_path': None}, {'credit_id': '549438b0c3a36815700000ba', 'department': 'Writing', 'gender': 2, 'id': 943964, 'job': 'Screenplay', 'name': 'Tod Davies', 'profile_path': None}, {'credit_id': '549438c5c3a3686ae3001661', 'department': 'Writing', 'gender': 0, 'id': 31493, 'job': 'Screenplay', 'name': 'Alex Cox', 'profile_path': '/kZOIYfbVcoOXBolWZwz5kXofOuZ.jpg'}, {'credit_id': '556b5e189251416b0a0044b4', 'department': 'Production', 'gender': 0, 'id': 35483, 'job': 'Executive Producer', 'name': 'Harold Bronson', 'profile_path': None}, {'credit_id': '556b5e2592514174a80040f0', 'department': 'Production', 'gender': 2, 'id': 35485, 'job': 'Executive Producer', 'name': 'Richard Foos', 'profile_path': None}, {'credit_id': '556b5e2fc3a36824e7001d8c', 'department': 'Production', 'gender': 0, 'id': 1472574, 'job': 'Associate Producer', 'name': 'John Jergens', 'profile_path': None}, {'credit_id': '556b5e50c3a36824bc001c16', 'department': 'Sound', 'gender': 2, 'id': 19726, 'job': 'Original Music Composer', 'name': 'Ray Cooper', 'profile_path': None}, {'credit_id': '573a3bbf925141556c000a50', 'department': 'Art', 'gender': 0, 'id': 562696, 'job': 'Art Department Assistant', 'name': 'Dianne Chadwick', 'profile_path': None}, {'credit_id': '573a3bd0c3a3687b9e000035', 'department': 'Art', 'gender': 0, 'id': 1481282, 'job': 'Art Department Coordinator', 'name': 'Andrea Carter', 'profile_path': None}, {'credit_id': '573a3be5c3a3686fc2000107', 'department': 'Art', 'gender': 0, 'id': 1532615, 'job': 'Construction Coordinator', 'name': 'Dan Pemberton', 'profile_path': None}, {'credit_id': '573a3bf8c3a3687b9e00003b', 'department': 'Art', 'gender': 0, 'id': 1621221, 'job': 'Construction Foreman', 'name': 'Tom Lifsey', 'profile_path': None}, {'credit_id': '573a3c099251415571000a7c', 'department': 'Art', 'gender': 0, 'id': 1364403, 'job': 'Greensman', 'name': 'Frank McEldowney', 'profile_path': None}, {'credit_id': '573a3c4192514173d70006c8', 'department': 'Art', 'gender': 0, 'id': 1621223, 'job': 'Production Illustrator', 'name': 'Tani Kunitake', 'profile_path': None}, {'credit_id': '573a3cb5c3a36806a6000a7d', 'department': 'Camera', 'gender': 2, 'id': 1403411, 'job': 'First Assistant Camera', 'name': 'Lucas Bielan', 'profile_path': None}, {'credit_id': '573a3ce8c3a3687b9e000060', 'department': 'Camera', 'gender': 0, 'id': 19727, 'job': 'Steadicam Operator', 'name': 'Nicola Pecorini', 'profile_path': None}, {'credit_id': '573a3cffc3a36854fe00041e', 'department': 'Camera', 'gender': 0, 'id': 1393883, 'job': 'Still Photographer', 'name': 'Peter Mountain', 'profile_path': None}, {'credit_id': '573a3d16c3a36806b8000aa5', 'department': 'Costume &amp; Make-Up', 'gender': 1, 'id': 587803, 'job': 'Assistant Costume Designer', 'name': 'Kimberly Adams-Galligan', 'profile_path': None}, {'credit_id': '573a3d2dc3a36806af000bd1', 'department': 'Costume &amp; Make-Up', 'gender': 0, 'id': 1341860, 'job': 'Costume Supervisor', 'name': 'Eden Clark Coblenz', 'profile_path': None}, {'credit_id': '573a3d3f92514155740009ad', 'department': 'Costume &amp; Make-Up', 'gender': 0, 'id': 1095093, 'job': 'Hairstylist', 'name': 'Bridget Cook', 'profile_path': None}, {'credit_id': '573a3d66c3a36806af000bd7', 'department': 'Costume &amp; Make-Up', 'gender': 0, 'id': 1547229, 'job': 'Seamstress', 'name': 'Olga Ishkhanova', 'profile_path': None}, {'credit_id': '573a3d779251410c90000464', 'department': 'Costume &amp; Make-Up', 'gender': 0, 'id': 1556518, 'job': 'Set Costumer', 'name': 'Linda S. Cormany', 'profile_path': None}, {'credit_id': '573a3d9c92514173d70006ec', 'department': 'Costume &amp; Make-Up', 'gender': 0, 'id': 1552002, 'job': 'Wigmaker', 'name': 'Bill Fletcher', 'profile_path': None}, {'credit_id': '573a3dccc3a36806b8000abd', 'department': 'Crew', 'gender': 0, 'id': 1621227, 'job': 'Craft Service', 'name': 'Gary Gingold', 'profile_path': None}, {'credit_id': '573a3ddd92514155740009bd', 'department': 'Crew', 'gender': 0, 'id': 1621228, 'job': 'Driver', 'name': 'Pedro Amaya', 'profile_path': None}, {'credit_id': '573a3e01c3a36806b4000b73', 'department': 'Crew', 'gender': 2, 'id': 101608, 'job': 'Makeup Effects', 'name': 'Rob Bottin', 'profile_path': None}, {'credit_id': '573a3e1a9251410c9000047f', 'department': 'Crew', 'gender': 0, 'id': 1621230, 'job': 'Picture Car Coordinator', 'name': 'Randy Benjamin', 'profile_path': None}, {'credit_id': '573a3e2dc3a36806ab000b00', 'department': 'Crew', 'gender': 0, 'id': 1621231, 'job': 'Post Production Assistant', 'name': 'Roanne Moore', 'profile_path': None}, {'credit_id': '573a3e3dc3a36806ab000b07', 'department': 'Crew', 'gender': 0, 'id': 142094, 'job': 'Post Production Supervisor', 'name': 'Michael Solinger', 'profile_path': None}, {'credit_id': '573a3e5292514155740009db', 'department': 'Crew', 'gender': 0, 'id': 1621232, 'job': 'Propmaker', 'name': 'Earl F. Betts', 'profile_path': None}, {'credit_id': '573a3e62c3a3686fc2000158', 'department': 'Crew', 'gender': 2, 'id': 1334400, 'job': 'Property Master', 'name': 'Will Blount', 'profile_path': None}, {'credit_id': '573a3e7ac3a36806a6000abe', 'department': 'Crew', 'gender': 1, 'id': 1621233, 'job': 'Scenic Artist', 'name': 'Maureen Kropf', 'profile_path': None}, {'credit_id': '573a3e8cc3a3686fc2000162', 'department': 'Crew', 'gender': 0, 'id': 12864, 'job': 'Second Unit Cinematographer', 'name': 'Bruce Logan', 'profile_path': None}, {'credit_id': '573a3ead9251415571000aea', 'department': 'Crew', 'gender': 0, 'id': 1602868, 'job': 'Set Medic', 'name': 'Gloria M. Fujita', 'profile_path': None}, {'credit_id': '573a3edbc3a36806a6000acf', 'department': 'Crew', 'gender': 2, 'id': 1621234, 'job': 'Set Production Assistant', 'name': 'Jimmy Bennett', 'profile_path': None}, {'credit_id': '573a3eef9251417ad50005db', 'department': 'Crew', 'gender': 0, 'id': 1621235, 'job': 'Special Effects Coordinator', 'name': 'Steve Galich', 'profile_path': None}, {'credit_id': '573a3efe92514173d7000723', 'department': 'Crew', 'gender': 0, 'id': 1621236, 'job': 'Stand In', 'name': 'Matt Langenbach', 'profile_path': None}, {'credit_id': '573a3f0ec3a36806b8000aed', 'department': 'Crew', 'gender': 0, 'id': 1407364, 'job': 'Stunt Coordinator', 'name': 'Noon Orsatti', 'profile_path': None}, {'credit_id': '573a3f2892514173c400077d', 'department': 'Crew', 'gender': 0, 'id': 54435, 'job': 'Stunts', 'name': 'Kelly Joe Dugan', 'profile_path': None}, {'credit_id': '573a3f48c3a36854fe000469', 'department': 'Crew', 'gender': 0, 'id': 1621237, 'job': 'Transportation Co-Captain', 'name': 'Pat Stubbs', 'profile_path': None}, {'credit_id': '573a3f62c3a36806af000c32', 'department': 'Crew', 'gender': 0, 'id': 1399640, 'job': 'Transportation Coordinator', 'name': 'James Lowder', 'profile_path': None}, {'credit_id': '573a3f76c3a36806af000c38', 'department': 'Production', 'gender': 0, 'id': 1344279, 'job': 'Unit Production Manager', 'name': 'Mark Indig', 'profile_path': None}, {'credit_id': '573a3f8bc3a36806b4000ba6', 'department': 'Crew', 'gender': 2, 'id': 1404235, 'job': 'Unit Publicist', 'name': 'Michael Singer', 'profile_path': None}, {'credit_id': '573a3fa1c3a36806b8000b0a', 'department': 'Crew', 'gender': 0, 'id': 1463532, 'job': 'Video Assist Operator', 'name': 'Ian Kelly', 'profile_path': None}, {'credit_id': '573a3fd4c3a3687b9e0000ee', 'department': 'Directing', 'gender': 0, 'id': 1545544, 'job': 'Script Supervisor', 'name': 'Karon May', 'profile_path': None}, {'credit_id': '573a4031c3a36806af000c4e', 'department': 'Editing', 'gender': 0, 'id': 1621238, 'job': 'Color Timer', 'name': 'David Rees', 'profile_path': None}, {'credit_id': '573a40499251415574000a27', 'department': 'Editing', 'gender': 0, 'id': 1433210, 'job': 'Dialogue Editor', 'name': 'Alan Paley', 'profile_path': None}, {'credit_id': '573a405d9251417ad5000619', 'department': 'Lighting', 'gender': 0, 'id': 1553634, 'job': 'Best Boy Electric', 'name': 'James Babineaux', 'profile_path': None}, {'credit_id': '573a406dc3a36806a6000b0f', 'department': 'Lighting', 'gender': 0, 'id': 1621239, 'job': 'Electrician', 'name': 'Reynaldo Barrera', 'profile_path': None}, {'credit_id': '573a408092514173d7000757', 'department': 'Lighting', 'gender': 0, 'id': 1621240, 'job': 'Gaffer', 'name': 'Christopher Lyons', 'profile_path': None}, {'credit_id': '573a4098c3a36854fe0004a2', 'department': 'Production', 'gender': 0, 'id': 1392615, 'job': 'Location Manager', 'name': 'Molly Allen', 'profile_path': None}, {'credit_id': '573a40c0c3a36806af000c71', 'department': 'Production', 'gender': 0, 'id': 1526466, 'job': 'Production Coordinator', 'name': 'Pearl A. Lucero', 'profile_path': None}, {'credit_id': '573a40d2c3a36806b4000bdd', 'department': 'Production', 'gender': 0, 'id': 91173, 'job': 'Researcher', 'name': 'Deborah Ricketts', 'profile_path': None}, {'credit_id': '573a41379251415574000a44', 'department': 'Sound', 'gender': 0, 'id': 1457285, 'job': 'Boom Operator', 'name': 'Randy Smith', 'profile_path': None}, {'credit_id': '573a418ec3a36806ab000bb2', 'department': 'Sound', 'gender': 0, 'id': 297, 'job': 'Production Sound Mixer', 'name': 'Jay Meagher', 'profile_path': None}, {'credit_id': '573a41aec3a36854fe0004df', 'department': 'Sound', 'gender': 0, 'id': 1427553, 'job': 'Sound Re-Recording Mixer', 'name': 'Dominic Lester', 'profile_path': None}, {'credit_id': '573a41c29251417ad5000644', 'department': 'Sound', 'gender': 0, 'id': 1404764, 'job': 'Supervising Sound Editor', 'name': 'Peter Pennell', 'profile_path': None}, {'credit_id': '573a41d892514173c40007f0', 'department': 'Visual Effects', 'gender': 0, 'id': 1621244, 'job': 'Special Effects Supervisor', 'name': 'Ray Svedin', 'profile_path': None}, {'credit_id': '573a4206c3a36806a6000b58', 'department': 'Visual Effects', 'gender': 0, 'id': 1621245, 'job': 'Visual Effects Coordinator', 'name': 'Michael Cooper', 'profile_path': None}, {'credit_id': '573a42199251415578000b49', 'department': 'Visual Effects', 'gender': 0, 'id': 10721, 'job': 'Visual Effects Supervisor', 'name': 'Kent Houston', 'profile_path': None}, {'credit_id': '57f8dcb4c3a368311a00431a', 'department': 'Sound', 'gender': 2, 'id': 1691298, 'job': 'Music Editor', 'name': 'Kevin Lane', 'profile_path': None}, {'credit_id': '597b3f49c3a368372401160f', 'department': 'Art', 'gender': 0, 'id': 1446993, 'job': 'Set Dresser', 'name': 'Paige Augustine', 'profile_path': None}, {'credit_id': '597b409e925141364a011327', 'department': 'Camera', 'gender': 0, 'id': 1621226, 'job': 'Key Grip', 'name': 'Peter Chrimes', 'profile_path': None}, {'credit_id': '597b436ec3a3683708010a0e', 'department': 'Costume &amp; Make-Up', 'gender': 1, 'id': 1551137, 'job': 'Key Makeup Artist', 'name': 'Cheryl Ann Nick', 'profile_path': None}, {'credit_id': '597b44fcc3a368374c011d36', 'department': 'Sound', 'gender': 2, 'id': 10972, 'job': 'Assistant Sound Editor', 'name': 'Martin Cantwell', 'profile_path': None}, {'credit_id': '597b4067c3a368375a011c1d', 'department': 'Camera', 'gender': 0, 'id': 1621229, 'job': 'Camera Loader', 'name': 'Lila Byall', 'profile_path': None}, {'credit_id': '597b40819251413681011164', 'department': 'Camera', 'gender': 0, 'id': 1859603, 'job': 'Dolly Grip', 'name': 'Carlos M. Gallardo', 'profile_path': None}, {'credit_id': '597b40e8c3a368376c00f77f', 'department': 'Camera', 'gender': 0, 'id': 1859606, 'job': 'Grip', 'name': 'Michael Mick Armstrong', 'profile_path': None}, {'credit_id': '597b41eb925141366201166b', 'department': 'Costume &amp; Make-Up', 'gender': 0, 'id': 1855095, 'job': 'Ager/Dyer', 'name': 'Rebeka L. Roberts', 'profile_path': None}, {'credit_id': '597b4352c3a36837080109eb', 'department': 'Costume &amp; Make-Up', 'gender': 0, 'id': 134927, 'job': 'Key Costumer', 'name': 'John Linsmeier', 'profile_path': None}, {'credit_id': '597b4386925141364a0116da', 'department': 'Costume &amp; Make-Up', 'gender': 0, 'id': 1548853, 'job': 'Makeup Artist', 'name': 'Lisa Rocco', 'profile_path': None}, {'credit_id': '597b43cac3a36836c0012124', 'department': 'Directing', 'gender': 0, 'id': 59792, 'job': 'First Assistant Director', 'name': 'Philip A. Patterson', 'profile_path': None}, {'credit_id': '597b43f9c3a36836c0012166', 'department': 'Directing', 'gender': 0, 'id': 1764257, 'job': 'Second Assistant Director', 'name': 'Christina Fong', 'profile_path': None}, {'credit_id': '597b443cc3a368376c00fb3e', 'department': 'Production', 'gender': 0, 'id': 1859632, 'job': 'Assistant Production Coordinator', 'name': 'Nancy Restuccia', 'profile_path': None}, {'credit_id': '597b4463c3a368375a012136', 'department': 'Production', 'gender': 1, 'id': 51922, 'job': 'Casting Assistant', 'name': 'Carmen Cuba', 'profile_path': None}, {'credit_id': '597b448ec3a368375a012167', 'department': 'Sound', 'gender': 0, 'id': 1407666, 'job': 'ADR Editor', 'name': 'Joe Gallagher', 'profile_path': None}, {'credit_id': '597b44ae92514136430116ec', 'department': 'Sound', 'gender': 2, 'id': 81692, 'job': 'ADR Supervisor', 'name': 'Stephen Bridgewater', 'profile_path': '/y8HD6TcZllYESxeUQzlSiRvGeRN.jpg'}, {'credit_id': '597b4519c3a368376c00fc2c', 'department': 'Sound', 'gender': 0, 'id': 1621243, 'job': 'Foley Editor', 'name': 'Bob Risk', 'profile_path': None}, {'credit_id': '597b453dc3a368376c00fc63', 'department': 'Sound', 'gender': 0, 'id': 228830, 'job': 'Musician', 'name': 'Caroline Dale', 'profile_path': None}, {'credit_id': '597b4568c3a36860070042b3', 'department': 'Sound', 'gender': 0, 'id': 1235786, 'job': 'Utility Sound', 'name': 'David Acord', 'profile_path': None}]</t>
  </si>
  <si>
    <t>[{'id': 12, 'name': 'Adventure'}, {'id': 18, 'name': 'Drama'}, {'id': 35, 'name': 'Comedy'}]</t>
  </si>
  <si>
    <t>[{'name': 'Universal Pictures', 'id': 33}, {'name': 'Summit Entertainment', 'id': 491}, {'name': 'Rhino Films', 'id': 1591}, {'name': 'Fear and Loathing LLC', 'id': 53460}, {'name': 'Shark Productions', 'id': 53461}]</t>
  </si>
  <si>
    <t>Fear and Loathing in Las Vegas</t>
  </si>
  <si>
    <t>m62</t>
  </si>
  <si>
    <t>['biography', 'drama']</t>
  </si>
  <si>
    <t>[{'cast_id': 1, 'character': 'Frances Farmer', 'credit_id': '52fe4399c3a36847f806091b', 'gender': 1, 'id': 4431, 'name': 'Jessica Lange', 'order': 0, 'profile_path': '/hC862LK6M6mMcCnhOzIyfvTmQk4.jpg'}, {'cast_id': 2, 'character': 'Lillian Farmer', 'credit_id': '52fe4399c3a36847f806091f', 'gender': 1, 'id': 31440, 'name': 'Kim Stanley', 'order': 1, 'profile_path': '/bCL1tymwXIShJF64C91J5h5wvEW.jpg'}, {'cast_id': 3, 'character': 'Harry York', 'credit_id': '52fe4399c3a36847f8060923', 'gender': 2, 'id': 9880, 'name': 'Sam Shepard', 'order': 2, 'profile_path': '/5gYqO1YKIIEbHug4JbVnOnJHfpI.jpg'}, {'cast_id': 4, 'character': 'Ernest Farmer', 'credit_id': '52fe4399c3a36847f8060927', 'gender': 2, 'id': 32328, 'name': 'Bart Burns', 'order': 3, 'profile_path': None}, {'cast_id': 9, 'character': 'Hitchhiker', 'credit_id': '52fe4399c3a36847f8060943', 'gender': 2, 'id': 783, 'name': 'Jonathan Banks', 'order': 4, 'profile_path': '/s6K0lromCtmSTzuX9hig8OPiRsC.jpg'}, {'cast_id': 10, 'character': 'Studio Stylist', 'credit_id': '52fe4399c3a36847f8060947', 'gender': 1, 'id': 32479, 'name': 'Bonnie Bartlett', 'order': 5, 'profile_path': '/yz1MdbrxCAs5N1o0FouhnDWDAA7.jpg'}, {'cast_id': 11, 'character': 'Ralph Edwards', 'credit_id': '52fe4399c3a36847f806094b', 'gender': 2, 'id': 32480, 'name': 'Donald Craig', 'order': 6, 'profile_path': None}, {'cast_id': 12, 'character': 'Alma Styles', 'credit_id': '52fe4399c3a36847f806094f', 'gender': 1, 'id': 32481, 'name': 'Sarah Cunningham', 'order': 7, 'profile_path': None}, {'cast_id': 13, 'character': 'Luther', 'credit_id': '52fe4399c3a36847f8060953', 'gender': 2, 'id': 1269, 'name': 'Kevin Costner', 'order': 8, 'profile_path': '/ePo87kGyyY8JZ3z7Zm7Z2GYdmJ8.jpg'}, {'cast_id': 14, 'character': 'Bit part', 'credit_id': '52fe4399c3a36847f8060957', 'gender': 2, 'id': 32482, 'name': 'J. Michael Flynn', 'order': 9, 'profile_path': None}, {'cast_id': 15, 'character': 'Doktor', 'credit_id': '52fe4399c3a36847f806095b', 'gender': 0, 'id': 32483, 'name': 'Ted King', 'order': 10, 'profile_path': '/smYxHfp4WnsW2iRdS3PbuR0Rrf5.jpg'}, {'cast_id': 16, 'character': 'SÃ¤nger', 'credit_id': '52fe4399c3a36847f806095f', 'gender': 0, 'id': 32484, 'name': 'Casey MacGill', 'order': 11, 'profile_path': None}]</t>
  </si>
  <si>
    <t>[{'credit_id': '52fe4399c3a36847f8060933', 'department': 'Sound', 'gender': 0, 'id': 2289, 'job': 'Original Music Composer', 'name': 'John Barry', 'profile_path': '/9NyieJO78xbwKIBZ1589WfdRPV8.jpg'}, {'credit_id': '5737cd1b92514168ad000634', 'department': 'Art', 'gender': 2, 'id': 12017, 'job': 'Production Design', 'name': 'Richard Sylbert', 'profile_path': None}, {'credit_id': '52fe4399c3a36847f8060989', 'department': 'Costume &amp; Make-Up', 'gender': 1, 'id': 5634, 'job': 'Costume Design', 'name': 'Patricia Norris', 'profile_path': '/gZQZwyO3fckr0qNOxTDwxEK442F.jpg'}, {'credit_id': '52fe4399c3a36847f806098f', 'department': 'Costume &amp; Make-Up', 'gender': 0, 'id': 10066, 'job': 'Makeup Artist', 'name': 'Dorothy J. Pearl', 'profile_path': None}, {'credit_id': '52fe4399c3a36847f8060977', 'department': 'Editing', 'gender': 2, 'id': 8752, 'job': 'Editor', 'name': 'John Wright', 'profile_path': None}, {'credit_id': '52fe4399c3a36847f8060971', 'department': 'Camera', 'gender': 2, 'id': 8862, 'job': 'Director of Photography', 'name': 'LÃ¡szlÃ³ KovÃ¡cs', 'profile_path': '/qvsRxyAPJw9Kv8ubV2AKWLiUcz8.jpg'}, {'credit_id': '52fe4399c3a36847f806092d', 'department': 'Directing', 'gender': 2, 'id': 13488, 'job': 'Director', 'name': 'Graeme Clifford', 'profile_path': None}, {'credit_id': '52fe4399c3a36847f806096b', 'department': 'Production', 'gender': 2, 'id': 14639, 'job': 'Executive Producer', 'name': 'Mel Brooks', 'profile_path': '/ndFo3LOYNCUghQTK833N1Wtuynr.jpg'}, {'credit_id': '52fe4399c3a36847f8060965', 'department': 'Production', 'gender': 2, 'id': 15901, 'job': 'Producer', 'name': 'Jonathan Sanger', 'profile_path': '/7epc1s3FiswPYJhSZxbt9tDxzig.jpg'}, {'credit_id': '52fe4399c3a36847f8060939', 'department': 'Writing', 'gender': 0, 'id': 32477, 'job': 'Screenplay', 'name': 'Eric Bergren', 'profile_path': None}, {'credit_id': '52fe4399c3a36847f806093f', 'department': 'Writing', 'gender': 0, 'id': 32478, 'job': 'Screenplay', 'name': 'Christopher De Vore', 'profile_path': None}, {'credit_id': '52fe4399c3a36847f8060983', 'department': 'Art', 'gender': 0, 'id': 32485, 'job': 'Set Decoration', 'name': 'Emad Helmey', 'profile_path': None}, {'credit_id': '52fe4399c3a36847f8060995', 'department': 'Costume &amp; Make-Up', 'gender': 2, 'id': 32487, 'job': 'Hairstylist', 'name': 'Robert L. Stevenson', 'profile_path': None}, {'credit_id': '52fe4399c3a36847f806099b', 'department': 'Costume &amp; Make-Up', 'gender': 2, 'id': 76701, 'job': 'Hairstylist', 'name': 'Allen Payne', 'profile_path': None}]</t>
  </si>
  <si>
    <t>[{'id': 18, 'name': 'Drama'}]</t>
  </si>
  <si>
    <t>[{'name': 'Brooksfilms', 'id': 5612}, {'name': 'EMI Films', 'id': 8263}]</t>
  </si>
  <si>
    <t>Frances</t>
  </si>
  <si>
    <t>m63</t>
  </si>
  <si>
    <t>['drama', 'horror', 'sci-fi']</t>
  </si>
  <si>
    <t>[{'cast_id': 16, 'character': 'The Creature', 'credit_id': '52fe437fc3a36847f80588e3', 'gender': 2, 'id': 380, 'name': 'Robert De Niro', 'order': 0, 'profile_path': '/lvTSwUcvJRLAJ2FB5qFaukel516.jpg'}, {'cast_id': 17, 'character': 'Victor Frankenstein', 'credit_id': '52fe437fc3a36847f80588e7', 'gender': 2, 'id': 11181, 'name': 'Kenneth Branagh', 'order': 1, 'profile_path': '/bmpGjbqvAVNOK3ggiuET2Jl96tZ.jpg'}, {'cast_id': 18, 'character': 'Henry Clerval', 'credit_id': '52fe437fc3a36847f80588eb', 'gender': 2, 'id': 3999, 'name': 'Tom Hulce', 'order': 2, 'profile_path': '/t4m5xqxovPP1GUXZ9MivPa7XloN.jpg'}, {'cast_id': 19, 'character': 'Elizabeth', 'credit_id': '52fe437fc3a36847f80588ef', 'gender': 1, 'id': 1283, 'name': 'Helena Bonham Carter', 'order': 3, 'profile_path': '/rHZMwkumoRvhKV5ZvwBONKENAhG.jpg'}, {'cast_id': 20, 'character': 'Cap. Robert Walton', 'credit_id': '52fe437fc3a36847f80588f3', 'gender': 2, 'id': 18992, 'name': 'Aidan Quinn', 'order': 4, 'profile_path': '/fOiuJIBJUdiuqjQtGkffpSbRQ49.jpg'}, {'cast_id': 21, 'character': 'Baron Frankenstein', 'credit_id': '52fe437fc3a36847f80588f7', 'gender': 2, 'id': 65, 'name': 'Ian Holm', 'order': 5, 'profile_path': '/27SAk1v043GdOeAxT5pPoMUYhGg.jpg'}, {'cast_id': 22, 'character': 'GroÃŸvater', 'credit_id': '52fe437fc3a36847f80588fb', 'gender': 2, 'id': 29859, 'name': 'Richard Briers', 'order': 6, 'profile_path': '/cdOxeResI28YXe912GbQKKvbKv8.jpg'}, {'cast_id': 23, 'character': 'Prof. Waldman', 'credit_id': '52fe437fc3a36847f80588ff', 'gender': 0, 'id': 8930, 'name': 'John Cleese', 'order': 7, 'profile_path': '/iGFWzoHz4ruCSfeEY54CRdMnFJ8.jpg'}, {'cast_id': 24, 'character': 'Prof. Krempe', 'credit_id': '52fe437fc3a36847f8058903', 'gender': 2, 'id': 23076, 'name': 'Robert Hardy', 'order': 8, 'profile_path': '/y6NTr4kw3mNQnPmvhs4XMiFT8v5.jpg'}, {'cast_id': 25, 'character': 'Caroline Beaufort Frankenstein', 'credit_id': '52fe437fc3a36847f8058907', 'gender': 1, 'id': 20768, 'name': 'Cherie Lunghi', 'order': 9, 'profile_path': '/z4KvEdYUxhZyQZTAMZe8wgyTwok.jpg'}, {'cast_id': 26, 'character': 'Mrs. Moritz', 'credit_id': '52fe437fc3a36847f805890b', 'gender': 1, 'id': 9139, 'name': 'Celia Imrie', 'order': 10, 'profile_path': '/tAEzs5PFVX5GsfD3KTWINnuTzMJ.jpg'}, {'cast_id': 27, 'character': 'Justine', 'credit_id': '52fe437fc3a36847f805890f', 'gender': 0, 'id': 29860, 'name': 'Trevyn McDowell', 'order': 11, 'profile_path': None}, {'cast_id': 29, 'character': 'Greigori', 'credit_id': '542d9e9ac3a36859e20003fc', 'gender': 2, 'id': 151797, 'name': 'Jimmy Yuill', 'order': 12, 'profile_path': '/zeuinVj4XOYzWSty96mM3SaD1mB.jpg'}, {'cast_id': 30, 'character': 'Schiller', 'credit_id': '5882e2e6c3a368064d00431f', 'gender': 2, 'id': 19923, 'name': 'Hugh Bonneville', 'order': 13, 'profile_path': '/vHxgbEvQfp30MiYxtH53hoCOMOg.jpg'}, {'cast_id': 31, 'character': "Ship's Crew #2", 'credit_id': '5882e2fbc3a3680643004a0d', 'gender': 0, 'id': 1211929, 'name': 'Shaun Prendergast', 'order': 14, 'profile_path': '/3IMUCBXLXb7KRvRBWqH9MVVxupo.jpg'}, {'cast_id': 32, 'character': "Ship's Crew #4", 'credit_id': '5882e30f925141044c0046c4', 'gender': 2, 'id': 62498, 'name': 'David Kennedy', 'order': 15, 'profile_path': '/refiQ4V3hLc9xzBwCbemVrXXpNB.jpg'}, {'cast_id': 33, 'character': 'Midwife', 'credit_id': '5882e321925141045100451f', 'gender': 1, 'id': 992504, 'name': 'Siobhan Redmond', 'order': 16, 'profile_path': '/n6x0peIS6poPnaLoWkati335tU4.jpg'}, {'cast_id': 34, 'character': 'Guard', 'credit_id': '5882e32b925141044c0046d1', 'gender': 0, 'id': 1252814, 'name': 'Angus Wright', 'order': 17, 'profile_path': '/jcVb6Z421Z3zshe9R7dCOn2NpO9.jpg'}, {'cast_id': 35, 'character': 'Executioner (uncredited)', 'credit_id': '5882e3449251410454004908', 'gender': 2, 'id': 20070, 'name': 'Jim Carter', 'order': 18, 'profile_path': '/ycS14B6YHA2k4IlEPNgh0eQOv7u.jpg'}, {'cast_id': 36, 'character': 'Young Victor', 'credit_id': '5992cde99251417c1100d680', 'gender': 2, 'id': 1231914, 'name': 'Rory Jennings', 'order': 19, 'profile_path': '/dlHZqvt4X3fic36juxCBcU6SZ3w.jpg'}]</t>
  </si>
  <si>
    <t>[{'credit_id': '52fe437fc3a36847f80588a3', 'department': 'Production', 'gender': 2, 'id': 1776, 'job': 'Producer', 'name': 'Francis Ford Coppola', 'profile_path': '/vEGwqahu7UlI6OwELy92xbXk9Kd.jpg'}, {'credit_id': '52fe437fc3a36847f80588bb', 'department': 'Camera', 'gender': 2, 'id': 293, 'job': 'Director of Photography', 'name': 'Roger Pratt', 'profile_path': '/5a4fQyqEo5Mqq1QROrBxTy7urv1.jpg'}, {'credit_id': '52fe437fc3a36847f80588c7', 'department': 'Production', 'gender': 1, 'id': 3311, 'job': 'Casting', 'name': 'Priscilla John', 'profile_path': None}, {'credit_id': '52fe437fc3a36847f805889d', 'department': 'Writing', 'gender': 2, 'id': 4027, 'job': 'Screenplay', 'name': 'Frank Darabont', 'profile_path': '/9KVvZtDyy8DXacw2TTsjC9VLxQi.jpg'}, {'credit_id': '52fe437fc3a36847f80588c1', 'department': 'Editing', 'gender': 2, 'id': 4868, 'job': 'Editor', 'name': 'Andrew Marcus', 'profile_path': None}, {'credit_id': '52fe437fc3a36847f80588a9', 'department': 'Production', 'gender': 2, 'id': 10295, 'job': 'Producer', 'name': 'James V. Hart', 'profile_path': '/uwRqqSLT3qY2tYJET0uDFUbyiHK.jpg'}, {'credit_id': '52fe437fc3a36847f80588df', 'department': 'Costume &amp; Make-Up', 'gender': 2, 'id': 11386, 'job': 'Costume Design', 'name': 'James Acheson', 'profile_path': None}, {'credit_id': '52fe437fc3a36847f80588b5', 'department': 'Sound', 'gender': 2, 'id': 9152, 'job': 'Original Music Composer', 'name': 'Patrick Doyle', 'profile_path': '/mo87kZiHO5gsoax80Us0S2CPmS.jpg'}, {'credit_id': '52fe437fc3a36847f8058915', 'department': 'Directing', 'gender': 2, 'id': 11181, 'job': 'Director', 'name': 'Kenneth Branagh', 'profile_path': '/bmpGjbqvAVNOK3ggiuET2Jl96tZ.jpg'}, {'credit_id': '52fe437fc3a36847f80588d9', 'department': 'Art', 'gender': 2, 'id': 10497, 'job': 'Art Direction', 'name': 'John Fenner', 'profile_path': None}, {'credit_id': '52fe437fc3a36847f8058891', 'department': 'Writing', 'gender': 1, 'id': 28970, 'job': 'Novel', 'name': 'Mary Shelley', 'profile_path': '/rcTyPNOKNFmZi61FVdAivtBroXt.jpg'}, {'credit_id': '52fe437fc3a36847f8058897', 'department': 'Writing', 'gender': 0, 'id': 29855, 'job': 'Screenplay', 'name': 'Steph Lady', 'profile_path': None}, {'credit_id': '52fe437fc3a36847f80588af', 'department': 'Production', 'gender': 0, 'id': 29856, 'job': 'Producer', 'name': 'John Veitch', 'profile_path': None}, {'credit_id': '52fe437fc3a36847f80588cd', 'department': 'Art', 'gender': 2, 'id': 29857, 'job': 'Set Designer', 'name': 'Tim Harvey', 'profile_path': None}, {'credit_id': '52fe437fc3a36847f80588d3', 'department': 'Art', 'gender': 0, 'id': 29858, 'job': 'Art Direction', 'name': 'Desmond Crowe', 'profile_path': None}]</t>
  </si>
  <si>
    <t>[{'id': 18, 'name': 'Drama'}, {'id': 27, 'name': 'Horror'}, {'id': 878, 'name': 'Science Fiction'}, {'id': 10749, 'name': 'Romance'}]</t>
  </si>
  <si>
    <t>[{'name': 'American Zoetrope', 'id': 70}, {'name': 'TriStar Pictures', 'id': 559}]</t>
  </si>
  <si>
    <t>Mary Shelley's Frankenstein</t>
  </si>
  <si>
    <t>m64</t>
  </si>
  <si>
    <t>['horror']</t>
  </si>
  <si>
    <t>[{'cast_id': 2, 'character': 'Mrs. Voorhees', 'credit_id': '52fe43c6c3a36847f806e8fb', 'gender': 1, 'id': 37469, 'name': 'Betsy Palmer', 'order': 0, 'profile_path': '/fobAvVbDO5InXgZT2AoVduefQKj.jpg'}, {'cast_id': 3, 'character': 'Alice', 'credit_id': '52fe43c6c3a36847f806e8ff', 'gender': 1, 'id': 37470, 'name': 'Adrienne King', 'order': 1, 'profile_path': '/xCS2BI8ulvypH1cNVtMGwwr50zt.jpg'}, {'cast_id': 4, 'character': 'Bill', 'credit_id': '52fe43c6c3a36847f806e903', 'gender': 2, 'id': 37471, 'name': 'Harry Crosby', 'order': 2, 'profile_path': None}, {'cast_id': 5, 'character': 'Brenda', 'credit_id': '52fe43c6c3a36847f806e907', 'gender': 1, 'id': 37472, 'name': 'Laurie Bartram', 'order': 3, 'profile_path': None}, {'cast_id': 6, 'character': 'Marcie', 'credit_id': '52fe43c6c3a36847f806e90b', 'gender': 2, 'id': 37473, 'name': 'Jeannine Taylor', 'order': 4, 'profile_path': None}, {'cast_id': 7, 'character': 'Jack', 'credit_id': '52fe43c6c3a36847f806e90f', 'gender': 2, 'id': 4724, 'name': 'Kevin Bacon', 'order': 5, 'profile_path': '/bMVujB1SaHhXD5gQdO4Xf47WXD3.jpg'}, {'cast_id': 15, 'character': 'Ned', 'credit_id': '52fe43c6c3a36847f806e93b', 'gender': 0, 'id': 190040, 'name': 'Mark Nelson', 'order': 6, 'profile_path': None}, {'cast_id': 14, 'character': 'Annie', 'credit_id': '52fe43c6c3a36847f806e937', 'gender': 1, 'id': 1011510, 'name': 'Robbi Morgan', 'order': 7, 'profile_path': None}, {'cast_id': 16, 'character': 'Steve Christy', 'credit_id': '52fe43c6c3a36847f806e93f', 'gender': 2, 'id': 1081852, 'name': 'Peter Brouwer', 'order': 8, 'profile_path': '/z7leSSKSeZ4D7fhwZQsoFnZOnqP.jpg'}, {'cast_id': 17, 'character': 'The Truck Driver', 'credit_id': '52fe43c6c3a36847f806e943', 'gender': 2, 'id': 170970, 'name': 'Rex Everhart', 'order': 9, 'profile_path': '/pW7GyLaz8QrGpVjnC5vvJVjxTqQ.jpg'}, {'cast_id': 20, 'character': 'Crazy Ralph', 'credit_id': '52fe43c6c3a36847f806e94f', 'gender': 2, 'id': 1014310, 'name': 'Walt Gorney', 'order': 10, 'profile_path': '/uUyk6drqyF7y76eSzX8QpfuTKUj.jpg'}, {'cast_id': 21, 'character': 'Barry', 'credit_id': '52fe43c6c3a36847f806e953', 'gender': 0, 'id': 1205570, 'name': 'Willie Adams', 'order': 11, 'profile_path': None}, {'cast_id': 22, 'character': 'Claudette', 'credit_id': '52fe43c6c3a36847f806e957', 'gender': 0, 'id': 1205571, 'name': 'Debra S. Hayes', 'order': 12, 'profile_path': None}, {'cast_id': 27, 'character': 'Jason', 'credit_id': '52fe43c6c3a36847f806e96b', 'gender': 2, 'id': 106207, 'name': 'Ari Lehman', 'order': 13, 'profile_path': None}, {'cast_id': 18, 'character': 'Sgt. Tierney', 'credit_id': '52fe43c6c3a36847f806e947', 'gender': 0, 'id': 174248, 'name': 'Ronn Carroll', 'order': 14, 'profile_path': None}, {'cast_id': 19, 'character': 'Officer Dorf', 'credit_id': '52fe43c6c3a36847f806e94b', 'gender': 0, 'id': 1019045, 'name': 'Ron Millkie', 'order': 15, 'profile_path': None}, {'cast_id': 23, 'character': 'Trudy', 'credit_id': '52fe43c6c3a36847f806e95b', 'gender': 0, 'id': 1205572, 'name': 'Dorothy Kobs', 'order': 16, 'profile_path': None}, {'cast_id': 24, 'character': 'Sandy', 'credit_id': '52fe43c6c3a36847f806e95f', 'gender': 0, 'id': 1205573, 'name': 'Sally Anne Golden', 'order': 17, 'profile_path': None}, {'cast_id': 25, 'character': 'Operator', 'credit_id': '52fe43c6c3a36847f806e963', 'gender': 0, 'id': 1205574, 'name': 'Mary Rocco', 'order': 18, 'profile_path': None}, {'cast_id': 26, 'character': 'Doctor', 'credit_id': '52fe43c6c3a36847f806e967', 'gender': 0, 'id': 1205575, 'name': 'Ken L. Parker', 'order': 19, 'profile_path': None}, {'cast_id': 28, 'character': 'Boy in 1958 Camping Circle (uncredited)', 'credit_id': '52fe43c6c3a36847f806e96f', 'gender': 2, 'id': 69585, 'name': 'Noel Cunningham', 'order': 20, 'profile_path': None}, {'cast_id': 29, 'character': 'Busboy (uncredited)', 'credit_id': '52fe43c6c3a36847f806e973', 'gender': 2, 'id': 13592, 'name': 'Irwin Keyes', 'order': 21, 'profile_path': '/9xejxwb12zvNfvDNZkmlIdtQ9A0.jpg'}, {'cast_id': 30, 'character': 'Man The Knife Killer (uncredited)', 'credit_id': '52fe43c6c3a36847f806e977', 'gender': 2, 'id': 11161, 'name': 'Tom Savini', 'order': 22, 'profile_path': '/yOZPKC3TXlxkvx4HoDrhq1PgXrU.jpg'}]</t>
  </si>
  <si>
    <t>[{'credit_id': '52fe43c6c3a36847f806e8f7', 'department': 'Directing', 'gender': 2, 'id': 35475, 'job': 'Director', 'name': 'Sean S. Cunningham', 'profile_path': '/oX4ZDHQ1T8yyNzSd6FzqMsaF3QQ.jpg'}, {'credit_id': '52fe43c6c3a36847f806e915', 'department': 'Writing', 'gender': 2, 'id': 38685, 'job': 'Screenplay', 'name': 'Victor Miller', 'profile_path': None}, {'credit_id': '52fe43c6c3a36847f806e91b', 'department': 'Production', 'gender': 2, 'id': 35475, 'job': 'Producer', 'name': 'Sean S. Cunningham', 'profile_path': '/oX4ZDHQ1T8yyNzSd6FzqMsaF3QQ.jpg'}, {'credit_id': '52fe43c6c3a36847f806e921', 'department': 'Sound', 'gender': 2, 'id': 20953, 'job': 'Original Music Composer', 'name': 'Harry Manfredini', 'profile_path': None}, {'credit_id': '52fe43c6c3a36847f806e927', 'department': 'Camera', 'gender': 2, 'id': 38686, 'job': 'Director of Photography', 'name': 'Barry Abrams', 'profile_path': None}, {'credit_id': '52fe43c6c3a36847f806e92d', 'department': 'Art', 'gender': 1, 'id': 38687, 'job': 'Production Design', 'name': 'Virginia Field', 'profile_path': None}, {'credit_id': '52fe43c6c3a36847f806e933', 'department': 'Costume &amp; Make-Up', 'gender': 0, 'id': 38688, 'job': 'Costume Design', 'name': 'Caron Coplan', 'profile_path': None}, {'credit_id': '52fe43c6c3a36847f806e97d', 'department': 'Editing', 'gender': 2, 'id': 1011611, 'job': 'Editor', 'name': 'Bill Freda', 'profile_path': None}, {'credit_id': '52fe43c6c3a36847f806e995', 'department': 'Crew', 'gender': 2, 'id': 11161, 'job': 'Stunts', 'name': 'Tom Savini', 'profile_path': '/yOZPKC3TXlxkvx4HoDrhq1PgXrU.jpg'}, {'credit_id': '52fe43c6c3a36847f806e99b', 'department': 'Costume &amp; Make-Up', 'gender': 0, 'id': 1206164, 'job': 'Hairstylist', 'name': 'Katharine Vickers', 'profile_path': None}, {'credit_id': '52fe43c6c3a36847f806e9a1', 'department': 'Costume &amp; Make-Up', 'gender': 0, 'id': 1206164, 'job': 'Makeup Artist', 'name': 'Katharine Vickers', 'profile_path': None}, {'credit_id': '52fe43c6c3a36847f806e9a7', 'department': 'Costume &amp; Make-Up', 'gender': 1, 'id': 1011593, 'job': 'Makeup Artist', 'name': 'Cecilia Verardi', 'profile_path': None}, {'credit_id': '56a4b33b925141551c001bdc', 'department': 'Production', 'gender': 2, 'id': 58712, 'job': 'Unit Production Manager', 'name': 'Steve Miner', 'profile_path': '/yk90jxBifKosxEyP8CITJk1BTtt.jpg'}, {'credit_id': '536d9ed7c3a368121800c204', 'department': 'Production', 'gender': 0, 'id': 1318075, 'job': 'Executive Producer', 'name': 'Alvin Geiler', 'profile_path': None}, {'credit_id': '536d9e920e0a2647d100e8df', 'department': 'Crew', 'gender': 2, 'id': 11161, 'job': 'Makeup Effects', 'name': 'Tom Savini', 'profile_path': '/yOZPKC3TXlxkvx4HoDrhq1PgXrU.jpg'}, {'credit_id': '536d9ea70e0a2647cb00edfb', 'department': 'Crew', 'gender': 0, 'id': 107373, 'job': 'Makeup Effects', 'name': 'Taso N. Stavrakis', 'profile_path': '/eCNJTH4h2a55KKuX2EllpFVy21w.jpg'}, {'credit_id': '536d9ee8c3a368121800c209', 'department': 'Production', 'gender': 1, 'id': 19252, 'job': 'Casting', 'name': 'Julie Hughes', 'profile_path': None}, {'credit_id': '536d9ef7c3a368122600c073', 'department': 'Production', 'gender': 2, 'id': 19253, 'job': 'Casting', 'name': 'Barry Moss', 'profile_path': None}, {'credit_id': '536d9f09c3a368122000c460', 'department': 'Writing', 'gender': 2, 'id': 35475, 'job': 'Story', 'name': 'Sean S. Cunningham', 'profile_path': '/oX4ZDHQ1T8yyNzSd6FzqMsaF3QQ.jpg'}, {'credit_id': '536d9f1bc3a368122000c467', 'department': 'Writing', 'gender': 2, 'id': 38685, 'job': 'Story', 'name': 'Victor Miller', 'profile_path': None}, {'credit_id': '56a4b369c3a368388e006906', 'department': 'Camera', 'gender': 0, 'id': 1567660, 'job': 'Still Photographer', 'name': 'Richard Feury', 'profile_path': None}, {'credit_id': '56a4b37992514144ba005e98', 'department': 'Directing', 'gender': 2, 'id': 58809, 'job': 'Script Supervisor', 'name': 'Martin Kitrosser', 'profile_path': None}]</t>
  </si>
  <si>
    <t>[{'id': 27, 'name': 'Horror'}]</t>
  </si>
  <si>
    <t>[{'name': 'Paramount Pictures', 'id': 4}, {'name': 'Georgetown Productions Inc.', 'id': 16779}, {'name': 'Sean S. Cunningham Films', 'id': 17611}]</t>
  </si>
  <si>
    <t>Friday the 13th</t>
  </si>
  <si>
    <t>m65</t>
  </si>
  <si>
    <t>['action', 'crime', 'horror', 'thriller']</t>
  </si>
  <si>
    <t>[{'cast_id': 1, 'character': 'Seth Gecko', 'credit_id': '52fe4271c3a36847f801f1ef', 'gender': 2, 'id': 1461, 'name': 'George Clooney', 'order': 0, 'profile_path': '/esyiULfB7kSrhgzBkLamjsTTKEg.jpg'}, {'cast_id': 2, 'character': 'Richard Gecko', 'credit_id': '52fe4271c3a36847f801f1f3', 'gender': 2, 'id': 138, 'name': 'Quentin Tarantino', 'order': 1, 'profile_path': '/9ci4NBvHXJktxjALdJsrtasqgtV.jpg'}, {'cast_id': 3, 'character': 'Jacob Fuller', 'credit_id': '52fe4271c3a36847f801f1f7', 'gender': 2, 'id': 1037, 'name': 'Harvey Keitel', 'order': 2, 'profile_path': '/4IcHhp1SCKijRxb7kqnxZNJuKdn.jpg'}, {'cast_id': 4, 'character': 'Kate Fuller', 'credit_id': '52fe4271c3a36847f801f1fb', 'gender': 1, 'id': 3196, 'name': 'Juliette Lewis', 'order': 3, 'profile_path': '/fiQ7fF6AiU5oyihM7hVAotNYUv.jpg'}, {'cast_id': 5, 'character': 'Scott Fuller', 'credit_id': '52fe4271c3a36847f801f1ff', 'gender': 0, 'id': 11158, 'name': 'Ernest Liu', 'order': 4, 'profile_path': '/4gwacrjkxzoN3ZWI2o68UjsHDNs.jpg'}, {'cast_id': 6, 'character': 'Santanico Pandemonium', 'credit_id': '52fe4271c3a36847f801f203', 'gender': 1, 'id': 3136, 'name': 'Salma Hayek', 'order': 5, 'profile_path': '/u5mg73xKVqm8oT93HoMmsgQHyoK.jpg'}, {'cast_id': 7, 'character': 'Border Guard/Chet Pussy/Carlos', 'credit_id': '52fe4271c3a36847f801f207', 'gender': 2, 'id': 11159, 'name': 'Cheech Marin', 'order': 6, 'profile_path': '/efuXbXg7JpORy5hPDU7Zityq3k3.jpg'}, {'cast_id': 8, 'character': 'Razor Charlie', 'credit_id': '52fe4271c3a36847f801f20b', 'gender': 2, 'id': 11160, 'name': 'Danny Trejo', 'order': 7, 'profile_path': '/7b8cDfrmeheQbgryfCm7MeJOxxM.jpg'}, {'cast_id': 9, 'character': 'Sex Machine', 'credit_id': '52fe4271c3a36847f801f20f', 'gender': 2, 'id': 11161, 'name': 'Tom Savini', 'order': 8, 'profile_path': '/yOZPKC3TXlxkvx4HoDrhq1PgXrU.jpg'}, {'cast_id': 10, 'character': 'Frost', 'credit_id': '52fe4271c3a36847f801f213', 'gender': 0, 'id': 9811, 'name': 'Fred Williamson', 'order': 9, 'profile_path': '/tc4K1y80KA8RrVR8tvmSNCuvWa8.jpg'}, {'cast_id': 11, 'character': 'Texas Ranger', 'credit_id': '52fe4271c3a36847f801f217', 'gender': 2, 'id': 2536, 'name': 'Michael Parks', 'order': 10, 'profile_path': '/54P22YwbYCwfjJWT1jbiHN77TD.jpg'}, {'cast_id': 12, 'character': 'Hostage Gloria Hill', 'credit_id': '52fe4271c3a36847f801f21b', 'gender': 0, 'id': 11162, 'name': 'Brenda Hillhouse', 'order': 11, 'profile_path': '/8een5rR4vQZaUGI9sbsrerxQfqY.jpg'}, {'cast_id': 13, 'character': 'FBI Agent', 'credit_id': '52fe4271c3a36847f801f21f', 'gender': 2, 'id': 11163, 'name': 'John Saxon', 'order': 12, 'profile_path': '/140sjZuUAGQraBSNO87Y5bVC74i.jpg'}, {'cast_id': 14, 'character': 'Motel Owner', 'credit_id': '52fe4271c3a36847f801f223', 'gender': 2, 'id': 3140, 'name': 'Marc Lawrence', 'order': 13, 'profile_path': '/l9BsvMMq9db1eSbnTGia0ymp1mv.jpg'}, {'cast_id': 15, 'character': 'Newscaster Kelly Houge', 'credit_id': '52fe4271c3a36847f801f227', 'gender': 1, 'id': 11164, 'name': 'Kelly Preston', 'order': 14, 'profile_path': '/kxTQVsfZkI3DdzBqutw4zZapRB.jpg'}, {'cast_id': 33, 'character': 'Pete Bottoms / Liquor Store Clerk', 'credit_id': '52fe4271c3a36847f801f291', 'gender': 2, 'id': 16861, 'name': 'John Hawkes', 'order': 15, 'profile_path': '/bz4usMR7NWEgVgWTxVBLEjCo3Dv.jpg'}, {'cast_id': 34, 'character': 'Titty Twister Guitarist &amp; Vocalist', 'credit_id': '52fe4272c3a36847f801f295', 'gender': 2, 'id': 53763, 'name': 'Tito Larriva', 'order': 16, 'profile_path': '/kfOZ6Z7JtslNMBtiLU3bSxhdfXe.jpg'}, {'cast_id': 35, 'character': 'Titty Twister Saxophonist', 'credit_id': '52fe4272c3a36847f801f299', 'gender': 0, 'id': 1089505, 'name': 'Peter Atanasoff', 'order': 17, 'profile_path': '/pL8xNR8zvROsidIdL4CCHhcvAuv.jpg'}, {'cast_id': 36, 'character': 'Titty Twister Drummer', 'credit_id': '52fe4272c3a36847f801f29d', 'gender': 0, 'id': 1089510, 'name': 'Johnny Vatos Hernandez', 'order': 18, 'profile_path': '/sa5E5M5WLTLCFdwdVb1vSHnIPYx.jpg'}, {'cast_id': 37, 'character': 'Blonde Hostage', 'credit_id': '52fe4272c3a36847f801f2a1', 'gender': 1, 'id': 35545, 'name': 'Aimee Graham', 'order': 19, 'profile_path': '/gRgsEkk4JxxyluVpoUK7BF8glex.jpg'}, {'cast_id': 38, 'character': 'Red-headed Hostage', 'credit_id': '52fe4272c3a36847f801f2a5', 'gender': 0, 'id': 982183, 'name': 'Heidi McNeal', 'order': 20, 'profile_path': '/hVoo1EagygjeyMclqSnZz6O6fLL.jpg'}, {'cast_id': 39, 'character': 'Big Emilio', 'credit_id': '52fe4272c3a36847f801f2a9', 'gender': 0, 'id': 931730, 'name': 'Ernest M. Garcia', 'order': 21, 'profile_path': '/gl3UoodoUsaN8hAYyjWKHDYIFc0.jpg'}, {'cast_id': 40, 'character': "Sex Machine's Buddy", 'credit_id': '52fe4272c3a36847f801f2ad', 'gender': 2, 'id': 59287, 'name': 'Gregory Nicotero', 'order': 22, 'profile_path': '/tbSRk7j0hYlBWWX7QrjdOXeiMpW.jpg'}, {'cast_id': 41, 'character': 'Danny', 'credit_id': '52fe4272c3a36847f801f2b1', 'gender': 0, 'id': 139997, 'name': 'Cristos', 'order': 23, 'profile_path': '/s0rbYJTBeLQ4ecUk2gGM4mQruYP.jpg'}, {'cast_id': 42, 'character': 'Manny', 'credit_id': '52fe4272c3a36847f801f2b5', 'gender': 2, 'id': 100260, 'name': 'Mike Moroff', 'order': 24, 'profile_path': '/zwq1DD5Xt76wm9OY7mou3erUt13.jpg'}, {'cast_id': 49, 'character': 'Bar Dancer', 'credit_id': '5939cc599251411f1b0018a5', 'gender': 1, 'id': 68430, 'name': 'Tia Texada', 'order': 25, 'profile_path': '/2V1VybaTz8VxJoKBkXSlPL7zzZi.jpg'}, {'cast_id': 53, 'character': 'Bar Dancer', 'credit_id': '5939d329c3a3682320001ef3', 'gender': 0, 'id': 1830654, 'name': 'Janine Jordae', 'order': 26, 'profile_path': '/psJBDMmuSOESZFPspDQfQR95FlB.jpg'}, {'cast_id': 54, 'character': 'Bar Dancer', 'credit_id': '5939d3cec3a36822f8001d57', 'gender': 0, 'id': 41691, 'name': 'Ungela Brockman', 'order': 27, 'profile_path': '/q66RPSSUYmtgbLNvkdKdeqAbOwc.jpg'}, {'cast_id': 55, 'character': 'Bar Dancer', 'credit_id': '5939d4cb9251411ef8001df4', 'gender': 0, 'id': 1265433, 'name': 'Michelle Berube', 'order': 28, 'profile_path': '/gXTMzVet4EZVOYkZcEpAvaInetf.jpg'}, {'cast_id': 50, 'character': 'Monster', 'credit_id': '5939cc75c3a3682305001b1c', 'gender': 0, 'id': 1027008, 'name': 'Michael McKay', 'order': 29, 'profile_path': '/ymWazcb2DD221rRI3jPvpBORzii.jpg'}, {'cast_id': 51, 'character': 'Monster', 'credit_id': '5939ceb49251411f04001afc', 'gender': 0, 'id': 555328, 'name': 'Jake McKinnon', 'order': 30, 'profile_path': '/4UWGeLQGWjhF9m1ucyrcMstG5sG.jpg'}, {'cast_id': 52, 'character': 'Monster', 'credit_id': '5939cec7c3a36822d2001a80', 'gender': 2, 'id': 115244, 'name': 'Walter Phelan', 'order': 31, 'profile_path': '/gvNfE7YZCf0cs1mkL6Hhfl0999A.jpg'}, {'cast_id': 56, 'character': 'Monster', 'credit_id': '5939d6c9c3a36822f8001f4a', 'gender': 0, 'id': 1042415, 'name': 'Wayne Toth', 'order': 32, 'profile_path': '/xAFAGWPDP48JsA9bmGqcf1ZEqoO.jpg'}]</t>
  </si>
  <si>
    <t>[{'credit_id': '52fe4271c3a36847f801f22d', 'department': 'Directing', 'gender': 2, 'id': 2294, 'job': 'Director', 'name': 'Robert Rodriguez', 'profile_path': '/bPqRdLWWwpOT8sBdj9PWOzNgwou.jpg'}, {'credit_id': '52fe4271c3a36847f801f233', 'department': 'Writing', 'gender': 2, 'id': 138, 'job': 'Screenplay', 'name': 'Quentin Tarantino', 'profile_path': '/9ci4NBvHXJktxjALdJsrtasqgtV.jpg'}, {'credit_id': '52fe4271c3a36847f801f239', 'department': 'Production', 'gender': 2, 'id': 138, 'job': 'Executive Producer', 'name': 'Quentin Tarantino', 'profile_path': '/9ci4NBvHXJktxjALdJsrtasqgtV.jpg'}, {'credit_id': '52fe4271c3a36847f801f23f', 'department': 'Production', 'gender': 2, 'id': 11420, 'job': 'Producer', 'name': 'Gianni Nunnari', 'profile_path': None}, {'credit_id': '52fe4271c3a36847f801f245', 'department': 'Production', 'gender': 2, 'id': 2294, 'job': 'Executive Producer', 'name': 'Robert Rodriguez', 'profile_path': '/bPqRdLWWwpOT8sBdj9PWOzNgwou.jpg'}, {'credit_id': '52fe4271c3a36847f801f24b', 'department': 'Production', 'gender': 2, 'id': 2545, 'job': 'Executive Producer', 'name': 'Lawrence Bender', 'profile_path': '/5EzlP8qdCYQrhqEYB2MTmY74KFB.jpg'}, {'credit_id': '52fe4271c3a36847f801f25d', 'department': 'Sound', 'gender': 2, 'id': 5912, 'job': 'Original Music Composer', 'name': 'Graeme Revell', 'profile_path': '/g2Nhv2OCV8ygLYxkeDbhlqnrv7Z.jpg'}, {'credit_id': '52fe4271c3a36847f801f263', 'department': 'Camera', 'gender': 2, 'id': 3113, 'job': 'Director of Photography', 'name': 'Guillermo Navarro', 'profile_path': '/AfZkxrEiLlqqHONhfJyVOLrHR8A.jpg'}, {'credit_id': '52fe4271c3a36847f801f269', 'department': 'Editing', 'gender': 2, 'id': 2294, 'job': 'Editor', 'name': 'Robert Rodriguez', 'profile_path': '/bPqRdLWWwpOT8sBdj9PWOzNgwou.jpg'}, {'credit_id': '52fe4271c3a36847f801f26f', 'department': 'Production', 'gender': 1, 'id': 7731, 'job': 'Casting', 'name': 'Elaine J. Huzzar', 'profile_path': None}, {'credit_id': '52fe4271c3a36847f801f275', 'department': 'Production', 'gender': 1, 'id': 3686, 'job': 'Casting', 'name': 'Johanna Ray', 'profile_path': None}, {'credit_id': '52fe4271c3a36847f801f27b', 'department': 'Art', 'gender': 1, 'id': 11422, 'job': 'Production Design', 'name': 'Cecilia Montiel', 'profile_path': None}, {'credit_id': '52fe4271c3a36847f801f281', 'department': 'Art', 'gender': 2, 'id': 11423, 'job': 'Art Direction', 'name': 'Mayne Berke', 'profile_path': None}, {'credit_id': '52fe4271c3a36847f801f287', 'department': 'Art', 'gender': 2, 'id': 11424, 'job': 'Set Decoration', 'name': 'Felipe FernÃ¡ndez del Paso', 'profile_path': None}, {'credit_id': '52fe4271c3a36847f801f28d', 'department': 'Costume &amp; Make-Up', 'gender': 0, 'id': 11425, 'job': 'Costume Design', 'name': 'Graciela MazÃ³n', 'profile_path': None}, {'credit_id': '55a16dac925141296e001bcc', 'department': 'Production', 'gender': 1, 'id': 5911, 'job': 'Co-Producer', 'name': 'Elizabeth Avellan', 'profile_path': '/84SGGM1z7egz02kFQUrkFvjtsxA.jpg'}, {'credit_id': '55a16e3e925141296b001a48', 'department': 'Production', 'gender': 0, 'id': 11421, 'job': 'Co-Producer', 'name': 'John Esposito', 'profile_path': None}, {'credit_id': '55a16d4f9251412977001aab', 'department': 'Writing', 'gender': 2, 'id': 11419, 'job': 'Story', 'name': 'Robert Kurtzman', 'profile_path': '/9hN9noJUKvomz6lNAW24sHHRU0h.jpg'}, {'credit_id': '55a16e54c3a3681cec001934', 'department': 'Production', 'gender': 2, 'id': 37334, 'job': 'Co-Producer', 'name': 'Paul Hellerman', 'profile_path': None}, {'credit_id': '55a16e6a925141297d001c24', 'department': 'Production', 'gender': 2, 'id': 11419, 'job': 'Co-Producer', 'name': 'Robert Kurtzman', 'profile_path': '/9hN9noJUKvomz6lNAW24sHHRU0h.jpg'}, {'credit_id': '55a16e82c3a3681cec001939', 'department': 'Production', 'gender': 2, 'id': 68802, 'job': 'Producer', 'name': 'Meir Teper', 'profile_path': None}, {'credit_id': '5969edd192514136a800dba0', 'department': 'Sound', 'gender': 0, 'id': 10630, 'job': 'Supervising Sound Editor', 'name': 'Dean Beville', 'profile_path': None}, {'credit_id': '5969eddac3a3683b7d00e43f', 'department': 'Sound', 'gender': 0, 'id': 1596321, 'job': 'Sound Recordist', 'name': 'Matthew C. Beville', 'profile_path': None}, {'credit_id': '5969ede392514136a800dbb9', 'department': 'Sound', 'gender': 0, 'id': 1851719, 'job': 'Sound Editor', 'name': 'Allan Bromberg', 'profile_path': None}, {'credit_id': '5969edeec3a3683b8c00e766', 'department': 'Crew', 'gender': 0, 'id': 1851720, 'job': 'Loader', 'name': 'Carrie Cashman', 'profile_path': None}, {'credit_id': '5969edf992514136e700dbea', 'department': 'Sound', 'gender': 0, 'id': 1851721, 'job': 'Boom Operator', 'name': 'Gloria Cooper', 'profile_path': None}, {'credit_id': '5969edf9c3a3683709005844', 'department': 'Sound', 'gender': 0, 'id': 1851722, 'job': 'Boom Operator', 'name': 'Gloria Cooper', 'profile_path': None}, {'credit_id': '5969ee0492514136e700dbf5', 'department': 'Sound', 'gender': 0, 'id': 1341339, 'job': 'Boom Operator', 'name': 'Patrushkha Mierzwa', 'profile_path': None}, {'credit_id': '5969ee1f92514136f800e2d2', 'department': 'Sound', 'gender': 2, 'id': 113043, 'job': 'Foley Editor', 'name': 'Scott Curtis', 'profile_path': None}, {'credit_id': '5969ee3792514136e700dc36', 'department': 'Sound', 'gender': 1, 'id': 1415966, 'job': 'Foley Editor', 'name': 'Solange S. Schwalbe', 'profile_path': None}, {'credit_id': '5969ee6ac3a3683b8c00e813', 'department': 'Sound', 'gender': 0, 'id': 1232529, 'job': 'Sound Re-Recording Mixer', 'name': 'Tom Gerard', 'profile_path': None}, {'credit_id': '5969ee76c3a3680a75001e14', 'department': 'Sound', 'gender': 2, 'id': 1398123, 'job': 'Sound Re-Recording Mixer', 'name': 'Sergio Reyes', 'profile_path': None}, {'credit_id': '5969ee7d925141486b0081ba', 'department': 'Sound', 'gender': 2, 'id': 2294, 'job': 'Sound Re-Recording Mixer', 'name': 'Robert Rodriguez', 'profile_path': '/bPqRdLWWwpOT8sBdj9PWOzNgwou.jpg'}, {'credit_id': '5969ee90c3a3680a75001e30', 'department': 'Sound', 'gender': 0, 'id': 1433718, 'job': 'Assistant Sound Editor', 'name': 'Dana Gustafson', 'profile_path': None}, {'credit_id': '5969eea392514136f800e383', 'department': 'Sound', 'gender': 0, 'id': 1269306, 'job': 'Sound Editor', 'name': 'Warren Hamilton Jr.', 'profile_path': None}, {'credit_id': '5969eeabc3a3680a75001e4c', 'department': 'Sound', 'gender': 2, 'id': 1395022, 'job': 'Sound Editor', 'name': 'Greg Hedgepath', 'profile_path': None}, {'credit_id': '5969eeb39251413806001eb6', 'department': 'Sound', 'gender': 0, 'id': 1341404, 'job': 'Sound Editor', 'name': 'Patricio A. Libenson', 'profile_path': None}, {'credit_id': '5969eebd9251413806001ec2', 'department': 'Sound', 'gender': 0, 'id': 554888, 'job': 'Sound Editor', 'name': 'Charles Maynes', 'profile_path': None}, {'credit_id': '5969eec99251413806001ecf', 'department': 'Sound', 'gender': 0, 'id': 1440822, 'job': 'Sound Editor', 'name': 'John Pospisil', 'profile_path': None}, {'credit_id': '5969eed492514136a800dcba', 'department': 'Sound', 'gender': 0, 'id': 1564584, 'job': 'Sound Editor', 'name': 'Charles Ewing Smith', 'profile_path': None}, {'credit_id': '5969eee8c3a3683b8c00e8a4', 'department': 'Sound', 'gender': 0, 'id': 1433719, 'job': 'Sound Effects Editor', 'name': 'William Jacobs', 'profile_path': None}, {'credit_id': '5969ef05c3a3683b4f00d52c', 'department': 'Sound', 'gender': 0, 'id': 1424130, 'job': 'Sound Re-Recording Mixer', 'name': 'B. Tennyson Sebastian III', 'profile_path': None}, {'credit_id': '5969ef0ec3a3683b6100dae1', 'department': 'Editing', 'gender': 0, 'id': 1404838, 'job': 'Dialogue Editor', 'name': 'Frank Smathers', 'profile_path': None}, {'credit_id': '5969ef19c3a3680a75001ecc', 'department': 'Sound', 'gender': 0, 'id': 1547309, 'job': 'Production Sound Mixer', 'name': 'Mark Ulano', 'profile_path': None}, {'credit_id': '5969ef2f9251413806001f26', 'department': 'Costume &amp; Make-Up', 'gender': 2, 'id': 1039595, 'job': 'Makeup Effects Designer', 'name': 'John Bisson', 'profile_path': None}, {'credit_id': '5969ef68c3a3680a75001f1e', 'department': 'Crew', 'gender': 0, 'id': 1851723, 'job': 'Tattooist', 'name': 'Gill Montie', 'profile_path': None}, {'credit_id': '5969ef74c3a3683b6100db58', 'department': 'Costume &amp; Make-Up', 'gender': 0, 'id': 144146, 'job': 'Key Hair Stylist', 'name': 'Ermahn Ospina', 'profile_path': None}, {'credit_id': '5969ef79c3a3683b4f00d5aa', 'department': 'Costume &amp; Make-Up', 'gender': 0, 'id': 144146, 'job': 'Key Makeup Artist', 'name': 'Ermahn Ospina', 'profile_path': None}, {'credit_id': '5969ef8ac3a36837090059cc', 'department': 'Production', 'gender': 2, 'id': 37334, 'job': 'Production Manager', 'name': 'Paul Hellerman', 'profile_path': None}, {'credit_id': '5969ef969251417987005972', 'department': 'Crew', 'gender': 1, 'id': 57112, 'job': 'Post Production Supervisor', 'name': 'Tamara Smith', 'profile_path': None}, {'credit_id': '5969efa59251413806001faa', 'department': 'Directing', 'gender': 2, 'id': 71901, 'job': 'First Assistant Director', 'name': 'Douglas Aarniokoski', 'profile_path': '/dQ5FUVrjKNzXEADBCg3DDSWewhW.jpg'}, {'credit_id': '5969efae925141798700598d', 'department': 'Directing', 'gender': 0, 'id': 1685556, 'job': 'Second Assistant Director', 'name': 'Brian Bettwy', 'profile_path': None}, {'credit_id': '5969efb792514136e700ddca', 'department': 'Art', 'gender': 2, 'id': 16493, 'job': 'Construction Foreman', 'name': 'Michael Atwell', 'profile_path': None}, {'credit_id': '5969efcd92514136a400de90', 'department': 'Art', 'gender': 0, 'id': 1851724, 'job': 'Painter', 'name': 'James C. Beeson', 'profile_path': None}, {'credit_id': '5969efdfc3a3683b7d00e675', 'department': 'Art', 'gender': 0, 'id': 1851725, 'job': 'Painter', 'name': 'Carlos A. Chavez', 'profile_path': None}, {'credit_id': '5969eff2925141382c001ebc', 'department': 'Art', 'gender': 0, 'id': 1851726, 'job': 'Painter', 'name': 'Jennifer Flynn', 'profile_path': None}, {'credit_id': '5969effd92514136f800e4f5', 'department': 'Art', 'gender': 0, 'id': 1851727, 'job': 'Painter', 'name': 'Wendy Jerde', 'profile_path': None}, {'credit_id': '5969f005c3a3683b4f00d62f', 'department': 'Art', 'gender': 0, 'id': 1851728, 'job': 'Painter', 'name': 'Adam Markey', 'profile_path': None}, {'credit_id': '5969f010925141380600201c', 'department': 'Art', 'gender': 0, 'id': 1851729, 'job': 'Painter', 'name': 'Pedro V. Suchite', 'profile_path': None}, {'credit_id': '5969f023c3a3683b7d00e6d8', 'department': 'Art', 'gender': 0, 'id': 1851730, 'job': 'Sculptor', 'name': 'Alex Bogartz', 'profile_path': None}, {'credit_id': '5969f03ac3a3683757005439', 'department': 'Art', 'gender': 0, 'id': 1443060, 'job': 'Sculptor', 'name': 'Robert Clark', 'profile_path': None}, {'credit_id': '5969f04a9251413806002051', 'department': 'Art', 'gender': 0, 'id': 1851731, 'job': 'Sculptor', 'name': 'Larry McCauley', 'profile_path': None}, {'credit_id': '5969f056c3a3683b6100dc4e', 'department': 'Art', 'gender': 0, 'id': 1851732, 'job': 'Sculptor', 'name': 'David Shwartz', 'profile_path': None}, {'credit_id': '5969f067c3a368375700545e', 'department': 'Art', 'gender': 0, 'id': 1783637, 'job': 'Leadman', 'name': 'Chris Carriveau', 'profile_path': None}, {'credit_id': '5969f07ac3a3683b7d00e74c', 'department': 'Art', 'gender': 2, 'id': 1851733, 'job': 'Set Dresser', 'name': 'Kenneth Carriveau', 'profile_path': None}, {'credit_id': '5969f084c3a3683b4f00d6c7', 'department': 'Art', 'gender': 0, 'id': 1851734, 'job': 'Set Dresser', 'name': 'Paul Dowler', 'profile_path': None}, {'credit_id': '5969f0bac3a3683709005ade', 'department': 'Art', 'gender': 0, 'id': 1851736, 'job': 'Set Dresser', 'name': 'Gregg M. Hartman', 'profile_path': None}, {'credit_id': '5969f0c9c3a3683b8c00eae2', 'department': 'Art', 'gender': 0, 'id': 1662324, 'job': 'Set Dresser', 'name': 'Jeff Hay', 'profile_path': None}, {'credit_id': '5969f0d5c3a3683b4f00d709', 'department': 'Art', 'gender': 0, 'id': 1851737, 'job': 'Set Dresser', 'name': 'Howard Payne Miller', 'profile_path': None}, {'credit_id': '5969f0e0c3a36837570054d6', 'department': 'Art', 'gender': 0, 'id': 1558414, 'job': 'Set Dresser', 'name': 'Michael Whetstone', 'profile_path': None}, {'credit_id': '5969f0fe92514136e700df35', 'department': 'Art', 'gender': 0, 'id': 1358149, 'job': 'Set Designer', 'name': 'Colin De Rouin', 'profile_path': None}, {'credit_id': '5969f1349251417987005af7', 'department': 'Art', 'gender': 0, 'id': 1538213, 'job': 'Assistant Art Director', 'name': 'Adam Lustig', 'profile_path': None}, {'credit_id': '5969f14e925141486b0084ae', 'department': 'Art', 'gender': 0, 'id': 1395016, 'job': 'Construction Coordinator', 'name': 'Brian Markey', 'profile_path': None}, {'credit_id': '5969f15992514136e700df8d', 'department': 'Art', 'gender': 0, 'id': 1851738, 'job': 'Assistant Property Master', 'name': 'Martin Milligan', 'profile_path': None}, {'credit_id': '5969f17992514136e700dfb0', 'department': 'Art', 'gender': 0, 'id': 1423747, 'job': 'Art Department Coordinator', 'name': 'Abigail Sheiner', 'profile_path': None}, {'credit_id': '59d0a7ce925141141e017254', 'department': 'Crew', 'gender': 0, 'id': 1897884, 'job': 'Set Production Assistant', 'name': 'Jay Beattie', 'profile_path': None}, {'credit_id': '59d0a7fdc3a36878ec0170d8', 'department': 'Crew', 'gender': 2, 'id': 1391697, 'job': 'Stunt Coordinator', 'name': 'Steve M. Davison', 'profile_path': None}, {'credit_id': '59d0a539925141141e016e2c', 'department': 'Camera', 'gender': 0, 'id': 1897875, 'job': 'Camera Intern', 'name': 'Patrick Yackett', 'profile_path': None}, {'credit_id': '59d0a548c3a368791601522a', 'department': 'Camera', 'gender': 2, 'id': 3113, 'job': 'Camera Operator', 'name': 'Guillermo Navarro', 'profile_path': '/AfZkxrEiLlqqHONhfJyVOLrHR8A.jpg'}, {'credit_id': '59d0a563c3a368786c015bdd', 'department': 'Camera', 'gender': 2, 'id': 1647714, 'job': 'First Assistant Camera', 'name': 'Alan Cohen', 'profile_path': None}, {'credit_id': '59d0a581c3a3687929015c8e', 'department': 'Camera', 'gender': 0, 'id': 1708344, 'job': 'Key Grip', 'name': 'Rick Stribling', 'profile_path': None}, {'credit_id': '59d0a59f9251411448016099', 'department': 'Camera', 'gender': 0, 'id': 1897876, 'job': 'Grip', 'name': 'Young Vance Cohen', 'profile_path': None}, {'credit_id': '59d0a5cd9251411452016e95', 'department': 'Camera', 'gender': 2, 'id': 2294, 'job': 'Steadicam Operator', 'name': 'Robert Rodriguez', 'profile_path': '/bPqRdLWWwpOT8sBdj9PWOzNgwou.jpg'}, {'credit_id': '59d0a5dac3a368786c015cbd', 'department': 'Camera', 'gender': 0, 'id': 74992, 'job': 'Still Photographer', 'name': 'Joyce Rudolph', 'profile_path': None}, {'credit_id': '59d0a5f3925141141e016f65', 'department': 'Costume &amp; Make-Up', 'gender': 0, 'id': 1547239, 'job': 'Costume Supervisor', 'name': 'Jacqueline Aronson', 'profile_path': None}, {'credit_id': '59d0a6319251411433016716', 'department': 'Costume &amp; Make-Up', 'gender': 0, 'id': 1897877, 'job': 'Seamstress', 'name': 'Mary Kay Jensen', 'profile_path': None}, {'credit_id': '59d0a63d92514113ef016823', 'department': 'Costume &amp; Make-Up', 'gender': 1, 'id': 29928, 'job': 'Set Costumer', 'name': 'Jillian Kreiner', 'profile_path': None}, {'credit_id': '59d0a662c3a368558e00cf59', 'department': 'Crew', 'gender': 0, 'id': 1797178, 'job': 'Additional Music', 'name': 'Craig Braginsky', 'profile_path': None}, {'credit_id': '59d0a685925141468f00c703', 'department': 'Crew', 'gender': 0, 'id': 1462603, 'job': 'CGI Supervisor', 'name': 'Antoine Durr', 'profile_path': None}, {'credit_id': '59d0a69d925141143301679d', 'department': 'Crew', 'gender': 0, 'id': 1897881, 'job': 'Craft Service', 'name': 'Ken Bondy', 'profile_path': None}, {'credit_id': '59d0a6b39251411452017020', 'department': 'Crew', 'gender': 0, 'id': 1599642, 'job': 'Driver', 'name': 'Bruce Callahan', 'profile_path': None}, {'credit_id': '59d0a74192514114330168a9', 'department': 'Crew', 'gender': 0, 'id': 1897882, 'job': 'Post Production Assistant', 'name': 'Laura Rush', 'profile_path': None}, {'credit_id': '59d0a759c3a36878c9015db5', 'department': 'Art', 'gender': 0, 'id': 1401122, 'job': 'Property Master', 'name': 'Caylah Eddleblute', 'profile_path': None}, {'credit_id': '59d0a77e925141141e0171e2', 'department': 'Crew', 'gender': 0, 'id': 1877362, 'job': 'Security', 'name': 'Nick Roberts', 'profile_path': None}, {'credit_id': '59d0a7ef925141142f016656', 'department': 'Crew', 'gender': 0, 'id': 1897886, 'job': 'Stand In', 'name': 'William Atwell', 'profile_path': None}, {'credit_id': '59d0a793925141468f00c89b', 'department': 'Crew', 'gender': 0, 'id': 1897883, 'job': 'Set Medic', 'name': 'Taylor A. Cummings', 'profile_path': None}, {'credit_id': '59d0a81ac3a36878c9015ee3', 'department': 'Crew', 'gender': 0, 'id': 1897886, 'job': 'Stunts', 'name': 'William Atwell', 'profile_path': None}, {'credit_id': '59d0a82c925141144801647e', 'department': 'Crew', 'gender': 0, 'id': 1389625, 'job': 'Transportation Coordinator', 'name': 'Derek Raser', 'profile_path': None}, {'credit_id': '59d0a845c3a36878ec017136', 'department': 'Production', 'gender': 0, 'id': 954600, 'job': 'Unit Production Manager', 'name': 'Luz MarÃ­a Rojas', 'profile_path': None}, {'credit_id': '59d0a86bc3a36879160156a3', 'department': 'Directing', 'gender': 0, 'id': 1438430, 'job': 'Script Supervisor', 'name': 'Lou Ann Quast', 'profile_path': None}, {'credit_id': '59d0a880c3a368558e00d269', 'department': 'Editing', 'gender': 0, 'id': 1552549, 'job': 'Color Timer', 'name': 'David Orr', 'profile_path': None}, {'credit_id': '59d0a8af92514113ef016bc1', 'department': 'Editing', 'gender': 0, 'id': 1767016, 'job': 'First Assistant Editor', 'name': 'Daniel Fort', 'profile_path': None}, {'credit_id': '59d0a8c0925141144801653d', 'department': 'Lighting', 'gender': 0, 'id': 1897888, 'job': 'Best Boy Electric', 'name': 'Nathan Hathaway', 'profile_path': None}, {'credit_id': '59d0a8cc92514113ef016bfa', 'department': 'Lighting', 'gender': 0, 'id': 1897889, 'job': 'Electrician', 'name': 'Lennon Bass Jr.', 'profile_path': None}, {'credit_id': '59d0a8d9c3a36878d701561a', 'department': 'Lighting', 'gender': 0, 'id': 1897890, 'job': 'Gaffer', 'name': 'Eric S. Foster', 'profile_path': None}, {'credit_id': '59d0a8ed925141141e017408', 'department': 'Production', 'gender': 0, 'id': 1401374, 'job': 'Location Manager', 'name': 'Robert Earl Craft', 'profile_path': None}, {'credit_id': '59d0a9029251411452017381', 'department': 'Production', 'gender': 0, 'id': 1897891, 'job': 'Production Accountant', 'name': 'Steev Beeson', 'profile_path': None}, {'credit_id': '59d0a915c3a368790401754d', 'department': 'Production', 'gender': 0, 'id': 1402054, 'job': 'Production Coordinator', 'name': 'Dawn Todd Curfman', 'profile_path': None}, {'credit_id': '59d0a93ac3a36878ec0172db', 'department': 'Sound', 'gender': 2, 'id': 95842, 'job': 'Music Editor', 'name': 'Joshua Winget', 'profile_path': None}, {'credit_id': '59d0a955c3a3687929016244', 'department': 'Sound', 'gender': 0, 'id': 28241, 'job': 'Orchestrator', 'name': 'Tim Simonec', 'profile_path': None}, {'credit_id': '59d0a971c3a368558e00d440', 'department': 'Sound', 'gender': 2, 'id': 74811, 'job': 'Scoring Mixer', 'name': 'Dan Wallin', 'profile_path': None}, {'credit_id': '59d0a9b6925141468f00cc0e', 'department': 'Visual Effects', 'gender': 2, 'id': 1573106, 'job': 'Digital Compositors', 'name': 'Steven J. Scott', 'profile_path': None}, {'credit_id': '59d0a9d792514114480166e7', 'department': 'Visual Effects', 'gender': 0, 'id': 1897892, 'job': 'Visual Effects Coordinator', 'name': 'Rochelle Gross', 'profile_path': None}, {'credit_id': '59d0a9e6c3a36879040176c4', 'department': 'Visual Effects', 'gender': 0, 'id': 1400564, 'job': 'Visual Effects Producer', 'name': 'Josh R. Jaggars', 'profile_path': None}, {'credit_id': '59d0aa05c3a36878d70157ed', 'department': 'Visual Effects', 'gender': 0, 'id': 1897893, 'job': 'Visual Effects Supervisor', 'name': 'Diana Dru Botsford', 'profile_path': None}, {'credit_id': '59d0aa19925141468f00ccb4', 'department': 'Crew', 'gender': 0, 'id': 1877415, 'job': 'Studio Teachers', 'name': 'Jan D. Tys', 'profile_path': None}, {'credit_id': '59d0aa2d925141141e017620', 'department': 'Sound', 'gender': 0, 'id': 1412242, 'job': 'Dolby Consultant', 'name': "Thom 'Coach' Ehle", 'profile_path': None}]</t>
  </si>
  <si>
    <t>[{'id': 27, 'name': 'Horror'}, {'id': 28, 'name': 'Action'}, {'id': 53, 'name': 'Thriller'}, {'id': 80, 'name': 'Crime'}]</t>
  </si>
  <si>
    <t>[{'name': 'A Band Apart', 'id': 59}, {'name': 'Dimension Films', 'id': 7405}, {'name': 'Los Hooligans Productions', 'id': 11705}, {'name': 'Miramax', 'id': 53009}]</t>
  </si>
  <si>
    <t>From Dusk Till Dawn</t>
  </si>
  <si>
    <t>m66</t>
  </si>
  <si>
    <t>['action', 'drama']</t>
  </si>
  <si>
    <t>[{'cast_id': 1, 'character': "Lieutenant Jordan O'Neil", 'credit_id': '52fe43c1c3a36847f806d0cd', 'gender': 1, 'id': 3416, 'name': 'Demi Moore', 'order': 0, 'profile_path': '/eLNoOYnxvhpV0BMSkNNnyyo5In7.jpg'}, {'cast_id': 2, 'character': 'Master Chief John James Urgayle', 'credit_id': '52fe43c1c3a36847f806d0d1', 'gender': 2, 'id': 110, 'name': 'Viggo Mortensen', 'order': 1, 'profile_path': '/gYtVNMwX96fE9F0WVkdC0SGffkn.jpg'}, {'cast_id': 3, 'character': 'Senator Lillian DeHaven', 'credit_id': '52fe43c1c3a36847f806d0d5', 'gender': 1, 'id': 10774, 'name': 'Anne Bancroft', 'order': 2, 'profile_path': '/4VMhut6tvXqXBmMGFRjXbbImAZW.jpg'}, {'cast_id': 4, 'character': 'Royce', 'credit_id': '52fe43c1c3a36847f806d0d9', 'gender': 2, 'id': 37203, 'name': 'Jason Beghe', 'order': 3, 'profile_path': '/40zZ4qMshTN1yroHjj508RrmuSZ.jpg'}, {'cast_id': 5, 'character': 'Theodore Hayes', 'credit_id': '52fe43c1c3a36847f806d0dd', 'gender': 2, 'id': 1473, 'name': 'Daniel von Bargen', 'order': 4, 'profile_path': '/fFiiZCvBCqQ4xmCzYpMJQ7xboP3.jpg'}, {'cast_id': 6, 'character': 'Stabschef', 'credit_id': '52fe43c1c3a36847f806d0e1', 'gender': 2, 'id': 8265, 'name': 'John Michael Higgins', 'order': 5, 'profile_path': '/91ANQZVoG0Xg2vVnqIhouHiNc4J.jpg'}, {'cast_id': 7, 'character': 'Sergeant Max Pyro', 'credit_id': '52fe43c1c3a36847f806d0e5', 'gender': 2, 'id': 34839, 'name': 'Kevin Gage', 'order': 6, 'profile_path': '/egIApa0PPsHkAwrGnOAUtdqO6CQ.jpg'}, {'cast_id': 8, 'character': 'Sergeant Johns', 'credit_id': '52fe43c1c3a36847f806d0e9', 'gender': 2, 'id': 37204, 'name': 'David Warshofsky', 'order': 7, 'profile_path': '/alPG9509uMDaTmzsxzz8Rz1ZMZf.jpg'}, {'cast_id': 9, 'character': 'Sergeant Cortez', 'credit_id': '52fe43c1c3a36847f806d0ed', 'gender': 2, 'id': 37205, 'name': 'David Vadim', 'order': 8, 'profile_path': '/bvwt3dtEqCmZBPfxTCuDTCPPFEk.jpg'}, {'cast_id': 10, 'character': 'McCool', 'credit_id': '52fe43c1c3a36847f806d0f1', 'gender': 2, 'id': 9779, 'name': 'ÐœÐ¾Ñ€Ñ€Ð¸Ñ Ð§ÐµÑÑ‚Ð½Ð°Ñ‚', 'order': 9, 'profile_path': '/8uXIo48u1hyuUUVnCpXXniBfw6c.jpg'}, {'cast_id': 11, 'character': 'F. Lee Montgomery', 'credit_id': '52fe43c1c3a36847f806d0f5', 'gender': 2, 'id': 31532, 'name': 'Josh Hopkins', 'order': 10, 'profile_path': '/4FF6p6G6SAUDJcfOx6GSFQrfTfq.jpg'}, {'cast_id': 12, 'character': 'Slov', 'credit_id': '52fe43c1c3a36847f806d0f9', 'gender': 2, 'id': 8767, 'name': 'Jim Caviezel', 'order': 11, 'profile_path': '/koyFOeFdQyyFs26DNyDHWluBibB.jpg'}, {'cast_id': 13, 'character': 'Wick', 'credit_id': '52fe43c1c3a36847f806d0fd', 'gender': 2, 'id': 37206, 'name': 'Boyd Kestner', 'order': 12, 'profile_path': '/iZYCIX8dn8HnaByEIOlqFDylm9Z.jpg'}, {'cast_id': 14, 'character': 'Newberry', 'credit_id': '52fe43c1c3a36847f806d101', 'gender': 0, 'id': 37207, 'name': 'Angel David', 'order': 13, 'profile_path': '/9lssvQjieNDIkNfGzGvZSoYojWD.jpg'}]</t>
  </si>
  <si>
    <t>[{'credit_id': '52fe43c1c3a36847f806d107', 'department': 'Directing', 'gender': 2, 'id': 578, 'job': 'Director', 'name': 'Ridley Scott', 'profile_path': '/oTAL0z0vsjipCruxXUsDUIieuhk.jpg'}, {'credit_id': '52fe43c1c3a36847f806d10d', 'department': 'Camera', 'gender': 2, 'id': 22100, 'job': 'Director of Photography', 'name': 'Hugh Johnson', 'profile_path': None}, {'credit_id': '52fe43c1c3a36847f806d113', 'department': 'Production', 'gender': 2, 'id': 578, 'job': 'Producer', 'name': 'Ridley Scott', 'profile_path': '/oTAL0z0vsjipCruxXUsDUIieuhk.jpg'}, {'credit_id': '52fe43c1c3a36847f806d119', 'department': 'Production', 'gender': 1, 'id': 3416, 'job': 'Producer', 'name': 'Demi Moore', 'profile_path': '/eLNoOYnxvhpV0BMSkNNnyyo5In7.jpg'}, {'credit_id': '52fe43c1c3a36847f806d11f', 'department': 'Production', 'gender': 1, 'id': 551, 'job': 'Producer', 'name': 'Suzanne Todd', 'profile_path': '/fRTQ9QFeeTBUqLoyCFlaS8pTGUK.jpg'}, {'credit_id': '52fe43c1c3a36847f806d125', 'department': 'Production', 'gender': 2, 'id': 4504, 'job': 'Producer', 'name': 'Roger Birnbaum', 'profile_path': None}, {'credit_id': '52fe43c1c3a36847f806d12b', 'department': 'Sound', 'gender': 0, 'id': 7020, 'job': 'Original Music Composer', 'name': 'Trevor Jones', 'profile_path': '/86HjonjMXwcDyOlpaQW1SVR9CXh.jpg'}, {'credit_id': '52fe43c1c3a36847f806d131', 'department': 'Writing', 'gender': 0, 'id': 28239, 'job': 'Screenplay', 'name': 'David Twohy', 'profile_path': '/7hJbNy5XKO5je9FsSGvl4QbGyMM.jpg'}, {'credit_id': '52fe43c1c3a36847f806d137', 'department': 'Writing', 'gender': 1, 'id': 37208, 'job': 'Screenplay', 'name': 'Danielle Alexandra', 'profile_path': None}, {'credit_id': '52fe43c1c3a36847f806d13d', 'department': 'Editing', 'gender': 2, 'id': 950, 'job': 'Editor', 'name': 'Pietro Scalia', 'profile_path': '/kcQTeWNVqDg0h1jzthF21TxRB9U.jpg'}, {'credit_id': '52fe43c1c3a36847f806d143', 'department': 'Production', 'gender': 2, 'id': 949, 'job': 'Casting', 'name': 'Louis DiGiaimo', 'profile_path': None}, {'credit_id': '52fe43c1c3a36847f806d14f', 'department': 'Art', 'gender': 2, 'id': 944, 'job': 'Production Design', 'name': 'Arthur Max', 'profile_path': None}, {'credit_id': '52fe43c1c3a36847f806d155', 'department': 'Art', 'gender': 0, 'id': 8285, 'job': 'Art Direction', 'name': 'Richard L. Johnson', 'profile_path': None}, {'credit_id': '52fe43c1c3a36847f806d15b', 'department': 'Costume &amp; Make-Up', 'gender': 1, 'id': 7719, 'job': 'Costume Design', 'name': 'Marilyn Vance', 'profile_path': '/tdNcz7CYAFFKoaYm4EvWec4z3gv.jpg'}, {'credit_id': '52fe43c1c3a36847f806d161', 'department': 'Art', 'gender': 1, 'id': 11079, 'job': 'Set Decoration', 'name': 'Cindy Carr', 'profile_path': '/vSTmvvf9X00fufN6zFBwgOxIPF1.jpg'}, {'credit_id': '57126d5ac3a368537000add7', 'department': 'Production', 'gender': 0, 'id': 577752, 'job': 'Casting', 'name': 'Brett Goldstein', 'profile_path': None}]</t>
  </si>
  <si>
    <t>[{'id': 28, 'name': 'Action'}, {'id': 18, 'name': 'Drama'}]</t>
  </si>
  <si>
    <t>[{'name': 'Caravan Pictures', 'id': 175}, {'name': 'Hollywood Pictures', 'id': 915}, {'name': 'First Independent Films', 'id': 1643}, {'name': 'Largo Entertainment', 'id': 1644}, {'name': 'Scott Free Productions', 'id': 1645}, {'name': 'Trap-Two-Zero Productions', 'id': 1646}]</t>
  </si>
  <si>
    <t>G.I. Jane</t>
  </si>
  <si>
    <t>m67</t>
  </si>
  <si>
    <t>['action', 'horror', 'sci-fi', 'thriller']</t>
  </si>
  <si>
    <t>[{'cast_id': 1, 'character': 'Dr. Niko Tatopoulos', 'credit_id': '52fe428fc3a36847f80281d1', 'gender': 2, 'id': 4756, 'name': 'Matthew Broderick', 'order': 0, 'profile_path': '/j9ETatVKFxYR5Ijk8l5tzKO4HPn.jpg'}, {'cast_id': 2, 'character': 'Philippe RoachÃ©', 'credit_id': '52fe428fc3a36847f80281d5', 'gender': 2, 'id': 1003, 'name': 'Jean Reno', 'order': 1, 'profile_path': '/cdsN5efCYGQWlPrj7vFlZRBTR16.jpg'}, {'cast_id': 3, 'character': 'Audrey Timmonds', 'credit_id': '52fe428fc3a36847f80281d9', 'gender': 1, 'id': 3208, 'name': 'Maria Pitillo', 'order': 2, 'profile_path': '/hNVHzeqY618snAncfHRSApBYwu1.jpg'}, {'cast_id': 4, 'character': "Victor 'Animal' Palotti", 'credit_id': '52fe428fc3a36847f80281dd', 'gender': 2, 'id': 5587, 'name': 'Hank Azaria', 'order': 3, 'profile_path': '/3vIdbP73nKnKpMAcgGWoALPF2JO.jpg'}, {'cast_id': 5, 'character': 'Colonel Hicks', 'credit_id': '52fe428fc3a36847f80281e1', 'gender': 0, 'id': 14721, 'name': 'Kevin Dunn', 'order': 4, 'profile_path': '/85thH2pUn2tPP97QhnYQI7MBiCW.jpg'}, {'cast_id': 6, 'character': 'Mayor Ebert', 'credit_id': '52fe428fc3a36847f80281e5', 'gender': 2, 'id': 4250, 'name': 'Michael Lerner', 'order': 5, 'profile_path': '/7VlkzO1z5wh96UCXpPZ0rUFx8aN.jpg'}, {'cast_id': 7, 'character': 'Charles Caiman', 'credit_id': '52fe428fc3a36847f80281e9', 'gender': 2, 'id': 6008, 'name': 'Harry Shearer', 'order': 6, 'profile_path': '/qtGHYpWLbqQVY9ymVPtrJZV6MHg.jpg'}, {'cast_id': 8, 'character': 'Lucy Palotti', 'credit_id': '52fe428fc3a36847f80281ed', 'gender': 1, 'id': 14722, 'name': 'Arabella Field', 'order': 7, 'profile_path': '/aDhXyY1fwrS0gRdOJSc0uQPb3h5.jpg'}, {'cast_id': 9, 'character': 'Dr. Elsie Chapman', 'credit_id': '52fe428fc3a36847f80281f1', 'gender': 1, 'id': 14723, 'name': 'Vicki Lewis', 'order': 8, 'profile_path': '/vXKKbsYikbLZ3DS1GbCWwMoqDN7.jpg'}, {'cast_id': 10, 'character': "Sergeant O'Neal", 'credit_id': '52fe428fc3a36847f80281f5', 'gender': 2, 'id': 14737, 'name': 'Doug Savant', 'order': 9, 'profile_path': '/5Cz3MflNZjeKHlcFkX797DL7QfQ.jpg'}, {'cast_id': 11, 'character': 'Dr. Mendel Craven', 'credit_id': '52fe428fc3a36847f80281f9', 'gender': 2, 'id': 14738, 'name': 'Malcolm Danare', 'order': 10, 'profile_path': '/6PQPp4Yim18xuNCBGQLg2cYAstY.jpg'}, {'cast_id': 12, 'character': "Gene, Mayor's Aide", 'credit_id': '52fe428fc3a36847f80281fd', 'gender': 2, 'id': 14739, 'name': 'Lorry Goldman', 'order': 11, 'profile_path': '/9yhQJUmqBCO9OsvIPR76X4B6t3S.jpg'}, {'cast_id': 13, 'character': 'Jean-Luc', 'credit_id': '52fe428fc3a36847f8028201', 'gender': 2, 'id': 14740, 'name': 'Christian Aubert', 'order': 12, 'profile_path': '/uvLJ0T5nliN6SHaDrfvFlpPvh0N.jpg'}, {'cast_id': 14, 'character': 'Jean-Claude', 'credit_id': '52fe428fc3a36847f8028205', 'gender': 2, 'id': 14741, 'name': 'Philippe Bergeron', 'order': 13, 'profile_path': '/ugHYNYMyn3zrKEtQJAnuEJrLiBr.jpg'}, {'cast_id': 15, 'character': 'Jean-Pierre', 'credit_id': '52fe428fc3a36847f8028209', 'gender': 0, 'id': 14742, 'name': 'Frank Bruynbroek', 'order': 14, 'profile_path': '/v1GYIZjQPSGfx5qvArjony1C2is.jpg'}, {'cast_id': 47, 'character': 'as Jean-Philippe', 'credit_id': '52fe428fc3a36847f80282b5', 'gender': 2, 'id': 538321, 'name': 'Francois Giroday', 'order': 15, 'profile_path': '/vq0sDBp0dJPqnJJpk7SHcCrJeTp.jpg'}, {'cast_id': 48, 'character': 'Ed', 'credit_id': '52fe428fc3a36847f80282b9', 'gender': 0, 'id': 164283, 'name': 'Nicholas J. Giangiulio', 'order': 16, 'profile_path': '/a0F71gqC7H1p5tBbyOtEEM7J1B5.jpg'}, {'cast_id': 49, 'character': 'Murray', 'credit_id': '52fe428fc3a36847f80282bd', 'gender': 2, 'id': 140176, 'name': 'Robert Lesser', 'order': 17, 'profile_path': '/jPwr4Pf9U86UxKnGZY2UR04Aqzl.jpg'}, {'cast_id': 50, 'character': 'Old Fisherman', 'credit_id': '52fe428fc3a36847f80282c1', 'gender': 2, 'id': 151606, 'name': 'Ralph Manza', 'order': 18, 'profile_path': '/8kidpaxdnOpn5NCNAihAcrmNP5d.jpg'}, {'cast_id': 51, 'character': 'the Governor', 'credit_id': '52fe428fc3a36847f80282c5', 'gender': 0, 'id': 1116812, 'name': 'Greg Callahan', 'order': 19, 'profile_path': None}, {'cast_id': 52, 'character': 'General Anderson', 'credit_id': '52fe428fc3a36847f80282c9', 'gender': 2, 'id': 8191, 'name': 'Chris Ellis', 'order': 20, 'profile_path': '/vbltM7DQXON9xvpiyNuUCglNRmz.jpg'}, {'cast_id': 53, 'character': "Caiman's Secretary", 'credit_id': '52fe428fc3a36847f80282cd', 'gender': 1, 'id': 200, 'name': 'Nancy Cartwright', 'order': 21, 'profile_path': '/fZpurnFVcSzV1HnUvePIXrmLP2f.jpg'}, {'cast_id': 54, 'character': 'Admiral Phelps', 'credit_id': '52fe428fc3a36847f80282d1', 'gender': 2, 'id': 16662, 'name': 'Richard Gant', 'order': 22, 'profile_path': '/sL5Sl2ukTbgerMONHdYNvgAYTbz.jpg'}, {'cast_id': 104, 'character': 'Leonard', 'credit_id': '52fe428fc3a36847f8028347', 'gender': 0, 'id': 117564, 'name': 'Jack Moore', 'order': 23, 'profile_path': '/5vplad1c1016jguS31AqqOGQ3p2.jpg'}, {'cast_id': 56, 'character': 'Jules', 'credit_id': '52fe428fc3a36847f80282d5', 'gender': 2, 'id': 1116827, 'name': 'Steve Giannelli', 'order': 24, 'profile_path': '/aIMSzuRTYTWHlaAUfzc2uS6KIJf.jpg'}, {'cast_id': 57, 'character': 'Arthur', 'credit_id': '52fe428fc3a36847f80282d9', 'gender': 0, 'id': 1116829, 'name': 'Brian Farabaugh', 'order': 25, 'profile_path': None}, {'cast_id': 58, 'character': 'Lt. Anderson', 'credit_id': '52fe428fc3a36847f80282dd', 'gender': 0, 'id': 1116831, 'name': 'Stephen Xavier Lee', 'order': 26, 'profile_path': None}, {'cast_id': 59, 'character': 'Freddie', 'credit_id': '52fe428fc3a36847f80282e1', 'gender': 0, 'id': 1116832, 'name': 'Bodhi Elfman', 'order': 27, 'profile_path': '/t9w60KxBxuu87jkJzEspcgQ91Hh.jpg'}, {'cast_id': 221, 'character': 'Jimmy', 'credit_id': '59204b4792514149f3045977', 'gender': 2, 'id': 1277015, 'name': 'Rich Grosso', 'order': 28, 'profile_path': '/uuddqPtFV9NxgIGTs8pkuLN0UdH.jpg'}, {'cast_id': 61, 'character': 'Japanese Tanker Cook', 'credit_id': '52fe428fc3a36847f80282e9', 'gender': 0, 'id': 1116836, 'name': 'Lloyd Kino', 'order': 29, 'profile_path': '/jZJ4PUdE2wVSSXpif11ceZTPLMS.jpg'}, {'cast_id': 107, 'character': 'Japanese Tanker Captain', 'credit_id': '52fe428fc3a36847f8028353', 'gender': 2, 'id': 156963, 'name': 'Toshi Toda', 'order': 30, 'profile_path': '/pFYqicvIVtrSSZQKnbSOXl1cw8K.jpg'}, {'cast_id': 108, 'character': 'Japanese Tanker Skipper', 'credit_id': '52fe428fc3a36847f8028357', 'gender': 2, 'id': 2249, 'name': 'Clyde Kusatsu', 'order': 31, 'profile_path': '/gM5vHl3hl0CgKJxeqwjyeOdhzjP.jpg'}, {'cast_id': 109, 'character': 'Japanese Tanker Crew Member', 'credit_id': '52fe428fc3a36847f802835b', 'gender': 2, 'id': 4989, 'name': 'Masaya Kato', 'order': 32, 'profile_path': '/9oBPC6b6fsaHu48dldzE5CYouqa.jpg'}, {'cast_id': 66, 'character': 'Pharmacist', 'credit_id': '52fe428fc3a36847f80282ed', 'gender': 0, 'id': 1116851, 'name': 'Lola Pashalinski', 'order': 33, 'profile_path': '/nKnk6gETKT9kFMT9zAwlmUNhlyv.jpg'}, {'cast_id': 67, 'character': 'WIDF Co-Anchor', 'credit_id': '52fe428fc3a36847f80282f1', 'gender': 0, 'id': 1116852, 'name': 'Rob Fukuzaki', 'order': 34, 'profile_path': None}, {'cast_id': 68, 'character': 'WKXI Anchor', 'credit_id': '52fe428fc3a36847f80282f5', 'gender': 0, 'id': 1116853, 'name': 'Dale Harimoto', 'order': 35, 'profile_path': None}, {'cast_id': 110, 'character': 'Kyle Terrington', 'credit_id': '52fe428fc3a36847f802835f', 'gender': 2, 'id': 12797, 'name': 'Glenn Morshower', 'order': 36, 'profile_path': '/ighVr61WoYsMVGvKeRXvubI0AkF.jpg'}, {'cast_id': 69, 'character': 'WFKK Anchor', 'credit_id': '52fe428fc3a36847f80282f9', 'gender': 0, 'id': 1116854, 'name': 'Gary W. Cruz', 'order': 37, 'profile_path': None}, {'cast_id': 111, 'character': 'Utah Captain', 'credit_id': '52fe428fc3a36847f8028363', 'gender': 0, 'id': 157029, 'name': 'Derek Webster', 'order': 38, 'profile_path': '/fO1jwo6ZYSffBALSv92kJ1RmoPs.jpg'}, {'cast_id': 112, 'character': 'Utah Ensign', 'credit_id': '52fe428fc3a36847f8028367', 'gender': 2, 'id': 78415, 'name': 'Stuart Fratkin', 'order': 39, 'profile_path': None}, {'cast_id': 72, 'character': 'Utah Sailor', 'credit_id': '52fe428fc3a36847f80282fd', 'gender': 0, 'id': 1116859, 'name': 'Frank Cilberg', 'order': 40, 'profile_path': None}, {'cast_id': 73, 'character': 'Utah Sailor', 'credit_id': '52fe428fc3a36847f8028301', 'gender': 0, 'id': 1116860, 'name': 'Jason Edward Jones', 'order': 41, 'profile_path': None}, {'cast_id': 74, 'character': 'Utah Sailor', 'credit_id': '52fe428fc3a36847f8028305', 'gender': 0, 'id': 1116864, 'name': 'Roger McIntyre', 'order': 42, 'profile_path': '/q3FrwiwVo179rwVqL0TX1ZxKIWp.jpg'}, {'cast_id': 113, 'character': 'Anchorage Captain', 'credit_id': '52fe428fc3a36847f802836b', 'gender': 0, 'id': 111514, 'name': 'David Pressman', 'order': 43, 'profile_path': '/d7E1CW5DfYEFvlxOGQ5IioQbW8t.jpg'}, {'cast_id': 76, 'character': 'Anchorage Ensign', 'credit_id': '52fe428fc3a36847f8028309', 'gender': 2, 'id': 1116873, 'name': 'Robert Faltisco', 'order': 44, 'profile_path': '/8QhFcZ2Uw6SKWqWvv67dJQ6sCEQ.jpg'}, {'cast_id': 77, 'character': 'Anchorage Ensign', 'credit_id': '52fe428fc3a36847f802830d', 'gender': 0, 'id': 1116874, 'name': 'Christopher Darius Maleki', 'order': 45, 'profile_path': None}, {'cast_id': 78, 'character': 'Anchorage Ensign', 'credit_id': '52fe428fc3a36847f8028311', 'gender': 0, 'id': 1116877, 'name': 'Scott Lusby', 'order': 46, 'profile_path': None}, {'cast_id': 114, 'character': 'Anchorage Sailor', 'credit_id': '52fe428fc3a36847f802836f', 'gender': 2, 'id': 294813, 'name': 'Ali Afshar', 'order': 47, 'profile_path': '/qAg8CaQQTduVQ93M6E19NgM5Q4d.jpg'}, {'cast_id': 115, 'character': 'Apache Pilot', 'credit_id': '52fe428fc3a36847f8028373', 'gender': 2, 'id': 553985, 'name': 'Terence Paul Winter', 'order': 48, 'profile_path': None}, {'cast_id': 116, 'character': 'Apache Pilot', 'credit_id': '52fe428fc3a36847f8028377', 'gender': 0, 'id': 84079, 'name': 'Kirk Geiger', 'order': 49, 'profile_path': '/zsb6OGS3ol41CM5fkZalVwWpRAA.jpg'}, {'cast_id': 117, 'character': 'Apache Pilot', 'credit_id': '52fe428fc3a36847f802837b', 'gender': 2, 'id': 174571, 'name': 'Pat Mastroianni', 'order': 50, 'profile_path': '/zSQouvqPGnwsefRXHhKjItji1j2.jpg'}, {'cast_id': 132, 'character': 'Apache Pilot', 'credit_id': '56147dac9251410d8000c31c', 'gender': 0, 'id': 1228791, 'name': 'Eric Saiet', 'order': 51, 'profile_path': '/b3abFUbsJwmAduTRPPfEN5GALVy.jpg'}, {'cast_id': 106, 'character': 'Apache Pilot', 'credit_id': '52fe428fc3a36847f802834f', 'gender': 2, 'id': 15377, 'name': 'Burt Bulos', 'order': 52, 'profile_path': '/5hB7tpoapI2DXTmFl18GkzJ08u0.jpg'}, {'cast_id': 105, 'character': 'Apache Pilot', 'credit_id': '52fe428fc3a36847f802834b', 'gender': 2, 'id': 182204, 'name': 'Robert Floyd', 'order': 53, 'profile_path': '/wmaSaj1I1xEBypRfINoGpBbDdgD.jpg'}, {'cast_id': 118, 'character': 'Apache Pilot', 'credit_id': '52fe428fc3a36847f802837f', 'gender': 2, 'id': 109524, 'name': 'Seth Peterson', 'order': 54, 'profile_path': '/f12QauyfUcKLL6CkPhDdWTcRALV.jpg'}, {'cast_id': 119, 'character': 'F-18 Pilot', 'credit_id': '52fe428fc3a36847f8028383', 'gender': 2, 'id': 154551, 'name': 'Jamison Yang', 'order': 55, 'profile_path': '/gd74JNCsexmMJumP29m6FsiJD5U.jpg'}, {'cast_id': 120, 'character': 'F-18 Pilot', 'credit_id': '52fe428fc3a36847f8028387', 'gender': 2, 'id': 92282, 'name': 'Nathan Anderson', 'order': 56, 'profile_path': '/qrfrMs0JNAnqocUwIwnqdulEIeF.jpg'}, {'cast_id': 89, 'character': 'F-18 Pilot', 'credit_id': '52fe428fc3a36847f8028319', 'gender': 0, 'id': 1116895, 'name': 'Mark Munafo', 'order': 57, 'profile_path': None}, {'cast_id': 90, 'character': 'F-18 Pilot', 'credit_id': '52fe428fc3a36847f802831d', 'gender': 0, 'id': 1116896, 'name': 'Dwight Schmidt', 'order': 58, 'profile_path': None}, {'cast_id': 91, 'character': 'Raven Pilot #2', 'credit_id': '52fe428fc3a36847f8028321', 'gender': 0, 'id': 1116897, 'name': 'Dwayne Swingler', 'order': 59, 'profile_path': None}, {'cast_id': 121, 'character': 'Officier', 'credit_id': '52fe428fc3a36847f802838b', 'gender': 0, 'id': 560150, 'name': 'Lawton Paseka', 'order': 60, 'profile_path': '/qu1T44oLfQzwrNx9JF0qF3HjGBm.jpg'}, {'cast_id': 122, 'character': 'Soldier on the Bridge', 'credit_id': '52fe428fc3a36847f802838f', 'gender': 2, 'id': 58950, 'name': 'Greg Collins', 'order': 61, 'profile_path': '/lrY41HBJIjWWBdxRZlfLM0av3JE.jpg'}, {'cast_id': 103, 'character': 'Soldier', 'credit_id': '52fe428fc3a36847f8028343', 'gender': 2, 'id': 106911, 'name': 'James Black', 'order': 62, 'profile_path': '/trnwqONnbGc13d1aaDZ0oMDH9L8.jpg'}, {'cast_id': 95, 'character': 'Soldier', 'credit_id': '52fe428fc3a36847f8028325', 'gender': 0, 'id': 1116901, 'name': 'Thomas Giuseppe Giantonelli', 'order': 63, 'profile_path': None}, {'cast_id': 96, 'character': 'Soldier', 'credit_id': '52fe428fc3a36847f8028329', 'gender': 0, 'id': 1116902, 'name': 'Paul Ware', 'order': 64, 'profile_path': None}, {'cast_id': 97, 'character': 'Soldier on Plane', 'credit_id': '52fe428fc3a36847f802832d', 'gender': 0, 'id': 1116903, 'name': 'Montae Russell', 'order': 65, 'profile_path': '/r2076qpWW8Z43M8m75ZcvM7fKkk.jpg'}, {'cast_id': 98, 'character': 'Radio Technician', 'credit_id': '52fe428fc3a36847f8028331', 'gender': 0, 'id': 1116904, 'name': 'Christopher Carruthers', 'order': 66, 'profile_path': None}, {'cast_id': 99, 'character': 'Radio Technician', 'credit_id': '52fe428fc3a36847f8028335', 'gender': 0, 'id': 1116905, 'name': 'Daniel Pearce', 'order': 67, 'profile_path': '/bagWQ6sX5ozJZO3W7VeLcUr2XKc.jpg'}, {'cast_id': 123, 'character': 'Radio Operator', 'credit_id': '52fe428fc3a36847f8028393', 'gender': 2, 'id': 122805, 'name': 'Mark Fite', 'order': 68, 'profile_path': '/A46OLuNRFPu1NA61VQBf0NzQNFN.jpg'}, {'cast_id': 101, 'character': 'Radio Man', 'credit_id': '52fe428fc3a36847f8028339', 'gender': 2, 'id': 1116907, 'name': 'Craig Castaldo', 'order': 69, 'profile_path': '/tmD8XCVDu9YmCx8z5yO6BzVpsce.jpg'}, {'cast_id': 222, 'character': 'Reporters', 'credit_id': '59204c19c3a368774e049114', 'gender': 0, 'id': 1820129, 'name': 'Benjamin Baird', 'order': 70, 'profile_path': '/asSJgrb0xEhbeJXA8eesnVbOntP.jpg'}, {'cast_id': 223, 'character': 'New Jersey Cop', 'credit_id': '59204ca2925141482f045d62', 'gender': 0, 'id': 164177, 'name': 'Bill Hoag', 'order': 71, 'profile_path': '/x7hk2xuAcCZUwhK0zKDZW0iuLKX.jpg'}, {'cast_id': 224, 'character': 'Rodgers', 'credit_id': '592056679251414add04503a', 'gender': 0, 'id': 179969, 'name': 'Eric Paskel', 'order': 72, 'profile_path': '/mLnNCYfvcJJ37jg4KDBYU4aKhv9.jpg'}, {'cast_id': 225, 'character': 'Homeless Guy', 'credit_id': '592056fa92514149f30462b9', 'gender': 2, 'id': 1481, 'name': 'Lee Weaver', 'order': 73, 'profile_path': '/8XnZM7YOWSqdUgPXNLZBWuDQ6Nl.jpg'}, {'cast_id': 226, 'character': 'Homeless Guy', 'credit_id': '5920571092514149f30462cd', 'gender': 2, 'id': 7140, 'name': 'Leonard Termo', 'order': 74, 'profile_path': '/jdXgGMSpQGeN6vCZO5OM758dh3t.jpg'}, {'cast_id': 227, 'character': 'Taxi Cab Driver', 'credit_id': '5920576192514149f3046307', 'gender': 2, 'id': 154917, 'name': 'Al Sapienza', 'order': 75, 'profile_path': '/acfzjSs4lbz5EdCWfZkB45Zxn8y.jpg'}, {'cast_id': 228, 'character': 'Tunnel Guard', 'credit_id': '592057879251414990046bee', 'gender': 0, 'id': 19491, 'name': 'Stoney Westmoreland', 'order': 76, 'profile_path': '/k4SWGI7eCTNLwMsrY4FsNcPljyM.jpg'}, {'cast_id': 229, 'character': 'New York Cop', 'credit_id': '59205a2ac3a36878fe042584', 'gender': 2, 'id': 59162, 'name': 'Ed Wheeler', 'order': 77, 'profile_path': '/owS4QhSwX7BRvNe0eviW5iCDpZx.jpg'}]</t>
  </si>
  <si>
    <t>[{'credit_id': '52fe428fc3a36847f802820f', 'department': 'Directing', 'gender': 2, 'id': 6046, 'job': 'Director', 'name': 'Roland Emmerich', 'profile_path': '/brsGRCjTcIYvQMMoNsbyOKmarMy.jpg'}, {'credit_id': '52fe428fc3a36847f8028215', 'department': 'Writing', 'gender': 2, 'id': 1705, 'job': 'Author', 'name': 'Ted Elliott', 'profile_path': '/9OXGC59dpVDdfwSeEdHgxpoHXVu.jpg'}, {'credit_id': '52fe428fc3a36847f802821b', 'department': 'Writing', 'gender': 2, 'id': 1706, 'job': 'Author', 'name': 'Terry Rossio', 'profile_path': '/zvlhzykondhUf26gknMo8hLMuCn.jpg'}, {'credit_id': '52fe428fc3a36847f8028221', 'department': 'Writing', 'gender': 2, 'id': 8676, 'job': 'Author', 'name': 'Dean Devlin', 'profile_path': '/zPeGiLiogQe3udUk7g6tlpERtW9.jpg'}, {'credit_id': '52fe428fc3a36847f8028227', 'department': 'Writing', 'gender': 2, 'id': 6046, 'job': 'Screenplay', 'name': 'Roland Emmerich', 'profile_path': '/brsGRCjTcIYvQMMoNsbyOKmarMy.jpg'}, {'credit_id': '52fe428fc3a36847f802822d', 'department': 'Writing', 'gender': 2, 'id': 6046, 'job': 'Author', 'name': 'Roland Emmerich', 'profile_path': '/brsGRCjTcIYvQMMoNsbyOKmarMy.jpg'}, {'credit_id': '52fe428fc3a36847f8028233', 'department': 'Writing', 'gender': 2, 'id': 8676, 'job': 'Screenplay', 'name': 'Dean Devlin', 'profile_path': '/zPeGiLiogQe3udUk7g6tlpERtW9.jpg'}, {'credit_id': '52fe428fc3a36847f8028239', 'department': 'Sound', 'gender': 2, 'id': 6489, 'job': 'Original Music Composer', 'name': 'David Arnold', 'profile_path': '/quJ5BYpkU79sCwn7NHFCvzBSwwX.jpg'}, {'credit_id': '52fe428fc3a36847f802823f', 'department': 'Sound', 'gender': 2, 'id': 14749, 'job': 'Original Music Composer', 'name': 'Michael Lloyd', 'profile_path': None}, {'credit_id': '52fe428fc3a36847f8028245', 'department': 'Camera', 'gender': 2, 'id': 6050, 'job': 'Director of Photography', 'name': 'Ueli Steiger', 'profile_path': None}, {'credit_id': '52fe428fc3a36847f802824b', 'department': 'Editing', 'gender': 2, 'id': 10833, 'job': 'Editor', 'name': 'Peter Amundson', 'profile_path': None}, {'credit_id': '52fe428fc3a36847f8028257', 'department': 'Production', 'gender': 2, 'id': 14757, 'job': 'Casting', 'name': 'David Bloch', 'profile_path': None}, {'credit_id': '52fe428fc3a36847f802825d', 'department': 'Production', 'gender': 1, 'id': 6052, 'job': 'Casting', 'name': 'April Webster', 'profile_path': '/kck0zX5OHJsvmI6SoLh8ZZE5XaX.jpg'}, {'credit_id': '52fe428fc3a36847f8028263', 'department': 'Art', 'gender': 0, 'id': 8678, 'job': 'Production Design', 'name': 'Oliver Scholl', 'profile_path': None}, {'credit_id': '52fe428fc3a36847f8028269', 'department': 'Art', 'gender': 0, 'id': 14761, 'job': 'Art Direction', 'name': 'Oana Bogdan', 'profile_path': None}, {'credit_id': '52fe428fc3a36847f802826f', 'department': 'Art', 'gender': 2, 'id': 14762, 'job': 'Art Direction', 'name': 'Robert Woodruff', 'profile_path': None}, {'credit_id': '52fe428fc3a36847f8028275', 'department': 'Art', 'gender': 2, 'id': 6055, 'job': 'Set Decoration', 'name': 'Victor J. Zolfo', 'profile_path': None}, {'credit_id': '52fe428fc3a36847f802827b', 'department': 'Costume &amp; Make-Up', 'gender': 0, 'id': 8681, 'job': 'Costume Design', 'name': 'Joseph A. Porro', 'profile_path': None}, {'credit_id': '52fe428fc3a36847f8028281', 'department': 'Costume &amp; Make-Up', 'gender': 0, 'id': 14763, 'job': 'Makeup Artist', 'name': 'Katalin Elek', 'profile_path': None}, {'credit_id': '52fe428fc3a36847f8028287', 'department': 'Sound', 'gender': 0, 'id': 14765, 'job': 'Supervising Sound Editor', 'name': 'Per Hallberg', 'profile_path': None}, {'credit_id': '52fe428fc3a36847f802828d', 'department': 'Crew', 'gender': 0, 'id': 14766, 'job': 'Special Effects', 'name': 'John S. Baker', 'profile_path': None}, {'credit_id': '52fe428fc3a36847f8028293', 'department': 'Crew', 'gender': 0, 'id': 14767, 'job': 'Special Effects Coordinator', 'name': 'Clay Pinney', 'profile_path': None}, {'credit_id': '52fe428fc3a36847f802829f', 'department': 'Visual Effects', 'gender': 0, 'id': 14769, 'job': 'Visual Effects', 'name': 'Colin Green', 'profile_path': None}, {'credit_id': '52fe428fc3a36847f80282a5', 'department': 'Crew', 'gender': 0, 'id': 14770, 'job': 'Stunts', 'name': 'Michael T. Brady', 'profile_path': None}, {'credit_id': '52fe428fc3a36847f80282ab', 'department': 'Crew', 'gender': 0, 'id': 14771, 'job': 'Stunt Coordinator', 'name': 'R.A. Rondell', 'profile_path': None}, {'credit_id': '52fe428fc3a36847f802833f', 'department': 'Production', 'gender': 2, 'id': 6046, 'job': 'Executive Producer', 'name': 'Roland Emmerich', 'profile_path': '/brsGRCjTcIYvQMMoNsbyOKmarMy.jpg'}, {'credit_id': '53b9c3420e0a2676c700a6c8', 'department': 'Editing', 'gender': 2, 'id': 1338380, 'job': 'Editor', 'name': 'David Siegel', 'profile_path': None}, {'credit_id': '5578b35a92514137780003ec', 'department': 'Production', 'gender': 2, 'id': 8676, 'job': 'Producer', 'name': 'Dean Devlin', 'profile_path': '/zPeGiLiogQe3udUk7g6tlpERtW9.jpg'}, {'credit_id': '5578b365c3a3682a6700037e', 'department': 'Production', 'gender': 1, 'id': 15364, 'job': 'Executive Producer', 'name': 'Ute Emmerich', 'profile_path': None}, {'credit_id': '5578b371c3a3682a780003bf', 'department': 'Production', 'gender': 2, 'id': 54212, 'job': 'Executive Producer', 'name': 'William Fay', 'profile_path': None}, {'credit_id': '5578b37b925141376b0003e9', 'department': 'Production', 'gender': 2, 'id': 54797, 'job': 'Co-Executive Producer', 'name': 'Robert N. Fried', 'profile_path': None}, {'credit_id': '5578b3889251416ca200023e', 'department': 'Production', 'gender': 1, 'id': 15365, 'job': 'Co-Producer', 'name': 'Kelly Van Horn', 'profile_path': None}, {'credit_id': '5578b39492514137660003b9', 'department': 'Production', 'gender': 2, 'id': 56151, 'job': 'Co-Producer', 'name': 'Peter Winther', 'profile_path': None}, {'credit_id': '5578b39f9251416ca2000241', 'department': 'Production', 'gender': 2, 'id': 5505, 'job': 'Co-Executive Producer', 'name': 'Cary Woods', 'profile_path': None}, {'credit_id': '5910e03f9251414ead0358a5', 'department': 'Crew', 'gender': 0, 'id': 1536965, 'job': 'Armorer', 'name': 'Harry Lu', 'profile_path': None}, {'credit_id': '5910e07ec3a36864fc037535', 'department': 'Crew', 'gender': 0, 'id': 1569558, 'job': 'Craft Service', 'name': 'Chris Winn', 'profile_path': None}, {'credit_id': '5910e4cb9251414e8d03679d', 'department': 'Production', 'gender': 0, 'id': 1392114, 'job': 'Location Manager', 'name': 'Kenneth E. Fix', 'profile_path': None}, {'credit_id': '5910e4eec3a3686519034061', 'department': 'Production', 'gender': 0, 'id': 1685003, 'job': 'Production Coordinator', 'name': 'Christopher Wolf', 'profile_path': None}, {'credit_id': '5910e51b9251414e8d0367c3', 'department': 'Production', 'gender': 0, 'id': 31122, 'job': 'Production Manager', 'name': 'Carl Clifford', 'profile_path': None}, {'credit_id': '5910e5bf9251414e8d036824', 'department': 'Sound', 'gender': 0, 'id': 6062, 'job': 'Foley Editor', 'name': 'Bob Beher', 'profile_path': None}, {'credit_id': '5910e64d9251414e85038353', 'department': 'Sound', 'gender': 2, 'id': 12533, 'job': 'Production Sound Mixer', 'name': 'JosÃ© Antonio GarcÃ­a', 'profile_path': None}, {'credit_id': '5910e821c3a36864d4039896', 'department': 'Writing', 'gender': 0, 'id': 1745321, 'job': 'Storyboard', 'name': 'P.K. MacCarthy', 'profile_path': None}, {'credit_id': '5910e5e3c3a368650a03622a', 'department': 'Sound', 'gender': 0, 'id': 1425513, 'job': 'Music Editor', 'name': 'Dina Eaton', 'profile_path': None}, {'credit_id': '5910e616c3a36864d4039736', 'department': 'Sound', 'gender': 0, 'id': 52452, 'job': 'Music Supervisor', 'name': 'Peter Afterman', 'profile_path': None}, {'credit_id': '5910dc81c3a368650a035c25', 'department': 'Art', 'gender': 2, 'id': 8848, 'job': 'Supervising Art Director', 'name': 'William Ladd Skinner', 'profile_path': None}, {'credit_id': '5910dcf09251414eca035c95', 'department': 'Art', 'gender': 0, 'id': 92369, 'job': 'Art Department Assistant', 'name': 'Joshua Hunt', 'profile_path': None}, {'credit_id': '5910dd0b9251414e89038a86', 'department': 'Art', 'gender': 0, 'id': 24959, 'job': 'Assistant Art Director', 'name': 'Maya Shimoguchi', 'profile_path': None}, {'credit_id': '5910dd219251414e80037edd', 'department': 'Art', 'gender': 0, 'id': 1391564, 'job': 'Construction Coordinator', 'name': 'Gary A. Krakoff', 'profile_path': None}, {'credit_id': '5910dd36c3a368646b03afd2', 'department': 'Art', 'gender': 0, 'id': 1813019, 'job': 'Construction Foreman', 'name': 'Charles S. Serrano', 'profile_path': None}, {'credit_id': '5910dd439251414ead0356ad', 'department': 'Art', 'gender': 0, 'id': 1400365, 'job': 'Leadman', 'name': 'Wayne Shepherd', 'profile_path': None}, {'credit_id': '5910dd589251414edb038183', 'department': 'Art', 'gender': 0, 'id': 1767953, 'job': 'Location Scout', 'name': 'Adam Baer', 'profile_path': None}, {'credit_id': '5910dd6b9251414eca035cdb', 'department': 'Art', 'gender': 0, 'id': 1594910, 'job': 'Painter', 'name': 'Donnie Grant', 'profile_path': None}, {'credit_id': '5910dd91c3a36864fc03733c', 'department': 'Art', 'gender': 2, 'id': 21701, 'job': 'Production Illustrator', 'name': 'Mauro Borrelli', 'profile_path': None}, {'credit_id': '5910dda79251414ead0356e9', 'department': 'Art', 'gender': 0, 'id': 1485319, 'job': 'Sculptor', 'name': 'Thomas Floutz', 'profile_path': None}, {'credit_id': '5910ddc49251414e89038afe', 'department': 'Art', 'gender': 0, 'id': 1391565, 'job': 'Set Designer', 'name': 'Mick Cukurs', 'profile_path': None}, {'credit_id': '5910ddddc3a36864d40391b4', 'department': 'Art', 'gender': 0, 'id': 1813022, 'job': 'Standby Painter', 'name': 'Damon Bowden', 'profile_path': None}, {'credit_id': '5910ddea9251414e85037d8f', 'department': 'Camera', 'gender': 0, 'id': 1404742, 'job': 'Additional Camera', 'name': 'Lance Fisher', 'profile_path': None}, {'credit_id': '5910de009251414eca035d32', 'department': 'Camera', 'gender': 2, 'id': 10573, 'job': 'Camera Operator', 'name': 'Florian Ballhaus', 'profile_path': None}, {'credit_id': '5910de1bc3a368646b03b07c', 'department': 'Camera', 'gender': 0, 'id': 113089, 'job': 'First Assistant Camera', 'name': 'Dennis Rogers', 'profile_path': None}, {'credit_id': '5910de3cc3a368646b03b09c', 'department': 'Camera', 'gender': 0, 'id': 1813024, 'job': 'Key Grip', 'name': 'Anthony T. Marra II', 'profile_path': None}, {'credit_id': '5910de619251414edb038239', 'department': 'Camera', 'gender': 0, 'id': 1813026, 'job': 'Grip', 'name': 'Rodney Bauer', 'profile_path': None}, {'credit_id': '5910de6f9251414ead03577d', 'department': 'Camera', 'gender': 0, 'id': 91122, 'job': 'Aerial Camera', 'name': 'Dylan Goss', 'profile_path': None}, {'credit_id': '5910de879251414ead03579c', 'department': 'Camera', 'gender': 2, 'id': 41591, 'job': 'Steadicam Operator', 'name': 'Stephen St. John', 'profile_path': None}, {'credit_id': '5910de9ec3a36864fc037407', 'department': 'Camera', 'gender': 0, 'id': 582808, 'job': 'Still Photographer', 'name': 'Claudette Barius', 'profile_path': None}, {'credit_id': '5910dfddc3a36864a7036885', 'department': 'Costume &amp; Make-Up', 'gender': 0, 'id': 1458084, 'job': 'Hairstylist', 'name': "Chantal Boom'la", 'profile_path': None}, {'credit_id': '5910e007c3a368646b03b1f3', 'department': 'Costume &amp; Make-Up', 'gender': 0, 'id': 1422398, 'job': 'Set Costumer', 'name': 'Anita Louise Brown', 'profile_path': None}, {'credit_id': '5910e01ac3a36864fc0374fc', 'department': 'Costume &amp; Make-Up', 'gender': 0, 'id': 1774551, 'job': 'Set Dressing Artist', 'name': 'Billy Baker', 'profile_path': None}, {'credit_id': '5910e055c3a36864d403935a', 'department': 'Crew', 'gender': 0, 'id': 1571711, 'job': 'Carpenter', 'name': 'Craig Byrom', 'profile_path': None}, {'credit_id': '5910e0699251414e92038172', 'department': 'Crew', 'gender': 0, 'id': 1411835, 'job': 'CG Supervisor', 'name': 'Scott Stokdyk', 'profile_path': None}, {'credit_id': '5910e094c3a3686519033d7e', 'department': 'Crew', 'gender': 0, 'id': 42261, 'job': 'Digital Effects Supervisor', 'name': 'Jerome Chen', 'profile_path': None}, {'credit_id': '5910e0b79251414e89038d10', 'department': 'Crew', 'gender': 1, 'id': 1739544, 'job': 'Driver', 'name': 'Gina August', 'profile_path': None}, {'credit_id': '5910e0cdc3a3686519033db3', 'department': 'Crew', 'gender': 0, 'id': 1813029, 'job': 'Loader', 'name': 'Tony Chiu', 'profile_path': None}, {'credit_id': '5910e0e5c3a36864a7036938', 'department': 'Crew', 'gender': 1, 'id': 57112, 'job': 'Post Production Supervisor', 'name': 'Tamara Smith', 'profile_path': None}, {'credit_id': '5910e0ffc3a368646b03b299', 'department': 'Crew', 'gender': 0, 'id': 1813031, 'job': 'Propmaker', 'name': 'Ben Baca', 'profile_path': None}, {'credit_id': '5910e115c3a36864fc03759b', 'department': 'Art', 'gender': 0, 'id': 1377215, 'job': 'Property Master', 'name': 'Doug Harlocker', 'profile_path': None}, {'credit_id': '5910e1349251414edb038413', 'department': 'Crew', 'gender': 0, 'id': 1813032, 'job': 'Scenic Artist', 'name': 'Michael Zansky', 'profile_path': None}, {'credit_id': '5910e149c3a368646b03b2d2', 'department': 'Crew', 'gender': 2, 'id': 15361, 'job': 'Second Unit Cinematographer', 'name': 'Josef Rusnak', 'profile_path': None}, {'credit_id': '5910e160c3a36864fc0375c7', 'department': 'Crew', 'gender': 0, 'id': 1813033, 'job': 'Set Medic', 'name': 'Tamara Maellaro', 'profile_path': None}, {'credit_id': '5910e174c3a3686519033e1d', 'department': 'Crew', 'gender': 0, 'id': 1619988, 'job': 'Set Production Assistant', 'name': 'Michael D. Gillis', 'profile_path': None}, {'credit_id': '5910e187c3a3686519033e24', 'department': 'Crew', 'gender': 0, 'id': 1813035, 'job': 'Software Engineer', 'name': 'David R. Davies', 'profile_path': None}, {'credit_id': '5910e1939251414e9203823c', 'department': 'Sound', 'gender': 0, 'id': 1813036, 'job': 'Sound Recordist', 'name': 'Mickey Caputo', 'profile_path': None}, {'credit_id': '5910e1aac3a36864a70369c6', 'department': 'Crew', 'gender': 0, 'id': 15528, 'job': 'Special Effects Coordinator', 'name': 'Steven Kirshoff', 'profile_path': None}, {'credit_id': '5910e1c09251414e800381fa', 'department': 'Crew', 'gender': 1, 'id': 1800837, 'job': 'Stand In', 'name': 'Lisa Marie Boiko', 'profile_path': None}, {'credit_id': '5910e1e1c3a3686519033e65', 'department': 'Crew', 'gender': 0, 'id': 1398880, 'job': 'Transportation Captain', 'name': 'Craig Lietzke', 'profile_path': None}, {'credit_id': '5910e243c3a36864a7036a2b', 'department': 'Crew', 'gender': 0, 'id': 1813045, 'job': 'Transportation Coordinator', 'name': 'David Shaffer', 'profile_path': None}, {'credit_id': '5910e25bc3a36864c6037a0c', 'department': 'Production', 'gender': 1, 'id': 15365, 'job': 'Unit Production Manager', 'name': 'Kelly Van Horn', 'profile_path': None}, {'credit_id': '5910e2889251414edb0384f1', 'department': 'Crew', 'gender': 0, 'id': 1398982, 'job': 'Unit Publicist', 'name': 'Rachel Aberly', 'profile_path': None}, {'credit_id': '5910e2afc3a36864fc0376bb', 'department': 'Crew', 'gender': 0, 'id': 1813046, 'job': 'Utility Stunts', 'name': 'Cinda-Lin James', 'profile_path': None}, {'credit_id': '5910e2c49251414edb038526', 'department': 'Crew', 'gender': 2, 'id': 449627, 'job': 'Video Assist Operator', 'name': 'Keith Collea', 'profile_path': '/xIhyMjtDsVPdAaYX0CIJoPujE89.jpg'}, {'credit_id': '5910e304c3a36864c6037a7d', 'department': 'Crew', 'gender': 0, 'id': 14768, 'job': 'Visual Effects Editor', 'name': 'Alessandra Carlino', 'profile_path': None}, {'credit_id': '5910e31ec3a36864a7036ace', 'department': 'Directing', 'gender': 0, 'id': 54267, 'job': 'First Assistant Director', 'name': 'Kim H. Winther', 'profile_path': None}, {'credit_id': '5910e3359251414e89038ead', 'department': 'Directing', 'gender': 0, 'id': 1418491, 'job': 'Script Supervisor', 'name': 'Kim Berner', 'profile_path': None}, {'credit_id': '5910e3589251414edb038591', 'department': 'Editing', 'gender': 0, 'id': 1552549, 'job': 'Color Timer', 'name': 'David Orr', 'profile_path': None}, {'credit_id': '5910e37c9251414eca0360bd', 'department': 'Editing', 'gender': 0, 'id': 1813049, 'job': 'Dialogue Editor', 'name': 'Mark R. La Pointe', 'profile_path': None}, {'credit_id': '5910e393c3a3686519033f7c', 'department': 'Editing', 'gender': 0, 'id': 1813050, 'job': 'Editorial Production Assistant', 'name': 'Ryan Quigley', 'profile_path': None}, {'credit_id': '5910e3ac9251414e89038efc', 'department': 'Editing', 'gender': 0, 'id': 1813051, 'job': 'First Assistant Editor', 'name': 'Monica Anderson', 'profile_path': None}, {'credit_id': '5910e3b99251414e8d0366f5', 'department': 'Lighting', 'gender': 0, 'id': 1550733, 'job': 'Best Boy Electric', 'name': 'Doug Dalisera', 'profile_path': None}, {'credit_id': '5910e3ce9251414e920383b9', 'department': 'Lighting', 'gender': 0, 'id': 1813052, 'job': 'Electrician', 'name': 'Amy Alarian', 'profile_path': None}, {'credit_id': '5910e3e89251414ead035ad5', 'department': 'Lighting', 'gender': 0, 'id': 1231682, 'job': 'Gaffer', 'name': 'Jeff Zucker', 'profile_path': None}, {'credit_id': '5910e42c9251414e92038406', 'department': 'Lighting', 'gender': 0, 'id': 1813055, 'job': 'Lighting Artist', 'name': 'Frederic Soumagnas', 'profile_path': None}, {'credit_id': '5910e43cc3a36864fc0377e3', 'department': 'Lighting', 'gender': 0, 'id': 1727315, 'job': 'Lighting Technician', 'name': 'Niles McElroy', 'profile_path': None}, {'credit_id': '5910e4529251414edb03863a', 'department': 'Lighting', 'gender': 0, 'id': 1421252, 'job': 'Rigging Gaffer', 'name': 'Tim Marshall', 'profile_path': None}, {'credit_id': '5910e48ec3a36864a7036bd0', 'department': 'Lighting', 'gender': 0, 'id': 1813057, 'job': 'Rigging Grip', 'name': 'Marc Christie', 'profile_path': None}, {'credit_id': '5910e4a0c3a36864fc037823', 'department': 'Production', 'gender': 0, 'id': 1813058, 'job': 'Casting Associate', 'name': 'Anna Liza Recto', 'profile_path': None}, {'credit_id': '5910e4b39251414e9203846e', 'department': 'Production', 'gender': 0, 'id': 1474686, 'job': 'Executive In Charge Of Production', 'name': 'Dionne McNeff', 'profile_path': None}, {'credit_id': '5910e5439251414eca0361d1', 'department': 'Production', 'gender': 0, 'id': 1813061, 'job': 'Production Supervisor', 'name': 'George Merkert', 'profile_path': None}, {'credit_id': '5910e55ac3a36864c6037bfb', 'department': 'Sound', 'gender': 0, 'id': 1406616, 'job': 'ADR Supervisor', 'name': 'Chris Jargo', 'profile_path': None}, {'credit_id': '5910e57ac3a368650a0361ec', 'department': 'Sound', 'gender': 2, 'id': 12587, 'job': 'Boom Operator', 'name': 'Jonathan Fuh', 'profile_path': None}, {'credit_id': '5910e5a7c3a368646b03b5dd', 'department': 'Sound', 'gender': 0, 'id': 1813066, 'job': 'Assistant Sound Editor', 'name': 'Joaquin Gonzalo AvellÃ¡n', 'profile_path': None}, {'credit_id': '5910e67f9251414e8d03688e', 'department': 'Sound', 'gender': 2, 'id': 3193, 'job': 'Sound Designer', 'name': 'Scott Martin Gershin', 'profile_path': None}, {'credit_id': '5910e6a8c3a368646b03b680', 'department': 'Sound', 'gender': 0, 'id': 14764, 'job': 'Sound Effects Editor', 'name': 'Christopher Assells', 'profile_path': None}, {'credit_id': '5910e6cbc3a36864d40397a2', 'department': 'Sound', 'gender': 0, 'id': 1552603, 'job': 'Sound Engineer', 'name': 'Jeff Glueck', 'profile_path': None}, {'credit_id': '5910e7289251414e80038554', 'department': 'Visual Effects', 'gender': 0, 'id': 1440843, 'job': 'Animation Supervisor', 'name': 'Sean C. Cunningham', 'profile_path': None}, {'credit_id': '5910e74e9251414e8003856c', 'department': 'Visual Effects', 'gender': 0, 'id': 1596326, 'job': 'Digital Compositors', 'name': 'D. Walt Cameron', 'profile_path': None}, {'credit_id': '5910e7ab9251414e8903918e', 'department': 'Visual Effects', 'gender': 0, 'id': 1813076, 'job': 'Visual Effects Coordinator', 'name': 'Patrick Ellis', 'profile_path': None}, {'credit_id': '5910e7c89251414edb03885e', 'department': 'Visual Effects', 'gender': 0, 'id': 1391576, 'job': 'Visual Effects Producer', 'name': 'Terry Clotiaux', 'profile_path': None}, {'credit_id': '5910e7f3c3a368650a036370', 'department': 'Visual Effects', 'gender': 0, 'id': 27952, 'job': 'Visual Effects Supervisor', 'name': 'Volker Engel', 'profile_path': None}, {'credit_id': '5910e8529251414edb0388d4', 'department': 'Crew', 'gender': 0, 'id': 1813077, 'job': 'Executive Visual Effects Producer', 'name': 'Mary Stuart', 'profile_path': None}, {'credit_id': '5910e8649251414e8d0369c6', 'department': 'Crew', 'gender': 1, 'id': 1046590, 'job': 'Visual Effects Art Director', 'name': 'Nanci Roberts', 'profile_path': None}, {'credit_id': '5910e8899251414e850384c7', 'department': 'Sound', 'gender': 0, 'id': 1159914, 'job': 'Dolby Consultant', 'name': 'Mark Kenna', 'profile_path': None}, {'credit_id': '5910e8dec3a368650a036401', 'department': 'Visual Effects', 'gender': 0, 'id': 1813078, 'job': 'Mechanical Designer', 'name': 'Don Anderson', 'profile_path': None}, {'credit_id': '5910e8f1c3a368650a036413', 'department': 'Crew', 'gender': 0, 'id': 1813079, 'job': 'Supervising Technical Director', 'name': 'Thomas Hollier', 'profile_path': None}]</t>
  </si>
  <si>
    <t>[{'id': 878, 'name': 'Science Fiction'}, {'id': 28, 'name': 'Action'}, {'id': 53, 'name': 'Thriller'}]</t>
  </si>
  <si>
    <t>[{'name': 'TriStar Pictures', 'id': 559}, {'name': 'Centropolis Film Productions', 'id': 620}, {'name': 'Toho Company', 'id': 882}, {'name': 'Independent Pictures (II)', 'id': 2833}, {'name': 'Fried Films', 'id': 11343}]</t>
  </si>
  <si>
    <t>Godzilla</t>
  </si>
  <si>
    <t>m68</t>
  </si>
  <si>
    <t>['action', 'adventure', 'comedy', 'sci-fi']</t>
  </si>
  <si>
    <t>[{'cast_id': 40, 'character': 'Jason Nesmith', 'credit_id': '52fe428ec3a36847f8027ef3', 'gender': 2, 'id': 12898, 'name': 'Tim Allen', 'order': 0, 'profile_path': '/uX2xVf6pMmPepxnvFWyBtjexzgY.jpg'}, {'cast_id': 39, 'character': 'Gwen DeMarco', 'credit_id': '52fe428ec3a36847f8027eef', 'gender': 1, 'id': 10205, 'name': 'Sigourney Weaver', 'order': 1, 'profile_path': '/gxBIAr3CnBjkNRoPovVJCvEGqP0.jpg'}, {'cast_id': 26, 'character': 'Alexander Dane', 'credit_id': '52fe428ec3a36847f8027ebb', 'gender': 2, 'id': 4566, 'name': 'Alan Rickman', 'order': 2, 'profile_path': '/7tADZs4ILE93oJ5pAh6mKQFEq2m.jpg'}, {'cast_id': 27, 'character': 'Fred Kwan', 'credit_id': '52fe428ec3a36847f8027ebf', 'gender': 2, 'id': 4252, 'name': 'Tony Shalhoub', 'order': 3, 'profile_path': '/jXzlVxS8u64XEZUoNPiuhGcQXDW.jpg'}, {'cast_id': 28, 'character': 'Guy Fleegman', 'credit_id': '52fe428ec3a36847f8027ec3', 'gender': 2, 'id': 6807, 'name': 'Sam Rockwell', 'order': 4, 'profile_path': '/p7uSFwKeVw7BIPzGVlI89Md5hl4.jpg'}, {'cast_id': 29, 'character': 'Tommy Webber', 'credit_id': '52fe428ec3a36847f8027ec7', 'gender': 2, 'id': 15028, 'name': 'Daryl Mitchell', 'order': 5, 'profile_path': '/mSrPd1XH1akZtDXsBXN8m0wvluG.jpg'}, {'cast_id': 30, 'character': 'Mathesar', 'credit_id': '52fe428ec3a36847f8027ecb', 'gender': 2, 'id': 15029, 'name': 'Enrico Colantoni', 'order': 6, 'profile_path': '/wBk8AhIceVDdnH6CnBaapz8A7aa.jpg'}, {'cast_id': 31, 'character': 'Sarris', 'credit_id': '52fe428ec3a36847f8027ecf', 'gender': 2, 'id': 15030, 'name': 'Robin Sachs', 'order': 7, 'profile_path': '/rSMeopDC1loyjUVhxK0XjFfSlAC.jpg'}, {'cast_id': 34, 'character': 'Teb', 'credit_id': '52fe428ec3a36847f8027edb', 'gender': 2, 'id': 15032, 'name': 'Jed Rees', 'order': 8, 'profile_path': '/u2zPeu9RguGzPagDjSPPxXFHxax.jpg'}, {'cast_id': 35, 'character': 'Brandon', 'credit_id': '52fe428ec3a36847f8027edf', 'gender': 2, 'id': 15033, 'name': 'Justin Long', 'order': 9, 'profile_path': '/7TGXeHw4o86IBm6xknQotpludXK.jpg'}, {'cast_id': 33, 'character': 'Laliari', 'credit_id': '52fe428ec3a36847f8027ed7', 'gender': 1, 'id': 1294, 'name': 'Missi Pyle', 'order': 10, 'profile_path': '/gjJiT50eCgPMRsIKl03v64CJOPf.jpg'}, {'cast_id': 32, 'character': 'Quellek', 'credit_id': '52fe428ec3a36847f8027ed3', 'gender': 0, 'id': 15031, 'name': 'Patrick Breen', 'order': 11, 'profile_path': '/oGK78qN4cezMlG7VBvZ0QYh1Ui0.jpg'}, {'cast_id': 36, 'character': 'Kyle', 'credit_id': '52fe428ec3a36847f8027ee3', 'gender': 2, 'id': 15034, 'name': 'Jeremy Howard', 'order': 12, 'profile_path': '/4GyPGjrvqs3zes8I1SWrQWukrA9.jpg'}, {'cast_id': 45, 'character': 'Neru', 'credit_id': '54e300af9251411953008ed5', 'gender': 2, 'id': 46920, 'name': 'Sam Lloyd', 'order': 13, 'profile_path': '/xLSxSkq41HNGmK5cCeXqnki8CIz.jpg'}, {'cast_id': 44, 'character': 'Lahnk', 'credit_id': '54e300549251411099003520', 'gender': 2, 'id': 11678, 'name': 'Rainn Wilson', 'order': 14, 'profile_path': '/ewoTNrM4WkuzmFwj7QwJ7yGin9L.jpg'}, {'cast_id': 72, 'character': 'Excited alien', 'credit_id': '585cc4a692514123c50059a6', 'gender': 2, 'id': 88702, 'name': 'J.P. Manoux', 'order': 15, 'profile_path': '/lLEfizV970QfahQSBssUvj8Exs7.jpg'}, {'cast_id': 73, 'character': 'Nervous tech', 'credit_id': '585cc4b492514123c50059b1', 'gender': 2, 'id': 55624, 'name': 'Dian Bachar', 'order': 16, 'profile_path': '/fcpoFyxz6vxezZL8CDqF8TEhHPW.jpg'}, {'cast_id': 74, 'character': "Brandon's mom", 'credit_id': '585cc4c092514123c8005a28', 'gender': 1, 'id': 62551, 'name': 'Heidi Swedberg', 'order': 17, 'profile_path': '/405YJMDULbRytEN0O3PI1VncXjb.jpg'}, {'cast_id': 43, 'character': 'Announcer', 'credit_id': '54e2fff29251411956009563', 'gender': 2, 'id': 58955, 'name': 'Kevin McDonald', 'order': 18, 'profile_path': '/vqLF8voWGTGxpMJ1wqhAovQuL94.jpg'}, {'cast_id': 37, 'character': 'Katelyn', 'credit_id': '52fe428ec3a36847f8027ee7', 'gender': 1, 'id': 15035, 'name': 'Kaitlin Cullum', 'order': 19, 'profile_path': '/dJxQ8Hqd1aKVQwlCw4bFP2SEL07.jpg'}, {'cast_id': 38, 'character': 'Hollister', 'credit_id': '52fe428ec3a36847f8027eeb', 'gender': 2, 'id': 15036, 'name': 'Jonathan Feyer', 'order': 20, 'profile_path': None}]</t>
  </si>
  <si>
    <t>[{'credit_id': '52fe428ec3a36847f8027e33', 'department': 'Directing', 'gender': 2, 'id': 15002, 'job': 'Director', 'name': 'Dean Parisot', 'profile_path': '/3h20QFQ6duhpJ1FMSeJiFju0WGp.jpg'}, {'credit_id': '52fe428ec3a36847f8027e39', 'department': 'Writing', 'gender': 2, 'id': 15003, 'job': 'Screenplay', 'name': 'David Howard', 'profile_path': None}, {'credit_id': '52fe428ec3a36847f8027e3f', 'department': 'Production', 'gender': 2, 'id': 5162, 'job': 'Producer', 'name': 'Mark Johnson', 'profile_path': '/yKGF6cbzyP03Gl1QhVLCu1gWSW6.jpg'}, {'credit_id': '52fe428ec3a36847f8027e45', 'department': 'Production', 'gender': 0, 'id': 15004, 'job': 'Producer', 'name': 'Charles Newirth', 'profile_path': '/u2qvWMuOfGazAgfsufIrhjGEe24.jpg'}, {'credit_id': '52fe428ec3a36847f8027e4b', 'department': 'Sound', 'gender': 2, 'id': 3393, 'job': 'Original Music Composer', 'name': 'David Newman', 'profile_path': '/vncTIJaBWoYmpdNCPkDnA8hT3PM.jpg'}, {'credit_id': '52fe428ec3a36847f8027e51', 'department': 'Camera', 'gender': 2, 'id': 13140, 'job': 'Director of Photography', 'name': 'Jerzy Zielinski', 'profile_path': None}, {'credit_id': '52fe428ec3a36847f8027e57', 'department': 'Editing', 'gender': 2, 'id': 15005, 'job': 'Editor', 'name': 'Don Zimmerman', 'profile_path': None}, {'credit_id': '52fe428ec3a36847f8027e5d', 'department': 'Production', 'gender': 1, 'id': 495, 'job': 'Casting', 'name': 'Debra Zane', 'profile_path': None}, {'credit_id': '52fe428ec3a36847f8027e63', 'department': 'Art', 'gender': 1, 'id': 602, 'job': 'Production Design', 'name': 'Linda DeScenna', 'profile_path': None}, {'credit_id': '52fe428ec3a36847f8027e69', 'department': 'Art', 'gender': 2, 'id': 15006, 'job': 'Art Direction', 'name': 'James Nedza', 'profile_path': None}, {'credit_id': '52fe428ec3a36847f8027e6f', 'department': 'Art', 'gender': 2, 'id': 15016, 'job': 'Set Decoration', 'name': 'Ric McElvin', 'profile_path': None}, {'credit_id': '52fe428ec3a36847f8027e75', 'department': 'Costume &amp; Make-Up', 'gender': 2, 'id': 8885, 'job': 'Costume Design', 'name': 'Albert Wolsky', 'profile_path': None}, {'credit_id': '52fe428ec3a36847f8027e81', 'department': 'Production', 'gender': 0, 'id': 15004, 'job': 'Unit Production Manager', 'name': 'Charles Newirth', 'profile_path': '/u2qvWMuOfGazAgfsufIrhjGEe24.jpg'}, {'credit_id': '52fe428ec3a36847f8027e87', 'department': 'Sound', 'gender': 0, 'id': 15018, 'job': 'Music Editor', 'name': 'J.J. George', 'profile_path': None}, {'credit_id': '52fe428ec3a36847f8027e93', 'department': 'Crew', 'gender': 0, 'id': 14193, 'job': 'Special Effects Coordinator', 'name': 'Keith Marbory', 'profile_path': None}, {'credit_id': '52fe428ec3a36847f8027e9f', 'department': 'Crew', 'gender': 2, 'id': 15021, 'job': 'Special Effects', 'name': 'William N. Greene III', 'profile_path': None}, {'credit_id': '52fe428ec3a36847f8027ea5', 'department': 'Visual Effects', 'gender': 0, 'id': 15022, 'job': 'Visual Effects Supervisor', 'name': 'Mat Beck', 'profile_path': None}, {'credit_id': '52fe428ec3a36847f8027eab', 'department': 'Visual Effects', 'gender': 0, 'id': 15023, 'job': 'Visual Effects', 'name': 'David S. Dranitzke', 'profile_path': None}, {'credit_id': '52fe428ec3a36847f8027eb1', 'department': 'Crew', 'gender': 0, 'id': 15024, 'job': 'Stunt Coordinator', 'name': 'Andy Armstrong', 'profile_path': '/3vtBk4zq2dgXHjvFatjiSuueCwS.jpg'}, {'credit_id': '52fe428ec3a36847f8027eb7', 'department': 'Crew', 'gender': 0, 'id': 15026, 'job': 'Utility Stunts', 'name': 'James Armstrong', 'profile_path': None}, {'credit_id': '52fe428ec3a36847f8027eff', 'department': 'Writing', 'gender': 2, 'id': 41386, 'job': 'Screenplay', 'name': 'Robert Gordon', 'profile_path': None}, {'credit_id': '566eea869251412dbc00a81b', 'department': 'Costume &amp; Make-Up', 'gender': 0, 'id': 1321589, 'job': 'Costume Supervisor', 'name': 'Robert Q. Mathews', 'profile_path': None}, {'credit_id': '56742fecc3a3685ee200245c', 'department': 'Sound', 'gender': 2, 'id': 3393, 'job': 'Orchestrator', 'name': 'David Newman', 'profile_path': '/vncTIJaBWoYmpdNCPkDnA8hT3PM.jpg'}, {'credit_id': '56800eea9251412e5200b646', 'department': 'Sound', 'gender': 0, 'id': 12945, 'job': 'Music Supervisor', 'name': 'Jeff Carson', 'profile_path': None}, {'credit_id': '566eea1d92514173ff013a3e', 'department': 'Art', 'gender': 0, 'id': 1549001, 'job': 'Art Department Coordinator', 'name': 'Ashley Fardys', 'profile_path': None}, {'credit_id': '566eea4cc3a36833b600f0b6', 'department': 'Production', 'gender': 1, 'id': 494, 'job': 'Casting Associate', 'name': 'Terri Taylor', 'profile_path': None}, {'credit_id': '566eea6e92514169e200fd04', 'department': 'Costume &amp; Make-Up', 'gender': 2, 'id': 12040, 'job': 'Assistant Costume Designer', 'name': 'George L. Little', 'profile_path': None}, {'credit_id': '566eeaad9251415ec500f9eb', 'department': 'Costume &amp; Make-Up', 'gender': 0, 'id': 1338670, 'job': 'Hair Department Head', 'name': 'Joy Zapata', 'profile_path': None}, {'credit_id': '566eeac692514173ff013a6a', 'department': 'Costume &amp; Make-Up', 'gender': 0, 'id': 32490, 'job': 'Hairstylist', 'name': "Alan D'Angerio", 'profile_path': None}, {'credit_id': '566eeae6c3a3682e9800f416', 'department': 'Costume &amp; Make-Up', 'gender': 1, 'id': 406204, 'job': 'Makeup Department Head', 'name': 'Ve Neill', 'profile_path': '/gNYwxuK5Z7Nr3tWtSWv0qAueUIs.jpg'}, {'credit_id': '566eeafc92514173ff013a73', 'department': 'Costume &amp; Make-Up', 'gender': 2, 'id': 15017, 'job': 'Makeup Artist', 'name': 'Bill Corso', 'profile_path': '/iL7zT7LUL5p7aBuKfQa4vXF4bAt.jpg'}, {'credit_id': '566eeb0fc3a368264700f762', 'department': 'Costume &amp; Make-Up', 'gender': 0, 'id': 1327149, 'job': 'Makeup Artist', 'name': "Hallie D'Amore", 'profile_path': None}, {'credit_id': '567430149251412db10023cd', 'department': 'Sound', 'gender': 0, 'id': 1400812, 'job': 'ADR &amp; Dubbing', 'name': 'Hugh Waddell', 'profile_path': None}, {'credit_id': '56743029c3a3685ee2002460', 'department': 'Sound', 'gender': 0, 'id': 1405814, 'job': 'ADR &amp; Dubbing', 'name': 'Jessica Gallavan', 'profile_path': None}, {'credit_id': '5674303cc3a3685ee2002463', 'department': 'Sound', 'gender': 0, 'id': 1392134, 'job': 'ADR &amp; Dubbing', 'name': 'Jayme S. Parker', 'profile_path': None}, {'credit_id': '567430629251412db80022eb', 'department': 'Editing', 'gender': 0, 'id': 1449173, 'job': 'Dialogue Editor', 'name': 'Claire Graybill', 'profile_path': None}, {'credit_id': '5674307bc3a3685ede0028b8', 'department': 'Editing', 'gender': 0, 'id': 1400905, 'job': 'Dialogue Editor', 'name': 'Ewa Sztompke', 'profile_path': None}, {'credit_id': '567430959251412daf00303b', 'department': 'Sound', 'gender': 0, 'id': 1389570, 'job': 'Foley', 'name': 'Marnie Moore', 'profile_path': None}, {'credit_id': '567430a69251412daf00303e', 'department': 'Sound', 'gender': 0, 'id': 557528, 'job': 'Foley', 'name': "Margie O'Malley", 'profile_path': None}, {'credit_id': '567430be9251412db400275e', 'department': 'Sound', 'gender': 0, 'id': 2889, 'job': 'Sound Designer', 'name': 'Richard Beggs', 'profile_path': None}, {'credit_id': '567430d4c3a3685ede0028c1', 'department': 'Sound', 'gender': 0, 'id': 1414177, 'job': 'Sound Effects Editor', 'name': 'J.R. Grubbs', 'profile_path': None}, {'credit_id': '567430ed9251412db10023eb', 'department': 'Sound', 'gender': 0, 'id': 1394129, 'job': 'Sound Effects Editor', 'name': 'Tim Nielsen', 'profile_path': None}, {'credit_id': '5674310fc3a3685ee70024d8', 'department': 'Sound', 'gender': 0, 'id': 1446545, 'job': 'Sound Effects Editor', 'name': 'Karen G. Wilson', 'profile_path': None}, {'credit_id': '5674312a9251412db4002772', 'department': 'Sound', 'gender': 0, 'id': 1327030, 'job': 'Sound Re-Recording Mixer', 'name': 'Lora Hirschberg', 'profile_path': None}, {'credit_id': '567431449251412dbb0025e2', 'department': 'Sound', 'gender': 2, 'id': 3996, 'job': 'Sound Re-Recording Mixer', 'name': 'Tom Johnson', 'profile_path': None}, {'credit_id': '5674315cc3a3685ef1002390', 'department': 'Sound', 'gender': 2, 'id': 8276, 'job': 'Supervising Sound Editor', 'name': 'Tim Holland', 'profile_path': None}]</t>
  </si>
  <si>
    <t>[{'id': 35, 'name': 'Comedy'}, {'id': 10751, 'name': 'Family'}, {'id': 878, 'name': 'Science Fiction'}]</t>
  </si>
  <si>
    <t>[{'name': 'DreamWorks SKG', 'id': 27}, {'name': 'Gran Via Productions', 'id': 2605}]</t>
  </si>
  <si>
    <t>Galaxy Quest</t>
  </si>
  <si>
    <t>m72</t>
  </si>
  <si>
    <t>['comedy', 'drama']</t>
  </si>
  <si>
    <t>[{'cast_id': 4, 'character': 'Enid', 'credit_id': '52fe42fcc3a36847f8031e25', 'gender': 1, 'id': 2155, 'name': 'Thora Birch', 'order': 0, 'profile_path': '/jxtp9prkQgFmj0ZRvi1kcnnqaWb.jpg'}, {'cast_id': 5, 'character': 'Rebecca', 'credit_id': '52fe42fcc3a36847f8031e29', 'gender': 1, 'id': 1245, 'name': 'Scarlett Johansson', 'order': 1, 'profile_path': '/eYFHUWxTCNg6lPypJCaUQXhoUop.jpg'}, {'cast_id': 6, 'character': 'Seymour', 'credit_id': '52fe42fcc3a36847f8031e2d', 'gender': 2, 'id': 884, 'name': 'Steve Buscemi', 'order': 2, 'profile_path': '/e19GfOWzMNN1hi7B9Ci62hMvtXs.jpg'}, {'cast_id': 8, 'character': 'Josh', 'credit_id': '52fe42fcc3a36847f8031e35', 'gender': 2, 'id': 51214, 'name': 'Brad Renfro', 'order': 4, 'profile_path': '/t97fjAtDrBHTv9ABwwwHDzdKtpo.jpg'}, {'cast_id': 10, 'character': "Enid's Dad", 'credit_id': '52fe42fcc3a36847f8031e3d', 'gender': 2, 'id': 12438, 'name': 'Bob Balaban', 'order': 5, 'profile_path': '/3g7IKz8ycv0opDxmpoBxsQkUslU.jpg'}, {'cast_id': 18, 'character': 'Maxine', 'credit_id': '52fe42fcc3a36847f8031e5d', 'gender': 1, 'id': 8437, 'name': 'Teri Garr', 'order': 6, 'profile_path': '/dG1PeN7MdRlP6ZeSeRmaGwSeUWd.jpg'}, {'cast_id': 7, 'character': 'Dana', 'credit_id': '52fe42fcc3a36847f8031e31', 'gender': 1, 'id': 31714, 'name': 'Stacey Travis', 'order': 7, 'profile_path': '/peARleY7mDjxph4fFfeWnV4LMFe.jpg'}, {'cast_id': 17, 'character': 'Gerrold, the Pushy Guy', 'credit_id': '52fe42fcc3a36847f8031e59', 'gender': 2, 'id': 212, 'name': 'David Cross', 'order': 8, 'profile_path': '/aHSmsfJ48W59WlGB5ZiTjK67I0D.jpg'}, {'cast_id': 16, 'character': 'John Ellis', 'credit_id': '52fe42fcc3a36847f8031e55', 'gender': 2, 'id': 60846, 'name': 'Pat Healy', 'order': 9, 'profile_path': '/n8v5P68qjjYKmdzZx1CbJ3ps9gR.jpg'}, {'cast_id': 12, 'character': 'Doug', 'credit_id': '52fe42fcc3a36847f8031e45', 'gender': 2, 'id': 35701, 'name': 'Dave Sheridan', 'order': 10, 'profile_path': '/xGSXUrszDJhcbXnM3yykT9qGo6U.jpg'}, {'cast_id': 13, 'character': 'Joe', 'credit_id': '52fe42fcc3a36847f8031e49', 'gender': 2, 'id': 77338, 'name': 'Tom McGowan', 'order': 11, 'profile_path': '/oTdaSf7FmERQOthVelyKjiIxQoz.jpg'}, {'cast_id': 11, 'character': 'Norman', 'credit_id': '52fe42fcc3a36847f8031e41', 'gender': 0, 'id': 141052, 'name': 'Charles C. Stevenson Jr.', 'order': 12, 'profile_path': '/k9k7r2av6IOCMQKOTyPFJt4j1gB.jpg'}, {'cast_id': 14, 'character': 'Melora', 'credit_id': '52fe42fcc3a36847f8031e4d', 'gender': 0, 'id': 183745, 'name': 'Debra Azar', 'order': 13, 'profile_path': '/7zG03YmN2f8qmNwV7pYA0nNxkN0.jpg'}, {'cast_id': 15, 'character': 'Sidewinder Boss', 'credit_id': '52fe42fcc3a36847f8031e51', 'gender': 2, 'id': 58511, 'name': 'Brian George', 'order': 14, 'profile_path': '/g0bVyXsHDhRhd5WuQwRQDv2TkG9.jpg'}, {'cast_id': 19, 'character': 'Roberta Allsworth', 'credit_id': '53719de3c3a368436e0007cc', 'gender': 1, 'id': 7796, 'name': 'Illeana Douglas', 'order': 15, 'profile_path': '/w2O2SOXzwtJu9eytb3hGS7T8ftR.jpg'}, {'cast_id': 23, 'character': 'Ebony - Graduation Rapper', 'credit_id': '57266c34c3a3681c260040e3', 'gender': 1, 'id': 1216556, 'name': 'Venus DeMilo', 'order': 16, 'profile_path': '/iyoogld9S3Cbx5f6Js7Od4ddT2f.jpg'}, {'cast_id': 27, 'character': 'Jade - Graduation Rapper', 'credit_id': '57e0f967c3a36853e900482f', 'gender': 1, 'id': 1216483, 'name': 'Joy Bisco', 'order': 17, 'profile_path': '/eA6I3oUAR7iyIgxDNGOkTqQAI3O.jpg'}, {'cast_id': 42, 'character': 'Graduation Speaker', 'credit_id': '59a7c7b292514157f60110ca', 'gender': 1, 'id': 8696, 'name': 'Rini Bell', 'order': 19, 'profile_path': '/esSI9X2EoKEMDyp6ntjIkJDVYqk.jpg'}, {'cast_id': 43, 'character': 'Todd', 'credit_id': '59a7c7d192514157c6010aab', 'gender': 2, 'id': 151263, 'name': 'T. J. Thyne', 'order': 20, 'profile_path': '/giBl5eCVMhitbZ89iLRqoBDCbN7.jpg'}, {'cast_id': 44, 'character': 'Weird Al', 'credit_id': '59a7c80ac3a3683ccc0119ff', 'gender': 2, 'id': 59285, 'name': 'Ezra Buzzington', 'order': 21, 'profile_path': '/dl0SIqpOqS05UpJHKuDQqZTwUvP.jpg'}, {'cast_id': 45, 'character': 'Vanilla - Graduation Rapper', 'credit_id': '59a7c81ec3a3683ccc011a10', 'gender': 0, 'id': 1870807, 'name': 'Lindsey Girardot', 'order': 22, 'profile_path': '/fuBdnR0H1RVU92RWZHEeR4sjqft.jpg'}, {'cast_id': 46, 'character': 'Margaret - Art Class', 'credit_id': '59a7c8a5c3a3683cf8010aae', 'gender': 1, 'id': 82630, 'name': 'Ashley Peldon', 'order': 23, 'profile_path': '/eo4kAYpmhk5eYVXjPfTXZKSVaZC.jpg'}, {'cast_id': 47, 'character': 'Masterpiece Video Employee', 'credit_id': '59c693a1c3a3681430048d89', 'gender': 2, 'id': 148637, 'name': 'Matt Doherty', 'order': 24, 'profile_path': '/TbQLvFVZ0XUhNfMTCPerGg2c3N.jpg'}]</t>
  </si>
  <si>
    <t>[{'credit_id': '52fe42fcc3a36847f8031e15', 'department': 'Directing', 'gender': 0, 'id': 17447, 'job': 'Director', 'name': 'Terry Zwigoff', 'profile_path': '/xK366M7bo681aoCMIlSEs5ROCl9.jpg'}, {'credit_id': '52fe42fcc3a36847f8031e21', 'department': 'Writing', 'gender': 0, 'id': 17447, 'job': 'Screenplay', 'name': 'Terry Zwigoff', 'profile_path': '/xK366M7bo681aoCMIlSEs5ROCl9.jpg'}, {'credit_id': '584168459251417d62006a2f', 'department': 'Writing', 'gender': 0, 'id': 17448, 'job': 'Comic Book', 'name': 'Daniel Clowes', 'profile_path': '/2LZi0ua0uQBnFcH2KUPjgKcMlmw.jpg'}, {'credit_id': '5533ea9f9251411014003ef5', 'department': 'Camera', 'gender': 2, 'id': 3656, 'job': 'Director of Photography', 'name': 'Affonso Beato', 'profile_path': None}, {'credit_id': '5533ead49251411014003efc', 'department': 'Editing', 'gender': 1, 'id': 21717, 'job': 'Editor', 'name': 'Carole Kravetz', 'profile_path': None}, {'credit_id': '5533eb219251415291005945', 'department': 'Editing', 'gender': 2, 'id': 5175, 'job': 'Editor', 'name': 'Michael R. Miller', 'profile_path': None}, {'credit_id': '572c94d992514138900022ce', 'department': 'Production', 'gender': 1, 'id': 52445, 'job': 'Producer', 'name': 'Lianne Halfon', 'profile_path': None}, {'credit_id': '572c94ed9251413b8400019d', 'department': 'Production', 'gender': 2, 'id': 6949, 'job': 'Producer', 'name': 'John Malkovich', 'profile_path': '/tCtiWZbKKRgHhLxFCIPfveYAsdc.jpg'}, {'credit_id': '572c94fec3a36855c8000190', 'department': 'Production', 'gender': 2, 'id': 52897, 'job': 'Producer', 'name': 'Russell Smith', 'profile_path': None}, {'credit_id': '5841687bc3a36865c90068fe', 'department': 'Writing', 'gender': 0, 'id': 17448, 'job': 'Screenplay', 'name': 'Daniel Clowes', 'profile_path': '/2LZi0ua0uQBnFcH2KUPjgKcMlmw.jpg'}, {'credit_id': '584168989251417d530068d9', 'department': 'Directing', 'gender': 0, 'id': 1473981, 'job': 'Script Supervisor', 'name': 'Ronit Ravich-Boss', 'profile_path': None}, {'credit_id': '584168b2c3a36865ad0070e6', 'department': 'Art', 'gender': 2, 'id': 6901, 'job': 'Production Design', 'name': 'Edward T. McAvoy', 'profile_path': None}, {'credit_id': '584168c29251417d5f006ad0', 'department': 'Costume &amp; Make-Up', 'gender': 1, 'id': 7418, 'job': 'Costume Design', 'name': 'Mary Zophres', 'profile_path': None}, {'credit_id': '584168f49251417d5300690b', 'department': 'Art', 'gender': 2, 'id': 17149, 'job': 'Art Direction', 'name': 'Alan E. Muraoka', 'profile_path': None}, {'credit_id': '5841692fc3a36865af0078e7', 'department': 'Art', 'gender': 1, 'id': 21729, 'job': 'Set Decoration', 'name': 'Lisa Fischer', 'profile_path': None}, {'credit_id': '5841694bc3a36865bb006b83', 'department': 'Production', 'gender': 1, 'id': 6371, 'job': 'Executive Producer', 'name': 'Pippa Cross', 'profile_path': None}, {'credit_id': '58416958c3a36865ad007150', 'department': 'Production', 'gender': 0, 'id': 20774, 'job': 'Executive Producer', 'name': 'Janette Day', 'profile_path': None}, {'credit_id': '584169769251417d62006af8', 'department': 'Production', 'gender': 1, 'id': 18789, 'job': 'Line Producer', 'name': 'Barbara A. Hall', 'profile_path': None}, {'credit_id': '5841698a9251417d4d006913', 'department': 'Camera', 'gender': 0, 'id': 1537179, 'job': 'Still Photographer', 'name': 'Tracy Bennett', 'profile_path': None}, {'credit_id': '584169ae9251417d59006cb2', 'department': 'Sound', 'gender': 1, 'id': 1695809, 'job': 'Music Supervisor', 'name': 'Kaylin Frank', 'profile_path': None}, {'credit_id': '584169dac3a36865ad0071b6', 'department': 'Sound', 'gender': 2, 'id': 25143, 'job': 'Original Music Composer', 'name': 'David Kitay', 'profile_path': None}]</t>
  </si>
  <si>
    <t>[{'id': 35, 'name': 'Comedy'}, {'id': 18, 'name': 'Drama'}]</t>
  </si>
  <si>
    <t>[{'name': 'United Artists', 'id': 60}, {'name': 'Jersey Films', 'id': 216}, {'name': 'Granada Film Productions', 'id': 247}, {'name': 'Capitol Films', 'id': 826}, {'name': 'Mr. Mudd Production', 'id': 2130}]</t>
  </si>
  <si>
    <t>Ghost World</t>
  </si>
  <si>
    <t>m74</t>
  </si>
  <si>
    <t>['action', 'adventure', 'comedy', 'fantasy', 'sci-fi', 'action', 'adventure', 'comedy', 'sci-fi']</t>
  </si>
  <si>
    <t>[{'cast_id': 5, 'character': 'Dr. Peter Venkman', 'credit_id': '52fe4378c3a36847f8056a43', 'gender': 2, 'id': 1532, 'name': 'Bill Murray', 'order': 0, 'profile_path': '/7BOoOAIA1CnSzFSVSJP7saniQaB.jpg'}, {'cast_id': 6, 'character': 'Dr. Raymond Stantz', 'credit_id': '52fe4378c3a36847f8056a47', 'gender': 2, 'id': 707, 'name': 'Dan Aykroyd', 'order': 1, 'profile_path': '/h2PT9yZYv5ml5hL9jvCpWBTWgU.jpg'}, {'cast_id': 7, 'character': 'Dana Barrett', 'credit_id': '52fe4378c3a36847f8056a4b', 'gender': 1, 'id': 10205, 'name': 'Sigourney Weaver', 'order': 2, 'profile_path': '/gxBIAr3CnBjkNRoPovVJCvEGqP0.jpg'}, {'cast_id': 8, 'character': 'Dr. Egon Spengler', 'credit_id': '52fe4378c3a36847f8056a4f', 'gender': 2, 'id': 1524, 'name': 'Harold Ramis', 'order': 3, 'profile_path': '/dFERLL9HGBw9xGMwDQRuhUgAneI.jpg'}, {'cast_id': 15, 'character': 'Louis Tully', 'credit_id': '52fe4378c3a36847f8056a77', 'gender': 2, 'id': 8872, 'name': 'Rick Moranis', 'order': 4, 'profile_path': '/rVZbTJjM4g0Um6trlLHRiBzBO7t.jpg'}, {'cast_id': 16, 'character': 'Winston Zeddemore', 'credit_id': '52fe4378c3a36847f8056a7b', 'gender': 2, 'id': 8874, 'name': 'Ernie Hudson', 'order': 5, 'profile_path': '/h6hSUIuvJEjUih3wgMqYOZhNe57.jpg'}, {'cast_id': 17, 'character': 'Janine Melnitz', 'credit_id': '52fe4378c3a36847f8056a7f', 'gender': 1, 'id': 8873, 'name': 'Annie Potts', 'order': 6, 'profile_path': '/eryXT84RL41jHSJcMy4kS3u9y6w.jpg'}, {'cast_id': 18, 'character': 'Dr. Janosz Poha', 'credit_id': '52fe4378c3a36847f8056a83', 'gender': 2, 'id': 12688, 'name': 'Peter MacNicol', 'order': 7, 'profile_path': '/hw4KTj66xh2FupS5sQMeNMNL6lx.jpg'}, {'cast_id': 19, 'character': 'Judge Wexler', 'credit_id': '52fe4378c3a36847f8056a87', 'gender': 2, 'id': 1166, 'name': 'Harris Yulin', 'order': 8, 'profile_path': '/MCW4IR3mEB6oeRbX9bfeHkZ3qm.jpg'}, {'cast_id': 20, 'character': 'Mayor Lenny', 'credit_id': '52fe4378c3a36847f8056a8b', 'gender': 2, 'id': 8875, 'name': 'David Margulies', 'order': 9, 'profile_path': '/gxzWJuIokIQxVfncRrPOnBbczuq.jpg'}, {'cast_id': 21, 'character': 'Jack Hardemeyer', 'credit_id': '52fe4378c3a36847f8056a8f', 'gender': 2, 'id': 29685, 'name': 'Kurt Fuller', 'order': 10, 'profile_path': '/rZUUgDoYTfYwbh87V7E4VVWUPlh.jpg'}, {'cast_id': 22, 'character': 'The Prosecutor', 'credit_id': '52fe4378c3a36847f8056a93', 'gender': 1, 'id': 10558, 'name': 'Janet Margolin', 'order': 11, 'profile_path': '/7EwM5B9uvvsX03Ue5Hit4Np6hoQ.jpg'}, {'cast_id': 23, 'character': 'Vigo', 'credit_id': '52fe4378c3a36847f8056a97', 'gender': 0, 'id': 27585, 'name': 'Wilhelm von Homburg', 'order': 12, 'profile_path': '/z1QSZnZqCoEKEnzpfVmRasSAFHn.jpg'}, {'cast_id': 24, 'character': 'Brownstone Mother', 'credit_id': '52fe4378c3a36847f8056a9b', 'gender': 0, 'id': 23967, 'name': 'Mary Ellen Trainor', 'order': 13, 'profile_path': '/w5QWW4oyQWNX51hMcnaCUTPToYX.jpg'}, {'cast_id': 25, 'character': 'Elaine', 'credit_id': '56c0d2ccc3a36817f900c4e0', 'gender': 1, 'id': 43476, 'name': 'Chloe Webb', 'order': 14, 'profile_path': '/isaPs4B2d5WNr0bLCuxdYvjoY0X.jpg'}, {'cast_id': 26, 'character': 'Milton Angland', 'credit_id': '56c0d35c92514108d3000495', 'gender': 0, 'id': 14721, 'name': 'Kevin Dunn', 'order': 15, 'profile_path': '/85thH2pUn2tPP97QhnYQI7MBiCW.jpg'}, {'cast_id': 27, 'character': 'Psychiatrist', 'credit_id': '56c0e3e7c3a368180a00db09', 'gender': 2, 'id': 1535, 'name': 'Brian Doyle-Murray', 'order': 16, 'profile_path': '/fRLFXdb8UQvJs4euZ2sE6CpjbXn.jpg'}, {'cast_id': 28, 'character': 'Vigo (voice)', 'credit_id': '56c0e40b925141083f0006e2', 'gender': 2, 'id': 2201, 'name': 'Max von Sydow', 'order': 17, 'profile_path': '/nwRB1DDylWFC4120kfbtPq2pZzA.jpg'}, {'cast_id': 29, 'character': 'Public Works Official', 'credit_id': '57882b4b92514131c2002f4f', 'gender': 2, 'id': 131667, 'name': 'Ben Stein', 'order': 18, 'profile_path': '/w0sjKYVV7BCK6SBpJy3KmogxLld.jpg'}, {'cast_id': 30, 'character': 'Frank the Doorman', 'credit_id': '59860853c3a368323400238c', 'gender': 2, 'id': 1170, 'name': 'Michael P. Moran', 'order': 19, 'profile_path': None}, {'cast_id': 77, 'character': 'Bailiff', 'credit_id': '59861c97c3a3683251003887', 'gender': 2, 'id': 69129, 'name': 'George P. Wilbur', 'order': 20, 'profile_path': '/dwxRPdqNgdhJqLyp7e80rr899pz.jpg'}, {'cast_id': 78, 'character': 'Dock Supervisor', 'credit_id': '59861ce6c3a368320e003a75', 'gender': 2, 'id': 11159, 'name': 'Cheech Marin', 'order': 21, 'profile_path': '/efuXbXg7JpORy5hPDU7Zityq3k3.jpg'}]</t>
  </si>
  <si>
    <t>[{'credit_id': '59860da2c3a36832760023b1', 'department': 'Art', 'gender': 2, 'id': 1226, 'job': 'Set Designer', 'name': 'Rick Heinrichs', 'profile_path': None}, {'credit_id': '52fe4378c3a36847f8056a55', 'department': 'Writing', 'gender': 2, 'id': 707, 'job': 'Screenplay', 'name': 'Dan Aykroyd', 'profile_path': '/h2PT9yZYv5ml5hL9jvCpWBTWgU.jpg'}, {'credit_id': '52fe4378c3a36847f8056a39', 'department': 'Writing', 'gender': 2, 'id': 707, 'job': 'Author', 'name': 'Dan Aykroyd', 'profile_path': '/h2PT9yZYv5ml5hL9jvCpWBTWgU.jpg'}, {'credit_id': '52fe4378c3a36847f8056a73', 'department': 'Camera', 'gender': 2, 'id': 1044, 'job': 'Director of Photography', 'name': 'Michael Chapman', 'profile_path': '/uGg69IydM1NTgbjEHZVVyCDOW8s.jpg'}, {'credit_id': '52fe4378c3a36847f8056a5b', 'department': 'Writing', 'gender': 2, 'id': 1524, 'job': 'Screenplay', 'name': 'Harold Ramis', 'profile_path': '/dFERLL9HGBw9xGMwDQRuhUgAneI.jpg'}, {'credit_id': '52fe4378c3a36847f8056a3f', 'department': 'Writing', 'gender': 2, 'id': 1524, 'job': 'Author', 'name': 'Harold Ramis', 'profile_path': '/dFERLL9HGBw9xGMwDQRuhUgAneI.jpg'}, {'credit_id': '5986164ec3a368320e003118', 'department': 'Visual Effects', 'gender': 2, 'id': 3993, 'job': 'Visual Effects Supervisor', 'name': 'Dennis Muren', 'profile_path': '/p8mmcqqwxrkcajtAxAbRosRvNUR.jpg'}, {'credit_id': '59860ac5c3a3683242002495', 'department': 'Art', 'gender': 1, 'id': 4032, 'job': 'Set Decoration', 'name': 'Cheryl Carasik', 'profile_path': None}, {'credit_id': '59860a1e9251413d5d002298', 'department': 'Art', 'gender': 2, 'id': 5133, 'job': 'Production Design', 'name': 'Bo Welch', 'profile_path': None}, {'credit_id': '598609799251413d4a002300', 'department': 'Editing', 'gender': 2, 'id': 7068, 'job': 'Editor', 'name': 'Sheldon Kahn', 'profile_path': None}, {'credit_id': '59860a879251413d18002446', 'department': 'Art', 'gender': 2, 'id': 7146, 'job': 'Art Direction', 'name': 'Tom Duffield', 'profile_path': None}, {'credit_id': '598609d29251413d390022b3', 'department': 'Production', 'gender': 2, 'id': 7185, 'job': 'Casting', 'name': 'Michael Chinich', 'profile_path': None}, {'credit_id': '5986093bc3a36832420022a1', 'department': 'Editing', 'gender': 2, 'id': 8847, 'job': 'Editor', 'name': 'Donn Cambern', 'profile_path': None}, {'credit_id': '52fe4378c3a36847f8056a2d', 'department': 'Directing', 'gender': 2, 'id': 8858, 'job': 'Director', 'name': 'Ivan Reitman', 'profile_path': '/vYT8xpWCzKZc9F02Oqihxx1GFyg.jpg'}, {'credit_id': '52fe4378c3a36847f8056a33', 'department': 'Production', 'gender': 2, 'id': 8858, 'job': 'Producer', 'name': 'Ivan Reitman', 'profile_path': '/vYT8xpWCzKZc9F02Oqihxx1GFyg.jpg'}, {'credit_id': '59860afdc3a3683234002774', 'department': 'Costume &amp; Make-Up', 'gender': 1, 'id': 9255, 'job': 'Costume Design', 'name': 'Gloria Gresham', 'profile_path': None}, {'credit_id': '59860d13c3a36832660025c6', 'department': 'Directing', 'gender': 2, 'id': 12255, 'job': 'First Assistant Director', 'name': 'Peter Giuliano', 'profile_path': None}, {'credit_id': '52fe4378c3a36847f8056a6d', 'department': 'Sound', 'gender': 0, 'id': 14712, 'job': 'Original Music Composer', 'name': 'Randy Edelman', 'profile_path': '/fGS6OjvQpivFVajkmjTRgRiC9BN.jpg'}, {'credit_id': '59860f28c3a3683234002ce8', 'department': 'Art', 'gender': 2, 'id': 14341, 'job': 'Set Designer', 'name': 'Greg Papalia', 'profile_path': None}, {'credit_id': '598616d09251413d5d003256', 'department': 'Crew', 'gender': 2, 'id': 13458, 'job': 'Stunt Coordinator', 'name': 'Joel Kramer', 'profile_path': None}, {'credit_id': '59860c66c3a368328700246f', 'department': 'Costume &amp; Make-Up', 'gender': 0, 'id': 14714, 'job': 'Hairstylist', 'name': 'Peggy Semtob', 'profile_path': None}, {'credit_id': '59860b429251413d5d0023ef', 'department': 'Costume &amp; Make-Up', 'gender': 2, 'id': 13436, 'job': 'Makeup Artist', 'name': 'Stephen Abrums', 'profile_path': None}, {'credit_id': '52fe4378c3a36847f8056a61', 'department': 'Crew', 'gender': 0, 'id': 27486, 'job': 'Special Effects', 'name': 'Pete Kozachik', 'profile_path': None}, {'credit_id': '52fe4378c3a36847f8056a67', 'department': 'Crew', 'gender': 2, 'id': 27513, 'job': 'Stunts', 'name': 'Danny Aiello III', 'profile_path': None}, {'credit_id': '59860ca39251413d2b0025b9', 'department': 'Costume &amp; Make-Up', 'gender': 0, 'id': 30394, 'job': 'Hairstylist', 'name': 'Marlene D. Williams', 'profile_path': None}, {'credit_id': '59860b7a9251413d2b00246c', 'department': 'Costume &amp; Make-Up', 'gender': 0, 'id': 32280, 'job': 'Makeup Artist', 'name': 'Gandhi Bob Arrollo', 'profile_path': None}, {'credit_id': '59861a38c3a368329b003c05', 'department': 'Sound', 'gender': 0, 'id': 52452, 'job': 'Music Supervisor', 'name': 'Peter Afterman', 'profile_path': None}, {'credit_id': '598615a2c3a3683251002f52', 'department': 'Visual Effects', 'gender': 0, 'id': 65674, 'job': 'Visual Effects Producer', 'name': 'Janet Healy', 'profile_path': None}, {'credit_id': '598619e0c3a3683251003501', 'department': 'Costume &amp; Make-Up', 'gender': 0, 'id': 75250, 'job': 'Costume Supervisor', 'name': 'G. Tony Scarano', 'profile_path': None}, {'credit_id': '59860bec9251413d4a00260b', 'department': 'Costume &amp; Make-Up', 'gender': 0, 'id': 91853, 'job': 'Hairstylist', 'name': 'Frank Bianco', 'profile_path': None}, {'credit_id': '59861610c3a3683251002fd8', 'department': 'Crew', 'gender': 0, 'id': 175688, 'job': 'Visual Effects Editor', 'name': 'Jo Martin', 'profile_path': None}, {'credit_id': '5986193a9251413d530036e0', 'department': 'Camera', 'gender': 2, 'id': 555085, 'job': 'Still Photographer', 'name': 'Bruce McBroom', 'profile_path': None}, {'credit_id': '598614b79251413d4200305d', 'department': 'Sound', 'gender': 0, 'id': 1197267, 'job': 'Sound Editor', 'name': 'Burton Weinstein', 'profile_path': None}, {'credit_id': '59860c329251413d4a002676', 'department': 'Costume &amp; Make-Up', 'gender': 0, 'id': 1322087, 'job': 'Key Makeup Artist', 'name': 'John M. Elliott Jr.', 'profile_path': None}, {'credit_id': '59860eda9251413d42002927', 'department': 'Art', 'gender': 2, 'id': 1337123, 'job': 'Set Designer', 'name': 'Nick Navarro', 'profile_path': None}, {'credit_id': '598612c2c3a368329b0030a2', 'department': 'Sound', 'gender': 0, 'id': 1341336, 'job': 'Supervising Sound Editor', 'name': 'Fred Judkins', 'profile_path': None}, {'credit_id': '59860f8e9251413d2b002942', 'department': 'Art', 'gender': 0, 'id': 1341399, 'job': 'Property Master', 'name': 'William A. Petrotta', 'profile_path': None}, {'credit_id': '59860d619251413d180027d5', 'department': 'Art', 'gender': 0, 'id': 1400546, 'job': 'Construction Coordinator', 'name': 'Greg John Callas', 'profile_path': None}, {'credit_id': '5986184dc3a36832510032d2', 'department': 'Camera', 'gender': 0, 'id': 1405722, 'job': 'Camera Operator', 'name': 'Michael Genne', 'profile_path': None}, {'credit_id': '5986124bc3a36832760028ca', 'department': 'Editing', 'gender': 0, 'id': 1406616, 'job': 'Dialogue Editor', 'name': 'Chris Jargo', 'profile_path': None}, {'credit_id': '59860e1bc3a36832420028ad', 'department': 'Art', 'gender': 2, 'id': 1411264, 'job': 'Property Master', 'name': 'Bill MacSems', 'profile_path': None}, {'credit_id': '59861363c3a3683287002ce2', 'department': 'Sound', 'gender': 1, 'id': 1415966, 'job': 'Sound Editor', 'name': 'Solange S. Schwalbe', 'profile_path': None}, {'credit_id': '59861216c3a368320e002bb7', 'department': 'Sound', 'gender': 0, 'id': 1416579, 'job': 'Sound Editor', 'name': 'David M. Ice', 'profile_path': None}, {'credit_id': '598618c69251413d4a00372c', 'department': 'Lighting', 'gender': 0, 'id': 1422071, 'job': 'Chief Lighting Technician', 'name': 'Leslie J. Kovacs', 'profile_path': None}, {'credit_id': '59861a6ac3a368329b003c41', 'department': 'Directing', 'gender': 0, 'id': 1453319, 'job': 'Script Supervisor', 'name': 'Faye Brenner', 'profile_path': None}, {'credit_id': '5986155f9251413d390030a9', 'department': 'Visual Effects', 'gender': 0, 'id': 1512019, 'job': 'Visual Effects Coordinator', 'name': 'Pamela Easley', 'profile_path': None}, {'credit_id': '598610619251413cfc002aa0', 'department': 'Sound', 'gender': 0, 'id': 1551727, 'job': 'Boom Operator', 'name': 'Steve Cantamessa', 'profile_path': None}, {'credit_id': '598617d79251413d4a0035b3', 'department': 'Camera', 'gender': 0, 'id': 1563481, 'job': 'Camera Operator', 'name': 'Robert Edesa', 'profile_path': None}, {'credit_id': '5986140dc3a3683242003062', 'department': 'Sound', 'gender': 0, 'id': 1728444, 'job': 'Sound Editor', 'name': 'Don S. Walden', 'profile_path': None}, {'credit_id': '59861ab2c3a36832660037de', 'department': 'Production', 'gender': 1, 'id': 1785310, 'job': 'Production Coordinator', 'name': 'Pamela Cederquist', 'profile_path': None}, {'credit_id': '59860de29251413d5300279c', 'department': 'Art', 'gender': 0, 'id': 1864216, 'job': 'Construction Foreman', 'name': 'Richard Hoffenberg', 'profile_path': None}, {'credit_id': '59860e4f9251413cfc002824', 'department': 'Crew', 'gender': 0, 'id': 1864217, 'job': 'Propmaker', 'name': 'Ed Mirassou', 'profile_path': None}, {'credit_id': '598610aac3a3683234002ed6', 'department': 'Sound', 'gender': 0, 'id': 1864221, 'job': 'Sound Editor', 'name': 'Bruce Foster', 'profile_path': None}, {'credit_id': '598611389251413d5d002b5e', 'department': 'Sound', 'gender': 0, 'id': 1864222, 'job': 'Supervising ADR Editor', 'name': 'Richard Friedman', 'profile_path': None}, {'credit_id': '59861308c3a3683287002c63', 'department': 'Sound', 'gender': 0, 'id': 1864229, 'job': 'Supervising Sound Editor', 'name': 'Tom C. McCarthy', 'profile_path': None}, {'credit_id': '598619a19251413d18003805', 'department': 'Costume &amp; Make-Up', 'gender': 0, 'id': 1864233, 'job': 'Costume Supervisor', 'name': 'Oda Groeschel', 'profile_path': None}]</t>
  </si>
  <si>
    <t>[{'id': 35, 'name': 'Comedy'}, {'id': 14, 'name': 'Fantasy'}]</t>
  </si>
  <si>
    <t>[{'name': 'Columbia Pictures Corporation', 'id': 441}]</t>
  </si>
  <si>
    <t>Ghostbusters II</t>
  </si>
  <si>
    <t>m75</t>
  </si>
  <si>
    <t>['animation', 'comedy', 'fantasy', 'sci-fi', 'horror']</t>
  </si>
  <si>
    <t>[{'cast_id': 18, 'character': 'Dr. Peter Venkman', 'credit_id': '52fe425fc3a36847f801928b', 'gender': 2, 'id': 1532, 'name': 'Bill Murray', 'order': 0, 'profile_path': '/7BOoOAIA1CnSzFSVSJP7saniQaB.jpg'}, {'cast_id': 19, 'character': 'Dr. Raymond Stantz', 'credit_id': '52fe425fc3a36847f801928f', 'gender': 2, 'id': 707, 'name': 'Dan Aykroyd', 'order': 1, 'profile_path': '/h2PT9yZYv5ml5hL9jvCpWBTWgU.jpg'}, {'cast_id': 26, 'character': 'Dana Barrett', 'credit_id': '52fe425fc3a36847f80192ab', 'gender': 1, 'id': 10205, 'name': 'Sigourney Weaver', 'order': 2, 'profile_path': '/gxBIAr3CnBjkNRoPovVJCvEGqP0.jpg'}, {'cast_id': 20, 'character': 'Dr. Egon Spengler', 'credit_id': '52fe425fc3a36847f8019293', 'gender': 2, 'id': 1524, 'name': 'Harold Ramis', 'order': 3, 'profile_path': '/dFERLL9HGBw9xGMwDQRuhUgAneI.jpg'}, {'cast_id': 21, 'character': 'Louis Tully', 'credit_id': '52fe425fc3a36847f8019297', 'gender': 2, 'id': 8872, 'name': 'Rick Moranis', 'order': 4, 'profile_path': '/rVZbTJjM4g0Um6trlLHRiBzBO7t.jpg'}, {'cast_id': 22, 'character': 'Janine Melnitz', 'credit_id': '52fe425fc3a36847f801929b', 'gender': 1, 'id': 8873, 'name': 'Annie Potts', 'order': 5, 'profile_path': '/eryXT84RL41jHSJcMy4kS3u9y6w.jpg'}, {'cast_id': 23, 'character': 'Walter Peck', 'credit_id': '52fe425fc3a36847f801929f', 'gender': 2, 'id': 7676, 'name': 'William Atherton', 'order': 6, 'profile_path': '/ulUP6CRnC3F6XmD3NH0AMJpVmln.jpg'}, {'cast_id': 24, 'character': 'Winston Zeddmore', 'credit_id': '52fe425fc3a36847f80192a3', 'gender': 2, 'id': 8874, 'name': 'Ernie Hudson', 'order': 7, 'profile_path': '/h6hSUIuvJEjUih3wgMqYOZhNe57.jpg'}, {'cast_id': 25, 'character': 'Mayor', 'credit_id': '52fe425fc3a36847f80192a7', 'gender': 2, 'id': 8875, 'name': 'David Margulies', 'order': 8, 'profile_path': '/gxzWJuIokIQxVfncRrPOnBbczuq.jpg'}, {'cast_id': 29, 'character': 'Female Student', 'credit_id': '52fe425fc3a36847f80192bb', 'gender': 1, 'id': 101652, 'name': 'Jennifer Runyon', 'order': 9, 'profile_path': '/l49UxoqKzOsVH8dEMn4F7kI6K7r.jpg'}, {'cast_id': 30, 'character': 'Hotel Manager', 'credit_id': '52fe425fc3a36847f80192bf', 'gender': 0, 'id': 1080265, 'name': 'Michael Ensign', 'order': 10, 'profile_path': '/nyTn32fU0E1pQpIUeuiTAehaAee.jpg'}, {'cast_id': 35, 'character': 'Gozer', 'credit_id': '52fe425fc3a36847f80192db', 'gender': 0, 'id': 562314, 'name': 'Slavitza Jovan', 'order': 11, 'profile_path': '/vZoaWlkaKdyIuvtz5m9gcUwRys.jpg'}, {'cast_id': 36, 'character': 'Male Student', 'credit_id': '52fe425fc3a36847f80192df', 'gender': 2, 'id': 55930, 'name': 'Steven Tash', 'order': 12, 'profile_path': '/loYE3mTbF10DvIDBdjUAqebwGaT.jpg'}, {'cast_id': 37, 'character': 'Librarian', 'credit_id': '52fe425fc3a36847f80192e3', 'gender': 1, 'id': 17488, 'name': 'Alice Drummond', 'order': 13, 'profile_path': '/f1O8suDhVloKdPvhyltj017SPTo.jpg'}, {'cast_id': 38, 'character': 'Dean Yager', 'credit_id': '52fe425fc3a36847f80192e7', 'gender': 2, 'id': 51549, 'name': 'Jordan Charney', 'order': 14, 'profile_path': '/cbWU7DKFKlLqtKP16ECl156YqsA.jpg'}, {'cast_id': 39, 'character': 'Violinist', 'credit_id': '52fe425fc3a36847f80192eb', 'gender': 2, 'id': 17396, 'name': 'Timothy Carhart', 'order': 15, 'profile_path': '/1UEUs6UJdxjSbGakZflWuN4TS7T.jpg'}, {'cast_id': 40, 'character': 'Library Administrator', 'credit_id': '52fe425fc3a36847f80192ef', 'gender': 2, 'id': 60205, 'name': 'John Rothman', 'order': 16, 'profile_path': '/bRSoDm75c5fKBbCrbrXwaPiAeST.jpg'}, {'cast_id': 41, 'character': 'Archbishop', 'credit_id': '52fe425fc3a36847f80192f3', 'gender': 2, 'id': 1164427, 'name': 'Tom McDermott', 'order': 17, 'profile_path': '/eYjfVZikn6XGhyl9D8VXDCcezrr.jpg'}, {'cast_id': 42, 'character': 'Fire Commissioner', 'credit_id': '52fe425fc3a36847f80192f7', 'gender': 0, 'id': 80148, 'name': 'John Ring', 'order': 18, 'profile_path': '/hW3E41OhhwAnp1RaAi7EZhIWpTk.jpg'}, {'cast_id': 43, 'character': 'Police Commissioner', 'credit_id': '52fe425fc3a36847f80192fb', 'gender': 0, 'id': 84684, 'name': 'Norman Matlock', 'order': 19, 'profile_path': '/3XI2Zu0OwPgwYNw7j1NSwecCPEt.jpg'}, {'cast_id': 44, 'character': 'Police Captain', 'credit_id': '52fe425fc3a36847f80192ff', 'gender': 2, 'id': 189816, 'name': 'Joe Cirillo', 'order': 20, 'profile_path': '/9jT78pW35ZQkqQiGU9lcUbmPGa3.jpg'}, {'cast_id': 45, 'character': 'Police Seargeant', 'credit_id': '52fe425fc3a36847f8019303', 'gender': 0, 'id': 1164428, 'name': 'Joe Schmieg', 'order': 21, 'profile_path': '/9FfYwOqXRtTxv9LUCPZjLaTu59l.jpg'}, {'cast_id': 46, 'character': 'Himself', 'credit_id': '52fe425fc3a36847f8019307', 'gender': 2, 'id': 950927, 'name': 'Roger Grimsby', 'order': 22, 'profile_path': '/8KMgeVezUJVlkOMvBGiXQJQ8mYL.jpg'}, {'cast_id': 47, 'character': 'Himself', 'credit_id': '52fe425fc3a36847f801930b', 'gender': 2, 'id': 44127, 'name': 'Larry King', 'order': 23, 'profile_path': '/Afcp573W6lgYN9NvXuBAOpli3S6.jpg'}, {'cast_id': 48, 'character': 'Himself', 'credit_id': '52fe425fc3a36847f801930f', 'gender': 0, 'id': 106223, 'name': 'Joe Franklin', 'order': 24, 'profile_path': '/p4FMZfdBRdDTfgLI8OUUQLSseWo.jpg'}, {'cast_id': 49, 'character': 'Himself', 'credit_id': '52fe425fc3a36847f8019313', 'gender': 2, 'id': 16418, 'name': 'Casey Kasem', 'order': 25, 'profile_path': '/ioQiaAGO3s6oNaxiIuT21a2RWKj.jpg'}, {'cast_id': 50, 'character': 'Jail Guard', 'credit_id': '52fe425fc3a36847f8019317', 'gender': 2, 'id': 7672, 'name': 'Reginald VelJohnson', 'order': 26, 'profile_path': '/dZtIIOI0PpD3dmTVfUOWiQzOY28.jpg'}, {'cast_id': 51, 'character': 'Real Estate Woman', 'credit_id': '52fe425fc3a36847f801931b', 'gender': 1, 'id': 157996, 'name': 'Rhoda Gemignani', 'order': 27, 'profile_path': '/5naUTp9Bdc44cDRAPLJ4nnTYKCv.jpg'}, {'cast_id': 52, 'character': 'Man at Elevator', 'credit_id': '52fe425fc3a36847f801931f', 'gender': 2, 'id': 158287, 'name': 'Murray Rubin', 'order': 28, 'profile_path': '/vdyZfe9gvBF6GP7JXk82GXt9NGM.jpg'}, {'cast_id': 72, 'character': 'Con Edison Man', 'credit_id': '52fe425fc3a36847f8019367', 'gender': 0, 'id': 1164429, 'name': 'Larry Dilg', 'order': 29, 'profile_path': '/ucJKtoQ6nZ4I6Hze8i1W2N370J5.jpg'}, {'cast_id': 53, 'character': 'Coachman', 'credit_id': '52fe425fc3a36847f8019323', 'gender': 0, 'id': 184770, 'name': 'Danny Stone', 'order': 30, 'profile_path': '/6ue5EEQvhmhwhFlqwWRZ5vTDy19.jpg'}, {'cast_id': 54, 'character': 'Woman at Party', 'credit_id': '52fe425fc3a36847f8019327', 'gender': 0, 'id': 157512, 'name': 'Patty Dworkin', 'order': 31, 'profile_path': '/rmCCZNawobtB8r4HOCvvb2vUfv8.jpg'}, {'cast_id': 55, 'character': 'Tall Woman at Party', 'credit_id': '52fe425fc3a36847f801932b', 'gender': 1, 'id': 158765, 'name': 'Jean Kasem', 'order': 32, 'profile_path': '/2NGmXjrm356mzFH86JdNJ6cxlzo.jpg'}, {'cast_id': 56, 'character': 'Doorman', 'credit_id': '52fe425fc3a36847f801932f', 'gender': 0, 'id': 1164430, 'name': 'Lenny Del Genio', 'order': 33, 'profile_path': '/3T5TF5cHiRtO1wDKeysr197b4vc.jpg'}, {'cast_id': 57, 'character': 'Chambermaid', 'credit_id': '52fe425fc3a36847f8019333', 'gender': 0, 'id': 172538, 'name': 'Frances E. Nealy', 'order': 34, 'profile_path': '/h8BXU3Doqum2mCd551qFvw5KRXj.jpg'}, {'cast_id': 58, 'character': 'Hot Dog Vendor', 'credit_id': '52fe425fc3a36847f8019337', 'gender': 0, 'id': 185147, 'name': 'Sam Moses', 'order': 35, 'profile_path': '/sGYtyX8M4gvYJxWdiYYBvB9Dmjf.jpg'}, {'cast_id': 59, 'character': 'TV Reporter', 'credit_id': '52fe425fc3a36847f801933b', 'gender': 0, 'id': 65924, 'name': 'Christopher Wynkoop', 'order': 36, 'profile_path': '/lFm8gWgNoOq323vN9iZe15CVfo3.jpg'}, {'cast_id': 60, 'character': 'Businessman in Cab', 'credit_id': '52fe425fc3a36847f801933f', 'gender': 0, 'id': 1164431, 'name': 'Winston May', 'order': 37, 'profile_path': '/yk1uDQfU0s9l3GQ0f1ZHL7wijAq.jpg'}, {'cast_id': 61, 'character': "Mayor's Aide", 'credit_id': '52fe425fc3a36847f8019343', 'gender': 2, 'id': 159887, 'name': 'Tommy Hollis', 'order': 38, 'profile_path': '/ugZxLJmrams2OVhtLRhSJV6oUL4.jpg'}, {'cast_id': 62, 'character': "Louis's Neighbor", 'credit_id': '52fe425fc3a36847f8019347', 'gender': 1, 'id': 140796, 'name': 'Eda Reiss Merin', 'order': 39, 'profile_path': '/a3aiwg5H6l8vJYngEFdz5oDZ6gr.jpg'}, {'cast_id': 64, 'character': 'Policeman at Apartment', 'credit_id': '52fe425fc3a36847f801934b', 'gender': 2, 'id': 157121, 'name': 'Ric Mancini', 'order': 39, 'profile_path': '/y4tyCxv8pjmVJCCT73RGLBWIUfq.jpg'}, {'cast_id': 65, 'character': 'Reporter', 'credit_id': '52fe425fc3a36847f801934f', 'gender': 0, 'id': 158810, 'name': 'Carol Ann Henry', 'order': 40, 'profile_path': None}, {'cast_id': 66, 'character': 'Reporter', 'credit_id': '52fe425fc3a36847f8019353', 'gender': 0, 'id': 175011, 'name': 'James Hardie', 'order': 41, 'profile_path': None}, {'cast_id': 67, 'character': 'Reporter', 'credit_id': '52fe425fc3a36847f8019357', 'gender': 2, 'id': 116536, 'name': 'Frantz Turner', 'order': 42, 'profile_path': '/bcU0XFsc5WNMnd60xLZav66vM8I.jpg'}, {'cast_id': 69, 'character': 'Ted Fleming', 'credit_id': '52fe425fc3a36847f801935b', 'gender': 0, 'id': 1164434, 'name': 'Paul Trafas', 'order': 43, 'profile_path': '/u51XPgFiQSr8as9PKb5lTxhl8mJ.jpg'}, {'cast_id': 70, 'character': 'Annette Fleming', 'credit_id': '52fe425fc3a36847f801935f', 'gender': 0, 'id': 1164435, 'name': 'Cheryl Birchenfield', 'order': 44, 'profile_path': '/yDbCBL4ZI5ZvLup1ZURcSbaBZM1.jpg'}, {'cast_id': 71, 'character': 'Dream Ghost', 'credit_id': '52fe425fc3a36847f8019363', 'gender': 1, 'id': 175055, 'name': 'Kymberly Herrin', 'order': 45, 'profile_path': '/3hikltNwqQkokggEZaajwVy0KGI.jpg'}, {'cast_id': 75, 'character': 'Reporter', 'credit_id': '52fe425fc3a36847f801936b', 'gender': 0, 'id': 129458, 'name': 'Stanley Grover', 'order': 47, 'profile_path': '/ovPcrlDmfmVrl5qNNBtDXcSh4f3.jpg'}, {'cast_id': 76, 'character': 'Library Ghost', 'credit_id': '52fe425fc3a36847f801936f', 'gender': 0, 'id': 1164436, 'name': 'Ruth Oliver', 'order': 48, 'profile_path': '/zjUoYxWTk0EAOycu8mdSjx22weB.jpg'}, {'cast_id': 79, 'character': 'Reporter', 'credit_id': '54ebb925c3a3686d56000034', 'gender': 0, 'id': 1430862, 'name': 'Nancy Kelly', 'order': 49, 'profile_path': None}]</t>
  </si>
  <si>
    <t>[{'credit_id': '52fe425fc3a36847f801922d', 'department': 'Directing', 'gender': 2, 'id': 8858, 'job': 'Director', 'name': 'Ivan Reitman', 'profile_path': '/vYT8xpWCzKZc9F02Oqihxx1GFyg.jpg'}, {'credit_id': '52fe425fc3a36847f8019233', 'department': 'Writing', 'gender': 2, 'id': 707, 'job': 'Screenplay', 'name': 'Dan Aykroyd', 'profile_path': '/h2PT9yZYv5ml5hL9jvCpWBTWgU.jpg'}, {'credit_id': '52fe425fc3a36847f8019239', 'department': 'Writing', 'gender': 2, 'id': 1524, 'job': 'Screenplay', 'name': 'Harold Ramis', 'profile_path': '/dFERLL9HGBw9xGMwDQRuhUgAneI.jpg'}, {'credit_id': '52fe425fc3a36847f801923f', 'department': 'Production', 'gender': 2, 'id': 8858, 'job': 'Producer', 'name': 'Ivan Reitman', 'profile_path': '/vYT8xpWCzKZc9F02Oqihxx1GFyg.jpg'}, {'credit_id': '52fe425fc3a36847f8019245', 'department': 'Production', 'gender': 2, 'id': 8859, 'job': 'Executive Producer', 'name': 'Bernie Brillstein', 'profile_path': '/mLFQdesNwMtvo3E64U2LnV8s4tG.jpg'}, {'credit_id': '52fe425fc3a36847f801924b', 'department': 'Production', 'gender': 2, 'id': 8860, 'job': 'Producer', 'name': 'Michael C. Gross', 'profile_path': None}, {'credit_id': '52fe425fc3a36847f8019251', 'department': 'Sound', 'gender': 2, 'id': 7182, 'job': 'Original Music Composer', 'name': 'Elmer Bernstein', 'profile_path': '/3H3AqKesJnkwJzWFJY9hyFwci5m.jpg'}, {'credit_id': '52fe425fc3a36847f8019257', 'department': 'Camera', 'gender': 2, 'id': 8862, 'job': 'Director of Photography', 'name': 'LÃ¡szlÃ³ KovÃ¡cs', 'profile_path': '/qvsRxyAPJw9Kv8ubV2AKWLiUcz8.jpg'}, {'credit_id': '52fe425fc3a36847f801925d', 'department': 'Editing', 'gender': 0, 'id': 8863, 'job': 'Editor', 'name': 'David E. Blewitt', 'profile_path': None}, {'credit_id': '52fe425fc3a36847f8019263', 'department': 'Editing', 'gender': 2, 'id': 7068, 'job': 'Editor', 'name': 'Sheldon Kahn', 'profile_path': None}, {'credit_id': '52fe425fc3a36847f8019269', 'department': 'Production', 'gender': 1, 'id': 8864, 'job': 'Casting', 'name': 'Karen Rea', 'profile_path': None}, {'credit_id': '52fe425fc3a36847f801926f', 'department': 'Art', 'gender': 2, 'id': 8867, 'job': 'Set Decoration', 'name': 'Marvin March', 'profile_path': None}, {'credit_id': '52fe425fc3a36847f8019275', 'department': 'Costume &amp; Make-Up', 'gender': 1, 'id': 8868, 'job': 'Costume Design', 'name': 'Theoni V. Aldredge', 'profile_path': None}, {'credit_id': '52fe425fc3a36847f801927b', 'department': 'Costume &amp; Make-Up', 'gender': 1, 'id': 8869, 'job': 'Costume Design', 'name': 'Suzy Benzinger', 'profile_path': None}, {'credit_id': '52fe425fc3a36847f8019281', 'department': 'Costume &amp; Make-Up', 'gender': 2, 'id': 8870, 'job': 'Makeup Artist', 'name': 'Leonard Engelman', 'profile_path': None}, {'credit_id': '52fe425fc3a36847f8019287', 'department': 'Production', 'gender': 0, 'id': 8871, 'job': 'Production Manager', 'name': 'John G. Wilson', 'profile_path': None}, {'credit_id': '52fe425fc3a36847f80192b1', 'department': 'Art', 'gender': 0, 'id': 12508, 'job': 'Other', 'name': 'Toto', 'profile_path': '/4YrsyODEBoZoKXNYBLc7J5tYAs8.jpg'}, {'credit_id': '52fe425fc3a36847f80192b7', 'department': 'Production', 'gender': 2, 'id': 57601, 'job': 'Producer', 'name': 'Joe Medjuck', 'profile_path': None}, {'credit_id': '52fe425fc3a36847f80192cb', 'department': 'Art', 'gender': 2, 'id': 8866, 'job': 'Art Direction', 'name': 'John DeCuir Jr.', 'profile_path': None}, {'credit_id': '52fe425fc3a36847f80192d1', 'department': 'Visual Effects', 'gender': 0, 'id': 21548, 'job': 'Visual Effects', 'name': 'Richard Edlund', 'profile_path': None}, {'credit_id': '52fe425fc3a36847f80192d7', 'department': 'Lighting', 'gender': 0, 'id': 1164426, 'job': 'Gaffer', 'name': 'Richmond L. Aguilar', 'profile_path': None}, {'credit_id': '545cb134c3a3685350003546', 'department': 'Art', 'gender': 0, 'id': 1118257, 'job': 'Production Design', 'name': 'John DeCuir', 'profile_path': None}, {'credit_id': '55402c3b9251414af60005aa', 'department': 'Crew', 'gender': 0, 'id': 1395269, 'job': 'Visual Effects Art Director', 'name': 'John Bruno', 'profile_path': None}]</t>
  </si>
  <si>
    <t>[{'name': 'Columbia Pictures Corporation', 'id': 441}, {'name': 'Delphi Films', 'id': 4267}, {'name': 'Black Rhino Productions', 'id': 47565}]</t>
  </si>
  <si>
    <t>Ghostbusters</t>
  </si>
  <si>
    <t>m76</t>
  </si>
  <si>
    <t>['action', 'adventure', 'drama']</t>
  </si>
  <si>
    <t>[{'cast_id': 8, 'character': 'Maximus', 'credit_id': '52fe4217c3a36847f8003435', 'gender': 2, 'id': 934, 'name': 'Russell Crowe', 'order': 0, 'profile_path': '/ktuOAyUHM2u2YPPChH8gAArxJ7b.jpg'}, {'cast_id': 9, 'character': 'Commodus', 'credit_id': '52fe4217c3a36847f8003439', 'gender': 2, 'id': 73421, 'name': 'Joaquin Phoenix', 'order': 1, 'profile_path': '/fGXFFv7owELL4wCFn2OsFAgOiO3.jpg'}, {'cast_id': 10, 'character': 'Lucilla', 'credit_id': '52fe4217c3a36847f800343d', 'gender': 1, 'id': 935, 'name': 'Connie Nielsen', 'order': 2, 'profile_path': '/lvQypTfeH2Gn2PTbzq6XkT2PLmn.jpg'}, {'cast_id': 11, 'character': 'Proximo', 'credit_id': '52fe4217c3a36847f8003441', 'gender': 2, 'id': 936, 'name': 'Oliver Reed', 'order': 3, 'profile_path': '/cX4qnlsKPKlBlDgzHl9zj0udZFB.jpg'}, {'cast_id': 12, 'character': 'Marcus Aurelius', 'credit_id': '52fe4217c3a36847f8003445', 'gender': 2, 'id': 194, 'name': 'Richard Harris', 'order': 4, 'profile_path': '/51wDHVFNqrYgvUBMOcACAt4sJU9.jpg'}, {'cast_id': 13, 'character': 'Gracchus', 'credit_id': '52fe4217c3a36847f8003449', 'gender': 2, 'id': 937, 'name': 'Derek Jacobi', 'order': 5, 'profile_path': '/jJ4MkVS59gCfJhWMfLTbeHKjoyC.jpg'}, {'cast_id': 14, 'character': 'Juba', 'credit_id': '52fe4217c3a36847f800344d', 'gender': 2, 'id': 938, 'name': 'Djimon Hounsou', 'order': 6, 'profile_path': '/y22Pb0XAVqC0l7ukzKKtXzPEuHk.jpg'}, {'cast_id': 15, 'character': 'Falco', 'credit_id': '52fe4217c3a36847f8003451', 'gender': 0, 'id': 939, 'name': 'David Schofield', 'order': 7, 'profile_path': '/fN64rPih5p4OdbrpX22QURjRUg7.jpg'}, {'cast_id': 16, 'character': 'Gaius', 'credit_id': '52fe4217c3a36847f8003455', 'gender': 2, 'id': 940, 'name': 'John Shrapnel', 'order': 8, 'profile_path': '/nDIK01IoVNx7cfYOrKqGugItqO9.jpg'}, {'cast_id': 17, 'character': 'Quintus', 'credit_id': '52fe4217c3a36847f8003459', 'gender': 2, 'id': 941, 'name': 'Tomas Arana', 'order': 9, 'profile_path': '/sx8tDGA7e7d5oDYpQwaydmGcc93.jpg'}, {'cast_id': 18, 'character': 'Hagen', 'credit_id': '52fe4217c3a36847f800345d', 'gender': 2, 'id': 942, 'name': 'Ralf Moeller', 'order': 10, 'profile_path': '/hkeBpMT7UAPTARD6fPsG10Ob5Cr.jpg'}, {'cast_id': 28, 'character': 'Cicero', 'credit_id': '52fe4217c3a36847f8003491', 'gender': 2, 'id': 2478, 'name': 'Tommy Flanagan', 'order': 11, 'profile_path': '/eVHvVN05wJSINFlkjxjwOwe6C3L.jpg'}, {'cast_id': 29, 'character': 'Lucius', 'credit_id': '52fe4217c3a36847f8003495', 'gender': 2, 'id': 4012, 'name': 'Spencer Treat Clark', 'order': 12, 'profile_path': '/y8SNxG3WuPDLZlZXCkuvdrNFvao.jpg'}, {'cast_id': 30, 'character': 'Cassius', 'credit_id': '52fe4217c3a36847f8003499', 'gender': 2, 'id': 15196, 'name': 'David Hemmings', 'order': 13, 'profile_path': '/k2M6UrbkWYF8FewmKQm3TWu6KMX.jpg'}, {'cast_id': 31, 'character': 'Tigris', 'credit_id': '52fe4217c3a36847f800349d', 'gender': 2, 'id': 20761, 'name': 'Sven-Ole Thorsen', 'order': 14, 'profile_path': '/vNjv3gk22eqihzOqXm2vz5yP58V.jpg'}, {'cast_id': 33, 'character': "Maximus' Wife", 'credit_id': '52fe4217c3a36847f80034a5', 'gender': 1, 'id': 58787, 'name': 'Giannina Facio', 'order': 15, 'profile_path': '/1S5raNCzDtTLERUftxr4Zgg80Bv.jpg'}, {'cast_id': 32, 'character': 'Praetorian Guard #1', 'credit_id': '52fe4217c3a36847f80034a1', 'gender': 2, 'id': 1052482, 'name': 'Alun Raglan', 'order': 16, 'profile_path': '/7HOO5qPFBRAKCEgsqXZltaEyB4Z.jpg'}, {'cast_id': 106, 'character': "Maximus' Son", 'credit_id': '55338bc39251415295004f7b', 'gender': 0, 'id': 9236, 'name': 'Giorgio Cantarini', 'order': 17, 'profile_path': '/bsIi74EFmtElj00PcCzrao8271X.jpg'}, {'cast_id': 107, 'character': 'Engineer', 'credit_id': '55338c25c3a368221f004b9c', 'gender': 2, 'id': 1715, 'name': 'David Bailie', 'order': 18, 'profile_path': '/iUKR4K7ftO6xj6ExewkIBlL9tYw.jpg'}, {'cast_id': 108, 'character': 'Slave Trader', 'credit_id': '55338c68925141101400343c', 'gender': 2, 'id': 41379, 'name': 'Omid Djalili', 'order': 19, 'profile_path': '/2o8UqsQczH3NVW1HXBGCTibvOGF.jpg'}, {'cast_id': 109, 'character': 'Praetorian Officer', 'credit_id': '569fc6719251415e5e00a3b2', 'gender': 2, 'id': 80368, 'name': 'Nicholas McGaughey', 'order': 20, 'profile_path': None}, {'cast_id': 110, 'character': 'Assassin #1', 'credit_id': '569fc6aa925141095800674c', 'gender': 2, 'id': 2220, 'name': 'Tony Curran', 'order': 21, 'profile_path': '/IhqoydPOiP53AI6NeHTVwDcHTz.jpg'}, {'cast_id': 111, 'character': 'Assassin #2', 'credit_id': '569fc91ac3a36858dc00a2bd', 'gender': 2, 'id': 27408, 'name': 'Mark Lewis', 'order': 22, 'profile_path': None}, {'cast_id': 112, 'character': 'Valerius', 'credit_id': '569fc97a925141370b002b9a', 'gender': 2, 'id': 200689, 'name': 'John Quinn', 'order': 23, 'profile_path': None}, {'cast_id': 146, 'character': 'Rome Trainer #1', 'credit_id': '58a9b2b7c3a3680b8d008e04', 'gender': 2, 'id': 124314, 'name': 'Al Hunter Ashton', 'order': 25, 'profile_path': None}, {'cast_id': 114, 'character': 'Trainer 1', 'credit_id': '569fcc03c3a36858ce00a784', 'gender': 2, 'id': 78018, 'name': 'Allan Corduner', 'order': 26, 'profile_path': '/2ojqtqJHgZS2Nzjfy27luskDunp.jpg'}, {'cast_id': 115, 'character': 'Trainer 2', 'credit_id': '569fcc299251413849002b07', 'gender': 2, 'id': 96993, 'name': 'Michael Mellinger', 'order': 27, 'profile_path': '/t80JNwkQYB9zg9CA4YNndGpPio4.jpg'}, {'cast_id': 116, 'character': "Proximo's Man", 'credit_id': '569fcc56c3a36858e500aedb', 'gender': 0, 'id': 27654, 'name': 'Said Amel', 'order': 28, 'profile_path': None}, {'cast_id': 117, 'character': 'Officer 1', 'credit_id': '569fcc969251412ec7002d59', 'gender': 2, 'id': 1376050, 'name': 'Adam Levy', 'order': 29, 'profile_path': '/kkIFpHOGRasjGYGTqx9RJEB7o2K.jpg'}, {'cast_id': 118, 'character': 'Officer 2', 'credit_id': '569fcce89251410958006837', 'gender': 0, 'id': 1475236, 'name': 'Gilly Gilchrist', 'order': 30, 'profile_path': '/pWzpiSr94vwhQMErfkamITKEhxx.jpg'}, {'cast_id': 119, 'character': 'Centurion (uncredited)', 'credit_id': '569fcd58c3a36858dc00a356', 'gender': 0, 'id': 1206006, 'name': 'Malcolm Ellul', 'order': 31, 'profile_path': '/sEmLy5ELNlXh1fg1RXXydfL1GJ7.jpg'}, {'cast_id': 120, 'character': 'Centurion (uncredited)', 'credit_id': '569fcd79925141370b002c39', 'gender': 0, 'id': 1114427, 'name': 'Ray Mangion', 'order': 32, 'profile_path': '/srAPLc2L6Zjimk73ZWO9VCyX1N7.jpg'}, {'cast_id': 121, 'character': 'Roman Soldier (uncredited)', 'credit_id': '569fcdac92514137d6002ab5', 'gender': 0, 'id': 1207203, 'name': 'James Fiddy', 'order': 33, 'profile_path': '/8RYvhkfNCuWiZOeWrzl46QWTCSU.jpg'}, {'cast_id': 122, 'character': 'Roman Soldier (uncredited)', 'credit_id': '569fce21c3a36858c800a084', 'gender': 0, 'id': 1207207, 'name': 'JoÃ£o Costa Menezes', 'order': 34, 'profile_path': '/xDnd4tnHZAgdMgmt443E4nG7Ko0.jpg'}, {'cast_id': 123, 'character': 'Fighter (uncredited)', 'credit_id': '569fcf1cc3a36858cb009879', 'gender': 0, 'id': 168524, 'name': 'Mike Mitchell', 'order': 35, 'profile_path': '/9aX6U9EiAnEFGcjUdiYITVMsYTF.jpg'}, {'cast_id': 124, 'character': 'Sedan Chair Carrier (uncredited)', 'credit_id': '569fcf9bc3a36858cb00988a', 'gender': 0, 'id': 1566178, 'name': 'Norman Campbell Rees', 'order': 36, 'profile_path': None}, {'cast_id': 125, 'character': 'German Barbarian (uncredited)', 'credit_id': '569fd03c9251412ec7002df0', 'gender': 0, 'id': 1566183, 'name': 'Steve Saunders', 'order': 37, 'profile_path': None}, {'cast_id': 126, 'character': 'Coliseum Gladiator (uncredited)', 'credit_id': '569fd0a29251415e6700a586', 'gender': 0, 'id': 1434599, 'name': 'Brian Smyj', 'order': 38, 'profile_path': '/ujwNKhKJmYOtUhSAAEHwtzqRpRz.jpg'}]</t>
  </si>
  <si>
    <t>[{'credit_id': '52fe4217c3a36847f800340d', 'department': 'Directing', 'gender': 2, 'id': 578, 'job': 'Director', 'name': 'Ridley Scott', 'profile_path': '/oTAL0z0vsjipCruxXUsDUIieuhk.jpg'}, {'credit_id': '52fe4217c3a36847f8003413', 'department': 'Production', 'gender': 2, 'id': 929, 'job': 'Producer', 'name': 'David Franzoni', 'profile_path': None}, {'credit_id': '52fe4217c3a36847f8003419', 'department': 'Production', 'gender': 2, 'id': 930, 'job': 'Producer', 'name': 'Branko Lustig', 'profile_path': None}, {'credit_id': '52fe4217c3a36847f800341f', 'department': 'Production', 'gender': 2, 'id': 931, 'job': 'Producer', 'name': 'Douglas Wick', 'profile_path': None}, {'credit_id': '52fe4217c3a36847f8003425', 'department': 'Writing', 'gender': 2, 'id': 929, 'job': 'Screenplay', 'name': 'David Franzoni', 'profile_path': None}, {'credit_id': '52fe4217c3a36847f800342b', 'department': 'Writing', 'gender': 2, 'id': 932, 'job': 'Screenplay', 'name': 'John Logan', 'profile_path': '/3yVu9Jda97tJlkijaL3wmSABWwo.jpg'}, {'credit_id': '52fe4217c3a36847f8003431', 'department': 'Writing', 'gender': 2, 'id': 933, 'job': 'Screenplay', 'name': 'William Nicholson', 'profile_path': '/kfAuyOIK4vBpwCRg7kVrV6cOX3f.jpg'}, {'credit_id': '52fe4217c3a36847f8003463', 'department': 'Art', 'gender': 2, 'id': 945, 'job': 'Set Decoration', 'name': 'Crispian Sallis', 'profile_path': None}, {'credit_id': '52fe4217c3a36847f8003469', 'department': 'Costume &amp; Make-Up', 'gender': 1, 'id': 946, 'job': 'Costume Design', 'name': 'Janty Yates', 'profile_path': '/ixu9JLzHeHV8QrGXldMe4nxJ1ON.jpg'}, {'credit_id': '52fe4217c3a36847f800346f', 'department': 'Art', 'gender': 2, 'id': 944, 'job': 'Production Design', 'name': 'Arthur Max', 'profile_path': None}, {'credit_id': '52fe4217c3a36847f8003475', 'department': 'Sound', 'gender': 2, 'id': 947, 'job': 'Original Music Composer', 'name': 'Hans Zimmer', 'profile_path': '/7IjJpvGtCfY0DsritmfCh2iX9I4.jpg'}, {'credit_id': '52fe4217c3a36847f800347b', 'department': 'Sound', 'gender': 1, 'id': 948, 'job': 'Original Music Composer', 'name': 'Lisa Gerrard', 'profile_path': '/867E13AmZqTeVGLWx9sbfmPCY9H.jpg'}, {'credit_id': '52fe4217c3a36847f8003481', 'department': 'Production', 'gender': 2, 'id': 949, 'job': 'Casting', 'name': 'Louis DiGiaimo', 'profile_path': None}, {'credit_id': '52fe4217c3a36847f8003487', 'department': 'Editing', 'gender': 2, 'id': 950, 'job': 'Editor', 'name': 'Pietro Scalia', 'profile_path': '/kcQTeWNVqDg0h1jzthF21TxRB9U.jpg'}, {'credit_id': '52fe4217c3a36847f800348d', 'department': 'Visual Effects', 'gender': 0, 'id': 951, 'job': 'Visual Effects', 'name': 'Colin Coull', 'profile_path': None}, {'credit_id': '55338ae8c3a368523e00123b', 'department': 'Crew', 'gender': 0, 'id': 1405246, 'job': 'Unit Publicist', 'name': 'Rob Harris', 'profile_path': None}, {'credit_id': '570bd5259251413c8a000323', 'department': 'Sound', 'gender': 2, 'id': 3193, 'job': 'Sound', 'name': 'Scott Martin Gershin', 'profile_path': None}, {'credit_id': '55337c29925141529b004b2b', 'department': 'Costume &amp; Make-Up', 'gender': 0, 'id': 1427823, 'job': 'Hairstylist', 'name': 'Graham Johnston', 'profile_path': None}, {'credit_id': '55337c559251410921002390', 'department': 'Costume &amp; Make-Up', 'gender': 0, 'id': 1419186, 'job': 'Hairstylist', 'name': 'Ivana Nemec', 'profile_path': None}, {'credit_id': '55337c869251411014003273', 'department': 'Costume &amp; Make-Up', 'gender': 0, 'id': 1429628, 'job': 'Hairstylist', 'name': 'Anita Burger', 'profile_path': None}, {'credit_id': '55337ca692514125dc000ff4', 'department': 'Costume &amp; Make-Up', 'gender': 0, 'id': 9161, 'job': 'Hairstylist', 'name': 'Carmel Jackson', 'profile_path': None}, {'credit_id': '55337cc6925141529b004b3f', 'department': 'Costume &amp; Make-Up', 'gender': 0, 'id': 1319624, 'job': 'Hairstylist', 'name': 'Alex King', 'profile_path': None}, {'credit_id': '55337ce29251417ae3002bfc', 'department': 'Costume &amp; Make-Up', 'gender': 0, 'id': 1319625, 'job': 'Hairstylist', 'name': 'Marese Langan', 'profile_path': None}, {'credit_id': '55337d4192514109210023b1', 'department': 'Costume &amp; Make-Up', 'gender': 2, 'id': 8939, 'job': 'Makeup Artist', 'name': 'Paul Engelen', 'profile_path': None}, {'credit_id': '55337db3c3a36848ca003a66', 'department': 'Costume &amp; Make-Up', 'gender': 0, 'id': 1334490, 'job': 'Makeup Artist', 'name': 'Laura McIntosh', 'profile_path': None}, {'credit_id': '55337de0c3a368221f004a23', 'department': 'Costume &amp; Make-Up', 'gender': 0, 'id': 1317305, 'job': 'Makeup Artist', 'name': 'Trefor Proud', 'profile_path': None}, {'credit_id': '55337e0392514125dc001008', 'department': 'Costume &amp; Make-Up', 'gender': 0, 'id': 1456365, 'job': 'Makeup Artist', 'name': 'Melissa Lackersteen', 'profile_path': None}, {'credit_id': '55337e789251415295004e12', 'department': 'Costume &amp; Make-Up', 'gender': 0, 'id': 1456366, 'job': 'Makeup Artist', 'name': 'Jo Allen', 'profile_path': None}, {'credit_id': '55337ea292514109210023d5', 'department': 'Costume &amp; Make-Up', 'gender': 0, 'id': 1332186, 'job': 'Makeup Artist', 'name': 'Ivana Primorac', 'profile_path': None}, {'credit_id': '55337fa792514110140032bd', 'department': 'Art', 'gender': 0, 'id': 1394775, 'job': 'Assistant Art Director', 'name': 'JosÃ© Luis del Barco', 'profile_path': None}, {'credit_id': '55338001c3a36852de001171', 'department': 'Art', 'gender': 2, 'id': 9822, 'job': 'Assistant Art Director', 'name': "Adam O'Neill", 'profile_path': None}, {'credit_id': '55338020c3a36852de001177', 'department': 'Art', 'gender': 2, 'id': 8646, 'job': 'Art Direction', 'name': 'Keith Pain', 'profile_path': None}, {'credit_id': '55338056925141529b004b8d', 'department': 'Art', 'gender': 0, 'id': 7790, 'job': 'Art Direction', 'name': 'Peter Russell', 'profile_path': None}, {'credit_id': '553380a79251415295004e46', 'department': 'Crew', 'gender': 0, 'id': 1370841, 'job': 'Property Master', 'name': 'Philip McDonald', 'profile_path': None}, {'credit_id': '553380dc9251415291004d74', 'department': 'Crew', 'gender': 0, 'id': 117226, 'job': 'Property Master', 'name': 'Graeme Purdy', 'profile_path': None}, {'credit_id': '55338131c3a3682219005234', 'department': 'Art', 'gender': 0, 'id': 1335543, 'job': 'Greensman', 'name': 'Roger Holden', 'profile_path': None}, {'credit_id': '55338158925141529b004ba8', 'department': 'Crew', 'gender': 0, 'id': 1456369, 'job': 'Scenic Artist', 'name': 'Cynthia Sadler', 'profile_path': None}, {'credit_id': '553381be9251417ae3002c7e', 'department': 'Crew', 'gender': 0, 'id': 1456370, 'job': 'Scenic Artist', 'name': 'Bob Walker', 'profile_path': None}, {'credit_id': '5533822c92514125dc001067', 'department': 'Sound', 'gender': 0, 'id': 1408779, 'job': 'ADR &amp; Dubbing', 'name': 'David A. Cohen', 'profile_path': None}, {'credit_id': '5533824dc3a3682226004fc3', 'department': 'Sound', 'gender': 0, 'id': 1408672, 'job': 'ADR &amp; Dubbing', 'name': 'Laura Graham', 'profile_path': None}, {'credit_id': '5533826fc3a3682226004fc8', 'department': 'Sound', 'gender': 0, 'id': 1406616, 'job': 'ADR &amp; Dubbing', 'name': 'Chris Jargo', 'profile_path': None}, {'credit_id': '553382ac925141529b004bca', 'department': 'Editing', 'gender': 0, 'id': 1454536, 'job': 'Dialogue Editor', 'name': 'Simon Coke', 'profile_path': None}, {'credit_id': '553382da9251411014003302', 'department': 'Sound', 'gender': 0, 'id': 1367493, 'job': 'Foley', 'name': 'John T. Cucci', 'profile_path': None}, {'credit_id': '553382f4c3a368221900525d', 'department': 'Sound', 'gender': 0, 'id': 548439, 'job': 'Foley', 'name': 'James Moriana', 'profile_path': None}, {'credit_id': '5533830d9251415295004e74', 'department': 'Sound', 'gender': 0, 'id': 1338372, 'job': 'Foley', 'name': "Dan O'Connell", 'profile_path': None}, {'credit_id': '553383269251410921002433', 'department': 'Editing', 'gender': 0, 'id': 1392901, 'job': 'Dialogue Editor', 'name': 'Lauren Stephens', 'profile_path': None}, {'credit_id': '55338339c3a36852de0011af', 'department': 'Sound', 'gender': 0, 'id': 548445, 'job': 'Foley', 'name': 'Jeffrey Wilhoit', 'profile_path': None}, {'credit_id': '553383b3c3a3682219005268', 'department': 'Sound', 'gender': 0, 'id': 14764, 'job': 'Sound Effects Editor', 'name': 'Christopher Assells', 'profile_path': None}, {'credit_id': '553383d8c3a3682226004fe0', 'department': 'Sound', 'gender': 0, 'id': 13166, 'job': 'Sound Effects Editor', 'name': 'Dino Dimuro', 'profile_path': None}, {'credit_id': '553383f9925141101400331d', 'department': 'Sound', 'gender': 0, 'id': 1392081, 'job': 'Sound Effects Editor', 'name': 'Randy Kelley', 'profile_path': None}, {'credit_id': '5533841d9251415295004e89', 'department': 'Sound', 'gender': 0, 'id': 1342657, 'job': 'Sound Effects Editor', 'name': 'Jon Title', 'profile_path': None}, {'credit_id': '55338449c3a36848ca003c1e', 'department': 'Sound', 'gender': 2, 'id': 1391571, 'job': 'Sound Re-Recording Mixer', 'name': 'Bob Beemer', 'profile_path': None}, {'credit_id': '55338470c3a3682226004ff2', 'department': 'Sound', 'gender': 0, 'id': 1345595, 'job': 'Sound Re-Recording Mixer', 'name': 'Scott Millan', 'profile_path': None}, {'credit_id': '5533848b925141529b004bf5', 'department': 'Sound', 'gender': 0, 'id': 1394130, 'job': 'Sound Re-Recording Mixer', 'name': 'Frank A. MontaÃ±o', 'profile_path': None}, {'credit_id': '553384d79251417ae3002cc1', 'department': 'Crew', 'gender': 0, 'id': 1456371, 'job': 'Animatronic and Prosthetic Effects', 'name': 'Astrig Akseralian', 'profile_path': None}, {'credit_id': '553384f4c3a36848ca003c31', 'department': 'Crew', 'gender': 0, 'id': 6060, 'job': 'Animatronic and Prosthetic Effects', 'name': 'Neil Corbould', 'profile_path': None}, {'credit_id': '5533854ec3a36852de0011e1', 'department': 'Crew', 'gender': 0, 'id': 1425484, 'job': 'CG Supervisor', 'name': 'Laurent Hugueniot', 'profile_path': None}, {'credit_id': '5533858ac3a368523e00118f', 'department': 'Crew', 'gender': 0, 'id': 1456373, 'job': 'Visual Effects Editor', 'name': 'Wesley Sewell', 'profile_path': None}, {'credit_id': '553385da92514125dc0010c5', 'department': 'Visual Effects', 'gender': 0, 'id': 1404221, 'job': 'Visual Effects Supervisor', 'name': 'Tim Burke', 'profile_path': None}, {'credit_id': '553385fbc3a3682217004ed2', 'department': 'Visual Effects', 'gender': 0, 'id': 1411090, 'job': 'Visual Effects Supervisor', 'name': 'Rob Harvey', 'profile_path': None}, {'credit_id': '55338645c3a368222600501f', 'department': 'Visual Effects', 'gender': 0, 'id': 1456374, 'job': 'Visual Effects Supervisor', 'name': 'John Nelson', 'profile_path': None}, {'credit_id': '5533866d9251417ae3002cee', 'department': 'Visual Effects', 'gender': 0, 'id': 1290901, 'job': 'Visual Effects Producer', 'name': 'Nikki Penny', 'profile_path': None}, {'credit_id': '5533868e925141529b004c1f', 'department': 'Crew', 'gender': 0, 'id': 1378239, 'job': 'Stunt Coordinator', 'name': 'Phil Neilson', 'profile_path': None}, {'credit_id': '553387049251415291004dfa', 'department': 'Camera', 'gender': 2, 'id': 943, 'job': 'Director of Photography', 'name': 'John Mathieson', 'profile_path': None}, {'credit_id': '5533875d9251411014003378', 'department': 'Camera', 'gender': 0, 'id': 1392246, 'job': 'Camera Operator', 'name': 'Clive Jackson', 'profile_path': None}, {'credit_id': '5533878b9251417ae3002d07', 'department': 'Camera', 'gender': 0, 'id': 569913, 'job': 'Camera Operator', 'name': 'Branko Knez', 'profile_path': None}, {'credit_id': '553387b19251411014003380', 'department': 'Camera', 'gender': 0, 'id': 1456376, 'job': 'Camera Operator', 'name': 'Felix Schroer', 'profile_path': None}, {'credit_id': '553387cbc3a3682223004b9b', 'department': 'Crew', 'gender': 2, 'id': 17649, 'job': 'Second Unit Cinematographer', 'name': 'Alexander Witt', 'profile_path': '/3hegIe4CixeZCFls7g5TpauQL9K.jpg'}, {'credit_id': '553387fb925141529b004c4e', 'department': 'Camera', 'gender': 0, 'id': 1393364, 'job': 'Camera Operator', 'name': 'Peter Taylor', 'profile_path': None}, {'credit_id': '55338821925141529b004c53', 'department': 'Camera', 'gender': 0, 'id': 1456375, 'job': 'Camera Operator', 'name': 'Ben Gooder', 'profile_path': None}, {'credit_id': '55338839c3a3682223004ba8', 'department': 'Camera', 'gender': 2, 'id': 1332515, 'job': 'Steadicam Operator', 'name': 'Klemens Becker', 'profile_path': None}, {'credit_id': '5533885792514125dc001106', 'department': 'Camera', 'gender': 0, 'id': 1393448, 'job': 'Still Photographer', 'name': 'Jaap Buitendijk', 'profile_path': None}, {'credit_id': '553388a6c3a3682223004bb7', 'department': 'Camera', 'gender': 0, 'id': 1456378, 'job': 'Camera Technician', 'name': 'Agapios Louka', 'profile_path': None}, {'credit_id': '553388dcc3a3682217004f1e', 'department': 'Production', 'gender': 0, 'id': 1456379, 'job': 'Casting', 'name': 'Mustapha Charif', 'profile_path': None}, {'credit_id': '553388fb9251417ae3002d31', 'department': 'Production', 'gender': 0, 'id': 1456380, 'job': 'Casting', 'name': 'Kathleen Mackie', 'profile_path': None}, {'credit_id': '5533895092514110140033a9', 'department': 'Editing', 'gender': 0, 'id': 1456381, 'job': 'First Assistant Editor', 'name': 'Michael Reynolds', 'profile_path': None}, {'credit_id': '5533898d9251417ae3002d44', 'department': 'Editing', 'gender': 0, 'id': 1388921, 'job': 'First Assistant Editor', 'name': 'Chisako Yokoyama', 'profile_path': None}, {'credit_id': '553389ac9251417ae3002d49', 'department': 'Sound', 'gender': 0, 'id': 1456383, 'job': 'Music Editor', 'name': 'Dashiell Rae', 'profile_path': None}, {'credit_id': '553389cb92514140b5002fc3', 'department': 'Crew', 'gender': 0, 'id': 1456384, 'job': 'Transportation Coordinator', 'name': 'Gerry Gore', 'profile_path': None}, {'credit_id': '553389ee9251417ae3002d51', 'department': 'Production', 'gender': 0, 'id': 1411120, 'job': 'Location Manager', 'name': 'Terry Blyther', 'profile_path': None}, {'credit_id': '55338a14c3a368221f004b4d', 'department': 'Production', 'gender': 0, 'id': 1456385, 'job': 'Location Manager', 'name': 'Mike Higgins', 'profile_path': None}, {'credit_id': '55338a31c3a368221900530f', 'department': 'Production', 'gender': 0, 'id': 1410333, 'job': 'Location Manager', 'name': 'Jeremy Johns', 'profile_path': None}, {'credit_id': '570a760592514140f3001ef5', 'department': 'Art', 'gender': 2, 'id': 4710, 'job': 'Supervising Art Director', 'name': 'BenjamÃ­n FernÃ¡ndez', 'profile_path': None}, {'credit_id': '570a761cc3a3683974000096', 'department': 'Art', 'gender': 2, 'id': 71579, 'job': 'Supervising Art Director', 'name': 'David Allday', 'profile_path': None}, {'credit_id': '570a7ada92514156370004e9', 'department': 'Art', 'gender': 2, 'id': 34513, 'job': 'Supervising Art Director', 'name': 'John King', 'profile_path': None}, {'credit_id': '5949ad2f92514145820008fd', 'department': 'Art', 'gender': 2, 'id': 1428473, 'job': 'Property Master', 'name': 'Bruce Bigg', 'profile_path': None}, {'credit_id': '569fd1ae9251415e6700a5b2', 'department': 'Production', 'gender': 1, 'id': 8701, 'job': 'Executive Producer', 'name': 'Laurie MacDonald', 'profile_path': None}, {'credit_id': '569fd1da92514109580068e5', 'department': 'Production', 'gender': 0, 'id': 12785, 'job': 'Associate Producer', 'name': 'Terry Needham', 'profile_path': None}, {'credit_id': '569fd2089251415e6700a5c4', 'department': 'Production', 'gender': 2, 'id': 2212, 'job': 'Executive Producer', 'name': 'Walter F. Parkes', 'profile_path': None}, {'credit_id': '569fd21dc3a3683413001914', 'department': 'Production', 'gender': 2, 'id': 578, 'job': 'Executive Producer', 'name': 'Ridley Scott', 'profile_path': '/oTAL0z0vsjipCruxXUsDUIieuhk.jpg'}, {'credit_id': '569fd2d7c3a36858c600b187', 'department': 'Production', 'gender': 1, 'id': 54489, 'job': 'Casting Associate', 'name': 'Stephanie Corsalini', 'profile_path': None}, {'credit_id': '56c2688f9251414a86000ac1', 'department': 'Crew', 'gender': 0, 'id': 1506768, 'job': 'Stunts', 'name': 'Miroslav Lhotka', 'profile_path': None}, {'credit_id': '56e76a56c3a3684094000a85', 'department': 'Crew', 'gender': 0, 'id': 1392629, 'job': 'Compositors', 'name': 'Simon Stanley-Clamp', 'profile_path': None}, {'credit_id': '56fa5030c3a36819350021a2', 'department': 'Lighting', 'gender': 2, 'id': 1597990, 'job': 'Gaffer', 'name': 'Daniele Botteselle', 'profile_path': None}, {'credit_id': '570a860b92514155ed000623', 'department': 'Crew', 'gender': 0, 'id': 1603859, 'job': 'Special Effects', 'name': 'John Evans', 'profile_path': None}, {'credit_id': '570bd2b5c3a36802b2000381', 'department': 'Crew', 'gender': 0, 'id': 1604352, 'job': 'Title Graphics', 'name': 'Robert Dawson', 'profile_path': None}, {'credit_id': '575065e39251413337001d98', 'department': 'Crew', 'gender': 1, 'id': 8532, 'job': 'Post Production Supervisor', 'name': 'Lisa Dennis Kennedy', 'profile_path': None}, {'credit_id': '5775a67cc3a368090d000825', 'department': 'Directing', 'gender': 0, 'id': 1643667, 'job': 'Assistant Director', 'name': 'Ali Cherkaoui', 'profile_path': None}, {'credit_id': '57c1bdc7925141444a0010ed', 'department': 'Editing', 'gender': 0, 'id': 1429549, 'job': 'Color Timer', 'name': 'Dale E. Grahn', 'profile_path': None}, {'credit_id': '57d5852bc3a36814da007889', 'department': 'Crew', 'gender': 0, 'id': 1185530, 'job': 'Stunts', 'name': 'Eddie Stacey', 'profile_path': None}, {'credit_id': '58114e3b9251414f9b00eaec', 'department': 'Directing', 'gender': 0, 'id': 1102140, 'job': 'Assistant Director', 'name': 'Adam Somner', 'profile_path': None}]</t>
  </si>
  <si>
    <t>[{'id': 28, 'name': 'Action'}, {'id': 18, 'name': 'Drama'}, {'id': 12, 'name': 'Adventure'}]</t>
  </si>
  <si>
    <t>[{'name': 'DreamWorks SKG', 'id': 27}, {'name': 'Universal Pictures', 'id': 33}, {'name': 'Scott Free Productions', 'id': 1645}, {'name': 'Red Wagon Entertainment', 'id': 14440}, {'name': 'Mill Film', 'id': 21904}, {'name': 'C &amp; L', 'id': 21905}, {'name': 'Dawliz', 'id': 21906}]</t>
  </si>
  <si>
    <t>Gladiator</t>
  </si>
  <si>
    <t>m78</t>
  </si>
  <si>
    <t>['drama', 'romance']</t>
  </si>
  <si>
    <t>[{'cast_id': 1, 'character': 'Grusinskaya', 'credit_id': '52fe452e9251416c9102a2bd', 'gender': 1, 'id': 19549, 'name': 'Greta Garbo', 'order': 0, 'profile_path': '/c0ozpVYhtozDHWtFxH29rUd7JXl.jpg'}, {'cast_id': 2, 'character': 'Baron Felix von Gaigern', 'credit_id': '52fe452e9251416c9102a2c1', 'gender': 0, 'id': 29578, 'name': 'John Barrymore', 'order': 1, 'profile_path': '/1NCCCjgbRFwuGOROmWYCGvwoxvY.jpg'}, {'cast_id': 3, 'character': 'FlÃ¤mmchen', 'credit_id': '52fe452e9251416c9102a2c5', 'gender': 1, 'id': 31550, 'name': 'Joan Crawford', 'order': 2, 'profile_path': '/18zM03CrzqmF3CuONgeIFkjL62K.jpg'}, {'cast_id': 4, 'character': 'General Director Preysing', 'credit_id': '52fe452f9251416c9102a2c9', 'gender': 2, 'id': 29260, 'name': 'Wallace Beery', 'order': 3, 'profile_path': '/zJJe0w3dXlaU2xhhJFRIukCmPLw.jpg'}, {'cast_id': 5, 'character': 'Otto Kringelein', 'credit_id': '52fe452f9251416c9102a2cd', 'gender': 2, 'id': 17753, 'name': 'Lionel Barrymore', 'order': 4, 'profile_path': '/7LxpuH0TIYY9FhX2Gj2tfJnbBD2.jpg'}, {'cast_id': 9, 'character': 'Doctor Otternschlag', 'credit_id': '52fe452f9251416c9102a2e3', 'gender': 2, 'id': 29259, 'name': 'Lewis Stone', 'order': 5, 'profile_path': '/mtFdA4QucZWYO6SlYEgiNmbucyx.jpg'}, {'cast_id': 10, 'character': 'Senf', 'credit_id': '52fe452f9251416c9102a2e7', 'gender': 2, 'id': 32138, 'name': 'Jean Hersholt', 'order': 6, 'profile_path': '/47EWS9uYU5vx10cnyjtqVVDytnI.jpg'}, {'cast_id': 11, 'character': 'Meierheim (as Robert Mc Wade)', 'credit_id': '52fe452f9251416c9102a2eb', 'gender': 2, 'id': 30007, 'name': 'Robert McWade', 'order': 7, 'profile_path': '/eQTam5irf6HovM0WueHv7LO0ew7.jpg'}, {'cast_id': 12, 'character': 'Zinnowitz (as Purnell B. Pratt)', 'credit_id': '52fe452f9251416c9102a2ef', 'gender': 0, 'id': 13358, 'name': 'Purnell Pratt', 'order': 8, 'profile_path': '/alHik9wlgSTUcugUmit6mMxj7Vm.jpg'}, {'cast_id': 13, 'character': 'Pimenov', 'credit_id': '52fe452f9251416c9102a2f3', 'gender': 0, 'id': 89744, 'name': 'Ferdinand Gottschalk', 'order': 9, 'profile_path': '/az4OS4Ulj08n54LyP5xvswWZfMT.jpg'}, {'cast_id': 14, 'character': 'Suzette', 'credit_id': '52fe452f9251416c9102a2f7', 'gender': 0, 'id': 103490, 'name': 'Rafaela Ottiano', 'order': 10, 'profile_path': '/6s4ex7a1CtEmdYoOkPXUkQX5Cty.jpg'}, {'cast_id': 15, 'character': 'Chauffeur', 'credit_id': '52fe452f9251416c9102a2fb', 'gender': 2, 'id': 99375, 'name': 'Morgan Wallace', 'order': 11, 'profile_path': '/sJyB7G2YA64IxA8iiGIRZCYrvTp.jpg'}, {'cast_id': 16, 'character': 'Gerstenkorn', 'credit_id': '52fe452f9251416c9102a2ff', 'gender': 2, 'id': 13359, 'name': 'Tully Marshall', 'order': 12, 'profile_path': '/zywfVcAvVfinpH4wI7f7wvgdDr9.jpg'}, {'cast_id': 17, 'character': 'Rohna', 'credit_id': '52fe452f9251416c9102a303', 'gender': 2, 'id': 14658, 'name': 'Frank Conroy', 'order': 13, 'profile_path': '/qaRzzjKlMHBOUB5QGp6Tib0Y7Ad.jpg'}, {'cast_id': 18, 'character': 'Schweimann', 'credit_id': '52fe452f9251416c9102a307', 'gender': 2, 'id': 120537, 'name': 'Murray Kinnell', 'order': 14, 'profile_path': None}, {'cast_id': 19, 'character': 'Dr. Waitz', 'credit_id': '52fe452f9251416c9102a30b', 'gender': 2, 'id': 13361, 'name': 'Edwin Maxwell', 'order': 15, 'profile_path': '/8mLgclzsR9m7TOPDH2qgRAbsapi.jpg'}, {'cast_id': 25, 'character': 'Nurse Helping Old Lady Into Elevator (uncredited)', 'credit_id': '59bff1d8c3a3684f1f000764', 'gender': 0, 'id': 9090, 'name': 'Bodil Rosing', 'order': 16, 'profile_path': '/lZUOuXanGwP7GsC6bQwzXJGwG2Z.jpg'}, {'cast_id': 26, 'character': 'Hotel Porter (uncredited)', 'credit_id': '59bff1f4c3a3684fda0007c2', 'gender': 2, 'id': 29274, 'name': 'Leo White', 'order': 17, 'profile_path': '/wzD5hXyaVXQol86cYGGp3SOzlaq.jpg'}, {'cast_id': 27, 'character': 'Young Honeymooner Mrs. Hoffman (uncredited)', 'credit_id': '59bff22cc3a3684f7b000894', 'gender': 1, 'id': 103498, 'name': 'Mary Carlisle', 'order': 18, 'profile_path': '/daePfBGgJVEdLQIW1TBRhresG3Y.jpg'}, {'cast_id': 28, 'character': 'Hotel Manager (uncredited)', 'credit_id': '59bff24d925141541d000895', 'gender': 2, 'id': 120738, 'name': 'John Davidson', 'order': 19, 'profile_path': '/rfBryhfJJsHFhBCdplIqwU1NEgH.jpg'}, {'cast_id': 29, 'character': 'Hotel Meat Packer (uncredited)', 'credit_id': '59bff273c3a3684f7b0008de', 'gender': 2, 'id': 30005, 'name': 'Allen Jenkins', 'order': 20, 'profile_path': '/t2ZumhV1ztWifv0uJHLfSztdUsM.jpg'}, {'cast_id': 30, 'character': 'Gambler (uncredited)', 'credit_id': '59bff28dc3a3684f3400080b', 'gender': 2, 'id': 148419, 'name': 'Eric Mayne', 'order': 21, 'profile_path': None}, {'cast_id': 31, 'character': 'Hotel Guest / Gambler (uncredited)', 'credit_id': '59bff2a6c3a3684fc60007d6', 'gender': 2, 'id': 1173173, 'name': 'Philo McCullough', 'order': 22, 'profile_path': '/pmzSq7WkC8qQd1e6jMALKctQZP0.jpg'}, {'cast_id': 32, 'character': 'Housekeeper in Room 174 (uncredited)', 'credit_id': '59bff2c39251415410000888', 'gender': 1, 'id': 977583, 'name': 'Greta Meyer', 'order': 23, 'profile_path': None}, {'cast_id': 33, 'character': 'Hotel Guest (uncredited)', 'credit_id': '59bff2da92514153bf000901', 'gender': 0, 'id': 122984, 'name': 'Bert Moorhouse', 'order': 24, 'profile_path': '/p0v0vNPZOnocEbD9tqQky6Gy0Cz.jpg'}, {'cast_id': 34, 'character': 'Chambermaid in Room 174 (uncredited)', 'credit_id': '59bff2ef92514153bf000918', 'gender': 1, 'id': 34749, 'name': 'Sarah Padden', 'order': 25, 'profile_path': '/9Fs52o6cYURJ6aScQ0odorcH7dv.jpg'}]</t>
  </si>
  <si>
    <t>[{'credit_id': '52fe452f9251416c9102a2d3', 'department': 'Directing', 'gender': 0, 'id': 34740, 'job': 'Director', 'name': 'Edmund Goulding', 'profile_path': '/sestYtYBKchdGhDq9Ho3BToLKvR.jpg'}, {'credit_id': '52fe452f9251416c9102a2d9', 'department': 'Writing', 'gender': 0, 'id': 27899, 'job': 'Screenplay', 'name': 'Vicki Baum', 'profile_path': None}, {'credit_id': '52fe452f9251416c9102a2df', 'department': 'Writing', 'gender': 0, 'id': 81932, 'job': 'Screenplay', 'name': 'William A. Drake', 'profile_path': None}, {'credit_id': '54085e07c3a3685833000fa1', 'department': 'Art', 'gender': 2, 'id': 9062, 'job': 'Art Direction', 'name': 'Cedric Gibbons', 'profile_path': '/w8tc9iVH87Iu1KKFDZ9B99NhnBc.jpg'}, {'credit_id': '54085e1ac3a3685825001066', 'department': 'Costume &amp; Make-Up', 'gender': 2, 'id': 9064, 'job': 'Costume Design', 'name': 'Adrian', 'profile_path': '/fnsEX7RnTRGuh32x8WmHrtz25D5.jpg'}, {'credit_id': '54085e35c3a3685821000ffe', 'department': 'Sound', 'gender': 2, 'id': 27969, 'job': 'Sound Director', 'name': 'Douglas Shearer', 'profile_path': '/3kH8o524WTYSGBLcCx9v9ERP9sj.jpg'}, {'credit_id': '5555cb7b9251411e620021a9', 'department': 'Camera', 'gender': 2, 'id': 3637, 'job': 'Director of Photography', 'name': 'William H. Daniels', 'profile_path': None}]</t>
  </si>
  <si>
    <t>[{'name': 'Metro-Goldwyn-Mayer (MGM)', 'id': 8411}]</t>
  </si>
  <si>
    <t>Grand Hotel</t>
  </si>
  <si>
    <t>m84</t>
  </si>
  <si>
    <t>[{'cast_id': 3, 'character': 'Maude', 'credit_id': '52fe423ac3a36847f800dddb', 'gender': 1, 'id': 4970, 'name': 'Ruth Gordon', 'order': 0, 'profile_path': '/155Pa9jPlWEaPK7qZQFWH6kol5A.jpg'}, {'cast_id': 4, 'character': 'Harold Parker Chasen', 'credit_id': '52fe423ac3a36847f800dddf', 'gender': 2, 'id': 4971, 'name': 'Bud Cort', 'order': 1, 'profile_path': '/mwCVkL9BG1ZCF9icbcKjE8TCS7H.jpg'}, {'cast_id': 6, 'character': 'Glaucus', 'credit_id': '52fe423ac3a36847f800dde3', 'gender': 2, 'id': 4973, 'name': 'Cyril Cusack', 'order': 3, 'profile_path': '/5d6OeKNqpRSMhwXd1FHV9KeX4WS.jpg'}, {'cast_id': 7, 'character': 'Uncle Victor', 'credit_id': '52fe423ac3a36847f800dde7', 'gender': 2, 'id': 4974, 'name': 'Charles Tyner', 'order': 4, 'profile_path': '/6OHlhUQcMXIMIkqIskBw4tK2Mp7.jpg'}, {'cast_id': 8, 'character': 'Sunshine DorÃ©', 'credit_id': '52fe423ac3a36847f800ddeb', 'gender': 1, 'id': 4975, 'name': 'Ellen Geer', 'order': 5, 'profile_path': '/abGO91Hj5EGEkVdMFKAVRAkuWug.jpg'}, {'cast_id': 9, 'character': 'Priest', 'credit_id': '52fe423ac3a36847f800ddef', 'gender': 2, 'id': 4976, 'name': 'Eric Christmas', 'order': 6, 'profile_path': '/dCs1h8vhRjNNfmJeHuVgcVE6ZwI.jpg'}, {'cast_id': 10, 'character': 'Psychiatrist', 'credit_id': '52fe423ac3a36847f800ddf3', 'gender': 2, 'id': 4977, 'name': 'G. Wood', 'order': 7, 'profile_path': None}, {'cast_id': 11, 'character': 'Candy Gulf', 'credit_id': '52fe423ac3a36847f800ddf7', 'gender': 1, 'id': 4978, 'name': 'Judy Engles', 'order': 8, 'profile_path': None}, {'cast_id': 12, 'character': 'Edith Phern', 'credit_id': '52fe423ac3a36847f800ddfb', 'gender': 1, 'id': 4979, 'name': 'Shari Summers', 'order': 9, 'profile_path': None}, {'cast_id': 21, 'character': 'Mrs. Chasen', 'credit_id': '52fe423ac3a36847f800de2f', 'gender': 1, 'id': 19616, 'name': 'Vivian Pickles', 'order': 10, 'profile_path': '/9IPTFdu9SldCL7Obff5Zo5xsvQA.jpg'}, {'cast_id': 22, 'character': 'Motorcycle Officer', 'credit_id': '54f81f689251416ee400352b', 'gender': 2, 'id': 4139, 'name': 'Tom Skerritt', 'order': 11, 'profile_path': '/fVuxSZ8VoPxRJDm3VohtDDz5x8l.jpg'}]</t>
  </si>
  <si>
    <t>[{'credit_id': '52fe423ac3a36847f800ddd1', 'department': 'Directing', 'gender': 2, 'id': 4964, 'job': 'Director', 'name': 'Hal Ashby', 'profile_path': '/5VRhD4ZMsTyoAsMmxkNuTg41Sta.jpg'}, {'credit_id': '52fe423ac3a36847f800ddd7', 'department': 'Writing', 'gender': 2, 'id': 4967, 'job': 'Author', 'name': 'Colin Higgins', 'profile_path': '/3JErvVcldUos3wrQeuAizrDlAkZ.jpg'}, {'credit_id': '52fe423ac3a36847f800de01', 'department': 'Production', 'gender': 2, 'id': 4967, 'job': 'Producer', 'name': 'Colin Higgins', 'profile_path': '/3JErvVcldUos3wrQeuAizrDlAkZ.jpg'}, {'credit_id': '52fe423ac3a36847f800de07', 'department': 'Production', 'gender': 2, 'id': 3222, 'job': 'Producer', 'name': 'Charles Mulvehill', 'profile_path': None}, {'credit_id': '52fe423ac3a36847f800de0d', 'department': 'Camera', 'gender': 2, 'id': 1153, 'job': 'Director of Photography', 'name': 'John A. Alonzo', 'profile_path': '/7HN8Ifyp5hNBhBurx0q3rlsQX8r.jpg'}, {'credit_id': '52fe423ac3a36847f800de13', 'department': 'Editing', 'gender': 2, 'id': 4980, 'job': 'Editor', 'name': 'William A. Sawyer', 'profile_path': None}, {'credit_id': '52fe423ac3a36847f800de19', 'department': 'Editing', 'gender': 2, 'id': 4981, 'job': 'Editor', 'name': 'Edward Warschilka', 'profile_path': None}, {'credit_id': '52fe423ac3a36847f800de1f', 'department': 'Production', 'gender': 2, 'id': 1263, 'job': 'Casting', 'name': 'Lynn Stalmaster', 'profile_path': '/rhyzo2qgsGAXIpGTN5OabbZU95U.jpg'}, {'credit_id': '52fe423ac3a36847f800de25', 'department': 'Art', 'gender': 2, 'id': 4982, 'job': 'Production Design', 'name': 'Michael D. Haller', 'profile_path': None}, {'credit_id': '52fe423ac3a36847f800de2b', 'department': 'Sound', 'gender': 2, 'id': 7445, 'job': 'Original Music Composer', 'name': 'Yusuf Islam', 'profile_path': '/7NmczpBadFXRQcSIu4yskfaUev2.jpg'}]</t>
  </si>
  <si>
    <t>[{'id': 35, 'name': 'Comedy'}, {'id': 18, 'name': 'Drama'}, {'id': 10749, 'name': 'Romance'}]</t>
  </si>
  <si>
    <t>Harold and Maude</t>
  </si>
  <si>
    <t>m85</t>
  </si>
  <si>
    <t>['drama', 'horror', 'thriller']</t>
  </si>
  <si>
    <t>[{'cast_id': 1, 'character': 'Julia Cotton', 'credit_id': '52fe44d7c3a36847f80ad493', 'gender': 1, 'id': 45588, 'name': 'Clare Higgins', 'order': 0, 'profile_path': '/jfSzbpiCArUJ0lFrwqB7PSyus7k.jpg'}, {'cast_id': 2, 'character': 'Kirsty Cotton', 'credit_id': '52fe44d7c3a36847f80ad497', 'gender': 1, 'id': 56551, 'name': 'Ashley Laurence', 'order': 1, 'profile_path': '/xYFGXHHVLwsZyQ6fBd2yE27tXOk.jpg'}, {'cast_id': 3, 'character': 'Dr. Philip Channard / Channard Cenobite', 'credit_id': '52fe44d7c3a36847f80ad49b', 'gender': 2, 'id': 26258, 'name': 'Kenneth Cranham', 'order': 2, 'profile_path': '/AbtqNZRiacTCjINwGNxAOKhOOKr.jpg'}, {'cast_id': 5, 'character': 'Tiffany', 'credit_id': '52fe44d7c3a36847f80ad49f', 'gender': 1, 'id': 56918, 'name': 'Imogen Boorman', 'order': 3, 'profile_path': '/oE36ZgQXekL1Pd31EGh74FwOYvh.jpg'}, {'cast_id': 8, 'character': 'Kyle MacRae', 'credit_id': '52fe44d7c3a36847f80ad4ab', 'gender': 0, 'id': 10207, 'name': 'William Hope', 'order': 4, 'profile_path': '/c8ItCgPO3nujp4Etx8Hy0MzOpfM.jpg'}, {'cast_id': 6, 'character': 'Frank Cotton', 'credit_id': '52fe44d7c3a36847f80ad4a3', 'gender': 2, 'id': 56552, 'name': 'Sean Chapman', 'order': 5, 'profile_path': '/yWJ60mlPeunpSWcqZJjlOKC9uHn.jpg'}, {'cast_id': 18, 'character': 'Pinhead', 'credit_id': '52fe44d7c3a36847f80ad4df', 'gender': 2, 'id': 73040, 'name': 'Doug Bradley', 'order': 6, 'profile_path': '/vDeKvjmOesUtiEJxNZJnUH8ZF65.jpg'}, {'cast_id': 24, 'character': 'Female Cenobite', 'credit_id': '55a2523792514129740033f4', 'gender': 0, 'id': 119968, 'name': 'Barbie Wilde', 'order': 7, 'profile_path': None}, {'cast_id': 27, 'character': 'Butterball Cenobite', 'credit_id': '5825338ec3a368360b002bec', 'gender': 0, 'id': 56560, 'name': 'Simon Bamford', 'order': 8, 'profile_path': None}, {'cast_id': 28, 'character': 'Chatterer Cenobite', 'credit_id': '5825339d9251417b230029b5', 'gender': 0, 'id': 56559, 'name': 'Nicholas Vince', 'order': 9, 'profile_path': None}, {'cast_id': 7, 'character': 'Frank das Monster', 'credit_id': '52fe44d7c3a36847f80ad4a7', 'gender': 2, 'id': 24737, 'name': 'Oliver Smith', 'order': 10, 'profile_path': '/cB8CWK7voz6SgDB44HceNDaDQdr.jpg'}, {'cast_id': 29, 'character': 'Detective Ronson', 'credit_id': '582533afc3a36836010027fc', 'gender': 2, 'id': 58475, 'name': 'Angus MacInnes', 'order': 11, 'profile_path': '/qftkol8hj7yBBP3KCxRWYkhRyLC.jpg'}, {'cast_id': 36, 'character': 'Workman 1', 'credit_id': '597a23ff92514107d6019624', 'gender': 0, 'id': 1382394, 'name': 'Ron Travis', 'order': 12, 'profile_path': None}, {'cast_id': 31, 'character': 'Workman 2', 'credit_id': '582533d5c3a3683608002749', 'gender': 2, 'id': 56710, 'name': 'Oliver Parker', 'order': 13, 'profile_path': '/3qdUN7qhcQn4P3tEOTKJgTUdCIr.jpg'}, {'cast_id': 30, 'character': "Tiffany's Mother", 'credit_id': '582533ccc3a368360100280c', 'gender': 0, 'id': 327357, 'name': 'Catherine Chevalier', 'order': 14, 'profile_path': '/6asvftawbzZ117WU1QedWBcq5uJ.jpg'}, {'cast_id': 32, 'character': 'Skinless Julia', 'credit_id': '597a237ec3a36867fd01ad09', 'gender': 0, 'id': 1859081, 'name': 'Deborah Joel', 'order': 15, 'profile_path': None}, {'cast_id': 33, 'character': 'Officer Cortez', 'credit_id': '597a2388c3a36867fd01ad13', 'gender': 0, 'id': 1859082, 'name': 'James Tillitt', 'order': 16, 'profile_path': None}, {'cast_id': 34, 'character': 'Officer Kucich', 'credit_id': '597a23a592514107d1018a81', 'gender': 0, 'id': 25530, 'name': 'Bradley Lavelle', 'order': 17, 'profile_path': '/o6TyiPASzAAVLmJB9CgT2DceZ0v.jpg'}, {'cast_id': 35, 'character': 'Wheelchair Patient', 'credit_id': '597a23c192514107cc018a42', 'gender': 0, 'id': 3803, 'name': 'Edwin Craig', 'order': 18, 'profile_path': '/nyzFD9NjXwCK6X0nW4z46aWKySI.jpg'}, {'cast_id': 37, 'character': 'Larry Cotton', 'credit_id': '597a244fc3a36867fd01ae12', 'gender': 0, 'id': 14782, 'name': 'Andrew Robinson', 'order': 19, 'profile_path': '/lg1pZLNlSJDhvjjmjLeM6iE6lJb.jpg'}, {'cast_id': 38, 'character': 'Steve', 'credit_id': '597a245992514107cc018aee', 'gender': 2, 'id': 56553, 'name': 'Robert Hines', 'order': 20, 'profile_path': '/aTxIA41oTxGxue7wkYQlGR75IMr.jpg'}, {'cast_id': 39, 'character': '3rd Victim', 'credit_id': '597a2474925141081001802a', 'gender': 2, 'id': 1349468, 'name': 'Michael Cassidy', 'order': 21, 'profile_path': '/fKtvOynX0bBSXZbQPSAnnuhjJPe.jpg'}, {'cast_id': 40, 'character': '1st Victim', 'credit_id': '597a2484c3a368685a019f93', 'gender': 0, 'id': 56554, 'name': 'Anthony Allen', 'order': 22, 'profile_path': None}, {'cast_id': 41, 'character': 'Female Cenobite', 'credit_id': '597a248d92514107e30184e6', 'gender': 0, 'id': 56561, 'name': 'Grace Kirby', 'order': 23, 'profile_path': None}, {'cast_id': 42, 'character': 'The Chatterer - Human Form', 'credit_id': '597a24d0c3a368684b01852c', 'gender': 0, 'id': 1859086, 'name': 'Kevin Cole', 'order': 24, 'profile_path': None}]</t>
  </si>
  <si>
    <t>[{'credit_id': '52fe44d7c3a36847f80ad4b1', 'department': 'Writing', 'gender': 2, 'id': 55949, 'job': 'Screenplay', 'name': 'Peter Atkins', 'profile_path': '/sDPrgKN1j4Vhtx6OcqKDZYADYf0.jpg'}, {'credit_id': '52fe44d7c3a36847f80ad4b7', 'department': 'Production', 'gender': 2, 'id': 31211, 'job': 'Executive Producer', 'name': 'Clive Barker', 'profile_path': '/1Hlv4fojc9ogiWfqREB0iP47yVI.jpg'}, {'credit_id': '52fe44d7c3a36847f80ad4c3', 'department': 'Production', 'gender': 2, 'id': 9000, 'job': 'Producer', 'name': 'Christopher Figg', 'profile_path': '/chXJLG8ZUFegtdW5ckm22yLXZy7.jpg'}, {'credit_id': '52fe44d7c3a36847f80ad4c9', 'department': 'Sound', 'gender': 2, 'id': 19155, 'job': 'Original Music Composer', 'name': 'Christopher Young', 'profile_path': '/2laVovSXDVpHRS6HSpKyCspSmze.jpg'}, {'credit_id': '52fe44d7c3a36847f80ad4cf', 'department': 'Camera', 'gender': 2, 'id': 56548, 'job': 'Director of Photography', 'name': 'Robin Vidgeon', 'profile_path': '/vRGYUGymluUYK69CwnSoFkebVC6.jpg'}, {'credit_id': '52fe44d7c3a36847f80ad4d5', 'department': 'Editing', 'gender': 2, 'id': 14931, 'job': 'Editor', 'name': 'Richard Marden', 'profile_path': None}, {'credit_id': '52fe44d7c3a36847f80ad4db', 'department': 'Directing', 'gender': 2, 'id': 52194, 'job': 'Director', 'name': 'Tony Randel', 'profile_path': '/4YUKLri68yTJdfMdqu8Qhok9cht.jpg'}, {'credit_id': '52fe44d7c3a36847f80ad4e5', 'department': 'Writing', 'gender': 2, 'id': 31211, 'job': 'Story', 'name': 'Clive Barker', 'profile_path': '/1Hlv4fojc9ogiWfqREB0iP47yVI.jpg'}, {'credit_id': '52fe44d7c3a36847f80ad4eb', 'department': 'Art', 'gender': 2, 'id': 56549, 'job': 'Production Design', 'name': 'Michael Buchanan', 'profile_path': None}, {'credit_id': '52fe44d7c3a36847f80ad4f1', 'department': 'Art', 'gender': 0, 'id': 17255, 'job': 'Art Direction', 'name': 'Andy Harris', 'profile_path': None}, {'credit_id': '533fda9c0e0a262b92001063', 'department': 'Production', 'gender': 0, 'id': 978121, 'job': 'Casting', 'name': 'Doreen Jones', 'profile_path': None}, {'credit_id': '533fdaba0e0a26361f001240', 'department': 'Costume &amp; Make-Up', 'gender': 1, 'id': 1104248, 'job': 'Costume Design', 'name': 'Jane Wildgoose', 'profile_path': None}, {'credit_id': '5750b890c3a3680192000175', 'department': 'Production', 'gender': 0, 'id': 1629958, 'job': 'Executive Producer', 'name': 'Christopher Webster', 'profile_path': None}, {'credit_id': '5761c7c4c3a3682f1c00009e', 'department': 'Crew', 'gender': 0, 'id': 1636421, 'job': 'Makeup Effects', 'name': 'Cliff Wallace', 'profile_path': None}, {'credit_id': '597a2515c3a3686868016d8f', 'department': 'Production', 'gender': 2, 'id': 65614, 'job': 'Associate Producer', 'name': 'David Barron', 'profile_path': None}, {'credit_id': '597a253692514107cc018bc8', 'department': 'Editing', 'gender': 2, 'id': 52194, 'job': 'Editor', 'name': 'Tony Randel', 'profile_path': '/4YUKLri68yTJdfMdqu8Qhok9cht.jpg'}, {'credit_id': '597a2561c3a368687a017a7e', 'department': 'Crew', 'gender': 0, 'id': 1859091, 'job': 'Makeup Effects', 'name': 'Allan Burne', 'profile_path': None}, {'credit_id': '597a257292514107d1018c68', 'department': 'Crew', 'gender': 0, 'id': 1859092, 'job': 'Makeup Effects', 'name': 'Alan Hedgcock', 'profile_path': None}, {'credit_id': '597a25c1c3a3686831016c8a', 'department': 'Crew', 'gender': 2, 'id': 1576086, 'job': 'Makeup Effects', 'name': 'Paul Jones', 'profile_path': None}, {'credit_id': '597a25cec3a3686831016c98', 'department': 'Crew', 'gender': 0, 'id': 1859093, 'job': 'Makeup Effects', 'name': 'Anna Lovatt', 'profile_path': None}, {'credit_id': '597a25d792514108100181a0', 'department': 'Crew', 'gender': 0, 'id': 1859095, 'job': 'Makeup Effects', 'name': 'Alistair McPherson', 'profile_path': None}, {'credit_id': '597a25eac3a368688e01a4de', 'department': 'Crew', 'gender': 0, 'id': 1859096, 'job': 'Makeup Effects', 'name': 'Michael Moustafi', 'profile_path': None}, {'credit_id': '597a25f4c3a3686831016ccb', 'department': 'Crew', 'gender': 0, 'id': 1718545, 'job': 'Makeup Effects', 'name': 'Stephen Painter', 'profile_path': None}, {'credit_id': '597a261c92514107c8019bb4', 'department': 'Crew', 'gender': 0, 'id': 1859097, 'job': 'Makeup Effects', 'name': 'Mark Roberts', 'profile_path': None}, {'credit_id': '597a263892514107d1018d2e', 'department': 'Crew', 'gender': 0, 'id': 1859098, 'job': 'Makeup Effects', 'name': 'Gary Ryan', 'profile_path': None}, {'credit_id': '597a2641c3a368683e016836', 'department': 'Crew', 'gender': 0, 'id': 1859099, 'job': 'Makeup Effects', 'name': 'Warwick Sayce', 'profile_path': '/n0OYyiVid3l7m39cTS3LFiKluai.jpg'}, {'credit_id': '597a265292514107d1018d45', 'department': 'Costume &amp; Make-Up', 'gender': 0, 'id': 1555670, 'job': 'Key Makeup Artist', 'name': 'Aileen Seaton', 'profile_path': None}, {'credit_id': '597a267c92514107d1018d6f', 'department': 'Costume &amp; Make-Up', 'gender': 0, 'id': 1859100, 'job': 'Hairstylist', 'name': 'Heather Jones', 'profile_path': None}, {'credit_id': '597a26d292514107e3018725', 'department': 'Crew', 'gender': 0, 'id': 1437959, 'job': 'Makeup Effects', 'name': 'Stuart Conran', 'profile_path': None}, {'credit_id': '597a26dd925141081c0183d8', 'department': 'Crew', 'gender': 0, 'id': 1427549, 'job': 'Makeup Effects', 'name': 'John Cormican', 'profile_path': None}, {'credit_id': '597a26e8c3a3686868016f3f', 'department': 'Crew', 'gender': 0, 'id': 1427843, 'job': 'Makeup Effects', 'name': 'Mark Coulier', 'profile_path': '/hdH3eFYfY58CuaB0Yn7Rm6FHbrg.jpg'}, {'credit_id': '597a272492514107d60199d5', 'department': 'Crew', 'gender': 0, 'id': 1583821, 'job': 'Makeup Effects', 'name': 'Steve Cullane', 'profile_path': None}, {'credit_id': '597a272f92514107d1018e3b', 'department': 'Crew', 'gender': 0, 'id': 30081, 'job': 'Makeup Effects', 'name': 'Neill Gorton', 'profile_path': None}, {'credit_id': '597a273bc3a368687a017c47', 'department': 'Crew', 'gender': 2, 'id': 56071, 'job': 'Makeup Effects', 'name': 'Steve Hardie', 'profile_path': None}, {'credit_id': '597a2747925141080401759d', 'department': 'Crew', 'gender': 0, 'id': 1859103, 'job': 'Makeup Effects', 'name': 'Arlind Junkerman', 'profile_path': None}, {'credit_id': '597a277ac3a368685a01a2e1', 'department': 'Crew', 'gender': 2, 'id': 29447, 'job': 'Makeup Effects', 'name': 'Bob Keen', 'profile_path': '/yCjwxW0qFGgFtGFZJmX5SSRYnrT.jpg'}, {'credit_id': '597a278e92514107e30187fa', 'department': 'Crew', 'gender': 0, 'id': 1859104, 'job': 'Makeup Effects', 'name': 'Dave Keen', 'profile_path': None}, {'credit_id': '597a279c92514107cc018e3e', 'department': 'Crew', 'gender': 0, 'id': 1859105, 'job': 'Makeup Effects', 'name': 'Paul Knowles', 'profile_path': None}, {'credit_id': '597a27a792514107d6019a7a', 'department': 'Crew', 'gender': 0, 'id': 1859106, 'job': 'Makeup Effects', 'name': 'William Petty', 'profile_path': None}, {'credit_id': '597a27b392514107d1018ee6', 'department': 'Crew', 'gender': 0, 'id': 1859107, 'job': 'Makeup Effects', 'name': 'Beverley Pond-Jones', 'profile_path': None}, {'credit_id': '597a27be92514107c8019d7b', 'department': 'Crew', 'gender': 0, 'id': 1783304, 'job': 'Makeup Effects', 'name': 'Geoffrey Portass', 'profile_path': None}, {'credit_id': '597a27c8c3a36867fd01b24b', 'department': 'Crew', 'gender': 0, 'id': 1859108, 'job': 'Makeup Effects', 'name': 'Simon Sayce', 'profile_path': None}, {'credit_id': '597a27e7c3a36867fd01b279', 'department': 'Crew', 'gender': 0, 'id': 1859109, 'job': 'Makeup Effects', 'name': 'Roger Walker', 'profile_path': None}, {'credit_id': '597a2809c3a3686868017071', 'department': 'Directing', 'gender': 0, 'id': 15024, 'job': 'First Assistant Director', 'name': 'Andy Armstrong', 'profile_path': '/3vtBk4zq2dgXHjvFatjiSuueCwS.jpg'}, {'credit_id': '597a281592514107d6019afe', 'department': 'Camera', 'gender': 2, 'id': 9000, 'job': 'Second Unit Director of Photography', 'name': 'Christopher Figg', 'profile_path': '/chXJLG8ZUFegtdW5ckm22yLXZy7.jpg'}, {'credit_id': '597a283b92514107cc018f07', 'department': 'Directing', 'gender': 0, 'id': 1764214, 'job': 'Third Assistant Director', 'name': 'Peter Freeman', 'profile_path': None}, {'credit_id': '597a2846c3a3686831016f5a', 'department': 'Directing', 'gender': 0, 'id': 1745768, 'job': 'Second Assistant Director', 'name': 'Kieron Phipps', 'profile_path': None}, {'credit_id': '597a286fc3a36867fd01b31c', 'department': 'Directing', 'gender': 0, 'id': 1857478, 'job': 'Third Assistant Director', 'name': 'Kevin Westley', 'profile_path': None}, {'credit_id': '597a287ac3a36868680170f4', 'department': 'Art', 'gender': 0, 'id': 1859110, 'job': 'Property Master', 'name': 'Ron Allett', 'profile_path': None}, {'credit_id': '597a289792514107cc018f74', 'department': 'Crew', 'gender': 0, 'id': 1859111, 'job': 'Carpenter', 'name': 'William Chamberlain', 'profile_path': None}, {'credit_id': '597a28b29251410804017736', 'department': 'Crew', 'gender': 0, 'id': 1859112, 'job': 'Carpenter', 'name': 'Bernard Collins', 'profile_path': None}, {'credit_id': '597a28de92514107cc018fc9', 'department': 'Crew', 'gender': 0, 'id': 1859113, 'job': 'Carpenter', 'name': 'Peter Collins', 'profile_path': None}, {'credit_id': '597a28e992514107c8019f00', 'department': 'Crew', 'gender': 0, 'id': 1859114, 'job': 'Carpenter', 'name': 'Nigel Crafts', 'profile_path': None}, {'credit_id': '597a28f8c3a368683e016af2', 'department': 'Crew', 'gender': 0, 'id': 1859115, 'job': 'Carpenter', 'name': 'Ken Evans', 'profile_path': None}, {'credit_id': '597a2917c3a368688e01a8d7', 'department': 'Crew', 'gender': 0, 'id': 1859116, 'job': 'Carpenter', 'name': 'Ian Green', 'profile_path': None}, {'credit_id': '597a292d92514107cc01901f', 'department': 'Art', 'gender': 0, 'id': 1575990, 'job': 'Painter', 'name': 'Michael Gunner', 'profile_path': None}, {'credit_id': '597a2c1d9251414b500000a7', 'department': 'Art', 'gender': 0, 'id': 1859133, 'job': 'Storyboard Designer', 'name': 'Floyd Jones Hughes', 'profile_path': None}, {'credit_id': '597a2c2d9251414b500000c5', 'department': 'Art', 'gender': 0, 'id': 1859134, 'job': 'Painter', 'name': 'Ronald Kent', 'profile_path': None}, {'credit_id': '597a2c4fc3a3682ddb0000ab', 'department': 'Crew', 'gender': 0, 'id': 1859135, 'job': 'Carpenter', 'name': 'Nick Lloyd', 'profile_path': None}, {'credit_id': '597a2c5a9251414b500000f6', 'department': 'Art', 'gender': 0, 'id': 1859136, 'job': 'Painter', 'name': 'Colin Lovering', 'profile_path': None}, {'credit_id': '597a2c669251414b440000d4', 'department': 'Crew', 'gender': 0, 'id': 1859137, 'job': 'Carpenter', 'name': 'Alex McLune', 'profile_path': None}, {'credit_id': '597a2c71c3a3682db00000f7', 'department': 'Art', 'gender': 0, 'id': 1859138, 'job': 'Painter', 'name': 'David Mears', 'profile_path': None}, {'credit_id': '597a2c7b9251414b850000ee', 'department': 'Crew', 'gender': 0, 'id': 1859139, 'job': 'Carpenter', 'name': 'Malcolm Miller Jr.', 'profile_path': None}, {'credit_id': '597a2c9a9251414b4400010e', 'department': 'Sound', 'gender': 0, 'id': 1340118, 'job': 'Sound Re-Recording Mixer', 'name': 'Michael A. Carter', 'profile_path': None}, {'credit_id': '597a2cc89251414b4900011f', 'department': 'Sound', 'gender': 2, 'id': 1412032, 'job': 'Sound Effects Editor', 'name': 'John Ireland', 'profile_path': None}, {'credit_id': '597a2cedc3a3682e04000158', 'department': 'Sound', 'gender': 0, 'id': 1395713, 'job': 'Sound Mixer', 'name': 'John Midgley', 'profile_path': '/1kskQkWzYvaDkBiXu9HBIHmo6Y2.jpg'}, {'credit_id': '597a2cf89251414b44000178', 'department': 'Sound', 'gender': 0, 'id': 1859140, 'job': 'Boom Operator', 'name': 'Clive Osborne', 'profile_path': None}, {'credit_id': '597a2d029251414b4400018f', 'department': 'Sound', 'gender': 0, 'id': 1100809, 'job': 'Sound Re-Recording Mixer', 'name': 'Otto Snel', 'profile_path': None}, {'credit_id': '597a2d2ec3a3682ddb00019b', 'department': 'Sound', 'gender': 0, 'id': 1859141, 'job': 'Sound Re-Recording Mixer', 'name': 'Kevin Taylor', 'profile_path': None}, {'credit_id': '597a2d3a9251414b330001e9', 'department': 'Visual Effects', 'gender': 2, 'id': 34554, 'job': 'Special Effects Supervisor', 'name': 'Graham Longhurst', 'profile_path': None}, {'credit_id': '597a2d72c3a3682db000022e', 'department': 'Costume &amp; Make-Up', 'gender': 0, 'id': 1859142, 'job': 'Prosthetic Makeup Artist', 'name': 'Ian Brown', 'profile_path': None}, {'credit_id': '597a2da2c3a3682d90000257', 'department': 'Crew', 'gender': 2, 'id': 1747343, 'job': 'Stunts', 'name': 'Bronco McLoughlin', 'profile_path': None}, {'credit_id': '597a2db1c3a3682d7200027f', 'department': 'Camera', 'gender': 0, 'id': 1398128, 'job': 'Second Unit Director of Photography', 'name': 'Wally Byatt', 'profile_path': None}, {'credit_id': '597a2de7c3a3682d900002a7', 'department': 'Lighting', 'gender': 0, 'id': 1859143, 'job': 'Electrician', 'name': 'Jack Collins', 'profile_path': None}, {'credit_id': '597a2df29251414b690002a5', 'department': 'Lighting', 'gender': 0, 'id': 1859144, 'job': 'Electrician', 'name': 'Andy Curling', 'profile_path': None}, {'credit_id': '597a2e2c9251414b33000305', 'department': 'Lighting', 'gender': 0, 'id': 1727835, 'job': 'Gaffer', 'name': 'Steve Foster', 'profile_path': None}, {'credit_id': '597a2e5dc3a3682db000035d', 'department': 'Lighting', 'gender': 0, 'id': 1859145, 'job': 'Electrician', 'name': 'Ray Wardley', 'profile_path': None}, {'credit_id': '597a2e699251414b5000032b', 'department': 'Lighting', 'gender': 0, 'id': 1859146, 'job': 'Electrician', 'name': 'Peter Wing', 'profile_path': None}, {'credit_id': '597a2e7ac3a3682d90000368', 'department': 'Camera', 'gender': 0, 'id': 40765, 'job': 'Camera Operator', 'name': 'David Worley', 'profile_path': None}, {'credit_id': '597a2e849251414b3b000342', 'department': 'Lighting', 'gender': 0, 'id': 1859147, 'job': 'Electrician', 'name': 'Vince Goddard', 'profile_path': None}, {'credit_id': '597a2ea09251414b49000343', 'department': 'Editing', 'gender': 0, 'id': 1859148, 'job': 'First Assistant Editor', 'name': 'Roy Birchley', 'profile_path': None}, {'credit_id': '597a2ed39251414b5000039c', 'department': 'Sound', 'gender': 0, 'id': 1859149, 'job': 'Conductor', 'name': 'Allan Wilson', 'profile_path': None}, {'credit_id': '597a2eeb9251414b330003e7', 'department': 'Sound', 'gender': 2, 'id': 19155, 'job': 'Orchestrator', 'name': 'Christopher Young', 'profile_path': '/2laVovSXDVpHRS6HSpKyCspSmze.jpg'}, {'credit_id': '597a2efac3a3682deb000374', 'department': 'Directing', 'gender': 0, 'id': 1367566, 'job': 'Script Supervisor', 'name': 'Libbie Barr', 'profile_path': None}, {'credit_id': '597a2f0cc3a3682d90000422', 'department': 'Production', 'gender': 0, 'id': 1859150, 'job': 'Production Coordinator', 'name': 'Gillian Bates', 'profile_path': None}, {'credit_id': '597a2f499251414b50000412', 'department': 'Crew', 'gender': 2, 'id': 157662, 'job': 'Unit Publicist', 'name': 'Steve Jones', 'profile_path': None}, {'credit_id': '597a2f61c3a3682e04000423', 'department': 'Production', 'gender': 0, 'id': 1859151, 'job': 'Publicist', 'name': 'Brad Stephens', 'profile_path': None}]</t>
  </si>
  <si>
    <t>[{'name': 'New World Pictures', 'id': 1950}, {'name': 'Cinemarque Entertainment', 'id': 10170}, {'name': 'Film Futures', 'id': 15339}, {'name': 'King Video Productions', 'id': 20607}]</t>
  </si>
  <si>
    <t>Hellbound: Hellraiser II</t>
  </si>
  <si>
    <t>m86</t>
  </si>
  <si>
    <t>['action', 'adventure', 'fantasy']</t>
  </si>
  <si>
    <t>[{'cast_id': 1, 'character': 'Hellboy', 'credit_id': '52fe42f9c3a36847f8030ec5', 'gender': 2, 'id': 2372, 'name': 'Ron Perlman', 'order': 0, 'profile_path': '/xZyrXT2iEmSOokQRc1hedmxrbTi.jpg'}, {'cast_id': 2, 'character': 'Liz Sherman', 'credit_id': '52fe42f9c3a36847f8030ec9', 'gender': 1, 'id': 11826, 'name': 'Selma Blair', 'order': 1, 'profile_path': '/xltCuuG4xjACQ6vQm55iuR5LFJC.jpg'}, {'cast_id': 3, 'character': 'John Myers', 'credit_id': '52fe42f9c3a36847f8030ecd', 'gender': 2, 'id': 17283, 'name': 'Rupert Evans', 'order': 2, 'profile_path': '/i8qAUz1LI1x5PMgOKyxm6iTQafh.jpg'}, {'cast_id': 5, 'character': 'Prof. Bruttenholm', 'credit_id': '52fe42f9c3a36847f8030ed7', 'gender': 2, 'id': 5049, 'name': 'John Hurt', 'order': 3, 'profile_path': '/tW6cOElGBdJl8nNrHwL6gvxvdkI.jpg'}, {'cast_id': 13, 'character': 'Tom Manning', 'credit_id': '52fe42f9c3a36847f8030f05', 'gender': 2, 'id': 4175, 'name': 'Jeffrey Tambor', 'order': 4, 'profile_path': '/csB350am07xyRL5Ik1BWuSY12tH.jpg'}, {'cast_id': 14, 'character': 'Grigori Rasputin', 'credit_id': '52fe42f9c3a36847f8030f09', 'gender': 2, 'id': 10841, 'name': 'Karel Roden', 'order': 5, 'profile_path': '/fD8B0QSQReOiJ6nojiulNUZXKCT.jpg'}, {'cast_id': 15, 'character': 'Sammael', 'credit_id': '52fe42f9c3a36847f8030f0d', 'gender': 2, 'id': 12359, 'name': 'Brian Steele', 'order': 6, 'profile_path': '/5p0maJb0kpafXPRTvQaNnox3kK5.jpg'}, {'cast_id': 16, 'character': 'Karl Ruprecht Kroenen', 'credit_id': '52fe42f9c3a36847f8030f11', 'gender': 0, 'id': 66268, 'name': 'Ladislav Beran', 'order': 7, 'profile_path': '/5IqSuHbk33Q009wpb4kfX1aKOBj.jpg'}, {'cast_id': 17, 'character': 'Ilsa Haupstein', 'credit_id': '52fe42f9c3a36847f8030f15', 'gender': 0, 'id': 66269, 'name': 'Biddy Hodson', 'order': 8, 'profile_path': None}, {'cast_id': 18, 'character': 'Agent Clay', 'credit_id': '52fe42f9c3a36847f8030f19', 'gender': 0, 'id': 17199, 'name': 'Corey Johnson', 'order': 9, 'profile_path': '/8jS7kzs01qMOHIltiDI2TQckmgs.jpg'}, {'cast_id': 19, 'character': 'Agent Lime', 'credit_id': '52fe42f9c3a36847f8030f1d', 'gender': 2, 'id': 25730, 'name': 'Brian Caspe', 'order': 10, 'profile_path': '/1fDVsCwZOwp97Pdl7q743seHCMP.jpg'}, {'cast_id': 20, 'character': 'Agent Moss', 'credit_id': '52fe42f9c3a36847f8030f21', 'gender': 2, 'id': 25659, 'name': 'James Babson', 'order': 11, 'profile_path': '/PsYYzL0CcFhCGyq2rpQq8uHF8n.jpg'}, {'cast_id': 21, 'character': 'Abe Sapien', 'credit_id': '52fe42f9c3a36847f8030f25', 'gender': 2, 'id': 17005, 'name': 'Doug Jones', 'order': 12, 'profile_path': '/rpvvWATYWHGjedJea0G97XufOwU.jpg'}, {'cast_id': 31, 'character': 'Blonde Television Reporter', 'credit_id': '577cda96c3a3684298001c48', 'gender': 1, 'id': 1390260, 'name': 'Ellen Savaria', 'order': 13, 'profile_path': '/aj38ZHm9nkzSt6qMwNtuykxTYmp.jpg'}, {'cast_id': 129, 'character': 'Young "Broom"', 'credit_id': '58c2d10ac3a36842de011ca2', 'gender': 0, 'id': 1661791, 'name': 'Kevin Trainor', 'order': 14, 'profile_path': None}, {'cast_id': 130, 'character': 'Agent Quarry', 'credit_id': '58c2d124925141051d01317d', 'gender': 0, 'id': 141493, 'name': 'Stephen Fisher', 'order': 15, 'profile_path': '/qMFix2fd2NH2wvbBv1HOpWrOKIE.jpg'}, {'cast_id': 131, 'character': 'Agent Stone', 'credit_id': '58c2d131925141051201343f', 'gender': 0, 'id': 1773789, 'name': 'Garth Cooper', 'order': 16, 'profile_path': None}, {'cast_id': 132, 'character': 'Sgt. Whitman', 'credit_id': '58c2d13e925141051d0131a3', 'gender': 2, 'id': 58475, 'name': 'Angus MacInnes', 'order': 17, 'profile_path': '/qftkol8hj7yBBP3KCxRWYkhRyLC.jpg'}, {'cast_id': 133, 'character': 'Cpl. Matlin', 'credit_id': '58c2d14d92514104e4012ed9', 'gender': 2, 'id': 211681, 'name': 'Jim Howick', 'order': 18, 'profile_path': '/wyY2MEZm7NxoDQHFrvEk6ysBW6v.jpg'}, {'cast_id': 134, 'character': 'Kid on Rooftop', 'credit_id': '58c2d162c3a3684294011b55', 'gender': 0, 'id': 1756348, 'name': 'Rory Copus', 'order': 19, 'profile_path': None}, {'cast_id': 135, 'character': 'Train Driver', 'credit_id': '58c2d17ec3a36842ff013580', 'gender': 2, 'id': 10847, 'name': 'Santiago Segura', 'order': 20, 'profile_path': '/lNWgadL9NksUCdSaiJRDBRsT8oB.jpg'}]</t>
  </si>
  <si>
    <t>[{'credit_id': '5828d0259251417b1a02f451', 'department': 'Sound', 'gender': 0, 'id': 472, 'job': 'Sound Mixer', 'name': 'Mark Holding', 'profile_path': None}, {'credit_id': '5570cdb5c3a3681073003143', 'department': 'Production', 'gender': 2, 'id': 1093, 'job': 'Producer', 'name': 'Lawrence Gordon', 'profile_path': '/hcjzZT71C7bKzhkgL6TAcEjsmkS.jpg'}, {'credit_id': '5570cdbe9251410872002e7c', 'department': 'Production', 'gender': 2, 'id': 1993, 'job': 'Producer', 'name': 'Lloyd Levin', 'profile_path': None}, {'credit_id': '52fe42f9c3a36847f8030efb', 'department': 'Camera', 'gender': 2, 'id': 3113, 'job': 'Director of Photography', 'name': 'Guillermo Navarro', 'profile_path': '/AfZkxrEiLlqqHONhfJyVOLrHR8A.jpg'}, {'credit_id': '533fd5410e0a262b29000fcc', 'department': 'Costume &amp; Make-Up', 'gender': 1, 'id': 3962, 'job': 'Costume Design', 'name': 'Wendy Partridge', 'profile_path': None}, {'credit_id': '52fe42f9c3a36847f8030ef5', 'department': 'Sound', 'gender': 2, 'id': 7229, 'job': 'Original Music Composer', 'name': 'Marco Beltrami', 'profile_path': '/tTBQHKWVieP5ARRfJRMkbnLTW6C.jpg'}, {'credit_id': '58289e899251417b2102bc49', 'department': 'Art', 'gender': 0, 'id': 7535, 'job': 'Set Decoration', 'name': 'Hilton Rosemarin', 'profile_path': None}, {'credit_id': '5828cfe19251417b2902eab5', 'department': 'Sound', 'gender': 0, 'id': 7537, 'job': 'Sound Designer', 'name': 'Steve Boeddeker', 'profile_path': None}, {'credit_id': '5828d0069251417b2c02df84', 'department': 'Sound', 'gender': 0, 'id': 8159, 'job': 'Sound Effects Editor', 'name': 'Shannon Mills', 'profile_path': None}, {'credit_id': '5828ca899251417b2c02dbc5', 'department': 'Crew', 'gender': 0, 'id': 8166, 'job': 'Mix Technician', 'name': 'Juan Peralta', 'profile_path': None}, {'credit_id': '58289e3fc3a368623f00759e', 'department': 'Art', 'gender': 0, 'id': 10908, 'job': 'Art Direction', 'name': 'Peter Francis', 'profile_path': None}, {'credit_id': '58289e079251417b1802c7f2', 'department': 'Art', 'gender': 2, 'id': 10754, 'job': 'Production Design', 'name': 'Stephen Scott', 'profile_path': None}, {'credit_id': '58289e22c3a368360602db8d', 'department': 'Art', 'gender': 0, 'id': 11272, 'job': 'Art Direction', 'name': 'Marco Bittner Rosser', 'profile_path': None}, {'credit_id': '5828c390c3a368360602fd19', 'department': 'Art', 'gender': 0, 'id': 40751, 'job': 'Set Designer', 'name': 'Stephan O. Gessler', 'profile_path': None}, {'credit_id': '58289ea59251417b2902c248', 'department': 'Art', 'gender': 2, 'id': 10789, 'job': 'Set Decoration', 'name': 'Simon Wakefield', 'profile_path': None}, {'credit_id': '52fe42f9c3a36847f8030f01', 'department': 'Editing', 'gender': 2, 'id': 10833, 'job': 'Editor', 'name': 'Peter Amundson', 'profile_path': None}, {'credit_id': '52fe42f9c3a36847f8030ee3', 'department': 'Writing', 'gender': 2, 'id': 10828, 'job': 'Screenplay', 'name': 'Guillermo del Toro', 'profile_path': '/aBPPwt3jcFw2ridEkKTgchfPaic.jpg'}, {'credit_id': '52fe42f9c3a36847f8030ed3', 'department': 'Directing', 'gender': 2, 'id': 10828, 'job': 'Director', 'name': 'Guillermo del Toro', 'profile_path': '/aBPPwt3jcFw2ridEkKTgchfPaic.jpg'}, {'credit_id': '5570cdd7c3a368107300314c', 'department': 'Production', 'gender': 2, 'id': 10829, 'job': 'Executive Producer', 'name': 'Patrick J. Palmer', 'profile_path': None}, {'credit_id': '5828cdb2c3a368360f030253', 'department': 'Production', 'gender': 2, 'id': 10829, 'job': 'Unit Production Manager', 'name': 'Patrick J. Palmer', 'profile_path': None}, {'credit_id': '5570cdc9c3a368165f001d90', 'department': 'Production', 'gender': 2, 'id': 66266, 'job': 'Co-Executive Producer', 'name': 'Mike Mignola', 'profile_path': '/bOnbjvf6AA3TuQBwVxztYUNBYEP.jpg'}, {'credit_id': '569d44f4c3a36858c3003e51', 'department': 'Writing', 'gender': 2, 'id': 66266, 'job': 'Comic Book', 'name': 'Mike Mignola', 'profile_path': '/bOnbjvf6AA3TuQBwVxztYUNBYEP.jpg'}, {'credit_id': '52fe42f9c3a36847f8030eef', 'department': 'Production', 'gender': 2, 'id': 40832, 'job': 'Producer', 'name': 'Mike Richardson', 'profile_path': None}, {'credit_id': '5782ce94925141720d002625', 'department': 'Production', 'gender': 2, 'id': 8313, 'job': 'Casting', 'name': 'Jeremy Zimmermann', 'profile_path': None}, {'credit_id': '5828c30c9251417b1d02d601', 'department': 'Art', 'gender': 0, 'id': 29609, 'job': 'Assistant Art Director', 'name': 'Stuart Kearns', 'profile_path': None}, {'credit_id': '5828cf0e9251417b2102e35f', 'department': 'Production', 'gender': 0, 'id': 50237, 'job': 'Production Manager', 'name': 'Alan Collis', 'profile_path': None}, {'credit_id': '5828cf97c3a3683606030640', 'department': 'Sound', 'gender': 0, 'id': 52452, 'job': 'Music Supervisor', 'name': 'Peter Afterman', 'profile_path': None}, {'credit_id': '5828ce9cc3a3683606030564', 'department': 'Production', 'gender': 0, 'id': 62215, 'job': 'Casting Associate', 'name': 'Andrea Clark', 'profile_path': None}, {'credit_id': '5828d0e5c3a368360102b319', 'department': 'Visual Effects', 'gender': 0, 'id': 104044, 'job': 'Visual Effects Supervisor', 'name': 'Everett Burrell', 'profile_path': '/45ASV2LWZD6u3pXb7qeOiRk8yT8.jpg'}, {'credit_id': '5828ce479251417b1802ef36', 'department': 'Editing', 'gender': 0, 'id': 91136, 'job': 'First Assistant Editor', 'name': 'Laura Rindner', 'profile_path': None}, {'credit_id': '5828c3b49251417b2602f820', 'department': 'Camera', 'gender': 0, 'id': 125898, 'job': 'Camera Operator', 'name': 'Martin Grosup', 'profile_path': None}, {'credit_id': '5828c529c3a36803810239dd', 'department': 'Crew', 'gender': 0, 'id': 935910, 'job': 'Documentation &amp; Support', 'name': 'Javier Soto', 'profile_path': None}, {'credit_id': '5828d0fdc3a3680381024168', 'department': 'Writing', 'gender': 0, 'id': 939171, 'job': 'Storyboard', 'name': 'Paul Prischman', 'profile_path': None}, {'credit_id': '5828c4ccc3a368360f02fbf0', 'department': 'Crew', 'gender': 0, 'id': 1014937, 'job': 'Additional Music', 'name': 'Buck Sanders', 'profile_path': None}, {'credit_id': '58289e56c3a368360b02f18a', 'department': 'Art', 'gender': 0, 'id': 1034754, 'job': 'Art Direction', 'name': 'James Hambidge', 'profile_path': None}, {'credit_id': '5828d126c3a368361402db55', 'department': 'Crew', 'gender': 0, 'id': 1125188, 'job': 'Executive Visual Effects Producer', 'name': 'Marc Sadeghi', 'profile_path': None}, {'credit_id': '5828c482c3a368038102396e', 'department': 'Costume &amp; Make-Up', 'gender': 0, 'id': 1293492, 'job': 'Makeup Designer', 'name': 'Matt Rose', 'profile_path': None}, {'credit_id': '58289e709251417b2602d7df', 'department': 'Art', 'gender': 0, 'id': 1325917, 'job': 'Supervising Art Director', 'name': 'Simon Lamont', 'profile_path': None}, {'credit_id': '5828d03cc3a368623f009fcd', 'department': 'Sound', 'gender': 0, 'id': 1339446, 'job': 'Supervising Sound Editor', 'name': 'Frank E. Eulner', 'profile_path': None}, {'credit_id': '5828c4fdc3a368360802a4e3', 'department': 'Crew', 'gender': 0, 'id': 1345600, 'job': 'CG Supervisor', 'name': 'Kevin Baillie', 'profile_path': None}, {'credit_id': '5828d0969251417b1802f108', 'department': 'Visual Effects', 'gender': 2, 'id': 1346943, 'job': 'Special Effects Supervisor', 'name': 'Nick Allder', 'profile_path': None}, {'credit_id': '5828cd36c3a368360603046a', 'department': 'Crew', 'gender': 0, 'id': 1351723, 'job': 'Sound Recordist', 'name': 'FrÃ©dÃ©ric Le Louet', 'profile_path': None}, {'credit_id': '5828cfccc3a368360b031d19', 'department': 'Sound', 'gender': 0, 'id': 1361676, 'job': 'Scoring Mixer', 'name': 'John Kurlander', 'profile_path': None}, {'credit_id': '5828c4239251417b2902e276', 'department': 'Camera', 'gender': 0, 'id': 1387570, 'job': 'Still Photographer', 'name': 'Egon EndrÃ©nyi', 'profile_path': None}, {'credit_id': '5828ce0f9251417b1802ef08', 'department': 'Editing', 'gender': 0, 'id': 1389534, 'job': 'Dialogue Editor', 'name': 'Richard Quinn', 'profile_path': None}, {'credit_id': '5828c4089251417b2902e265', 'department': 'Camera', 'gender': 0, 'id': 1398934, 'job': 'Steadicam Operator', 'name': 'Jaromir Sedina', 'profile_path': None}, {'credit_id': '5828d1449251417b1802f183', 'department': 'Sound', 'gender': 0, 'id': 1399122, 'job': 'Dolby Consultant', 'name': 'Gene Radzik', 'profile_path': None}, {'credit_id': '5828ce5ec3a368360b031c10', 'department': 'Lighting', 'gender': 0, 'id': 1402255, 'job': 'Electrician', 'name': 'Kriz David', 'profile_path': None}, {'credit_id': '5828ce81c3a368623f009e79', 'department': 'Lighting', 'gender': 0, 'id': 1403545, 'job': 'Rigging Gaffer', 'name': 'Dean Brkic', 'profile_path': None}, {'credit_id': '5828cce9c3a368360102b0a4', 'department': 'Crew', 'gender': 0, 'id': 1404353, 'job': 'Property Master', 'name': 'Michael Lindsay', 'profile_path': None}, {'credit_id': '5828cd639251417b2302d78f', 'department': 'Crew', 'gender': 0, 'id': 1404539, 'job': 'Stunt Coordinator', 'name': 'Pavel Cajzl', 'profile_path': '/oAOGiwBYT3Bgqp7YzgfuLoUxZNw.jpg'}, {'credit_id': '5828cd9cc3a368360f030233', 'department': 'Crew', 'gender': 2, 'id': 1404547, 'job': 'Transportation Coordinator', 'name': 'Vaclav Mottl', 'profile_path': None}, {'credit_id': '5828cdf19251417b2602ff54', 'department': 'Directing', 'gender': 0, 'id': 1404549, 'job': 'Script Supervisor', 'name': 'Lori Wyant', 'profile_path': None}, {'credit_id': '5828cd4f9251417b2602feeb', 'department': 'Crew', 'gender': 1, 'id': 1404552, 'job': 'Stand In', 'name': 'Marianna Krenova', 'profile_path': None}, {'credit_id': '5828cf329251417b2302d8fa', 'department': 'Production', 'gender': 0, 'id': 1404553, 'job': 'Publicist', 'name': 'Moira Houlihan', 'profile_path': None}, {'credit_id': '5828c3789251417b2602f7ee', 'department': 'Art', 'gender': 0, 'id': 1404714, 'job': 'Sculptor', 'name': 'Jordu Schell', 'profile_path': None}, {'credit_id': '5828c3cdc3a368360802a426', 'department': 'Camera', 'gender': 0, 'id': 1409240, 'job': 'First Assistant Camera', 'name': 'Tony Magaletta', 'profile_path': None}, {'credit_id': '5828ce699251417b2c02de60', 'department': 'Lighting', 'gender': 0, 'id': 1425503, 'job': 'Gaffer', 'name': 'VÃ¡clav Cermak', 'profile_path': None}, {'credit_id': '5828d0c29251417b2c02e01d', 'department': 'Visual Effects', 'gender': 0, 'id': 1436943, 'job': 'Visual Effects Supervisor', 'name': 'Sean Hoessli', 'profile_path': None}, {'credit_id': '5828c32d9251417b1a02eb21', 'department': 'Art', 'gender': 0, 'id': 1442215, 'job': 'Conceptual Design', 'name': 'Yasushi Nirasawa', 'profile_path': None}, {'credit_id': '552c43de9251413871000d10', 'department': 'Visual Effects', 'gender': 0, 'id': 1453594, 'job': 'Animation', 'name': 'Chuck Duke', 'profile_path': None}, {'credit_id': '5828cf629251417b2c02df10', 'department': 'Sound', 'gender': 0, 'id': 1463388, 'job': 'First Assistant Sound Editor', 'name': 'Lisa Chino', 'profile_path': None}, {'credit_id': '5828c44bc3a368360102ab11', 'department': 'Costume &amp; Make-Up', 'gender': 0, 'id': 1471023, 'job': 'Hairstylist', 'name': 'Georgina Abanto', 'profile_path': None}, {'credit_id': '5570cd8d9251410872002e68', 'department': 'Writing', 'gender': 0, 'id': 1473983, 'job': 'Screenstory', 'name': 'Peter Briggs', 'profile_path': None}, {'credit_id': '5828cd10c3a368623f009d4f', 'department': 'Crew', 'gender': 0, 'id': 1483221, 'job': 'Sequence Supervisor', 'name': 'Shadi Almassizadeh', 'profile_path': None}, {'credit_id': '5828cd7cc3a368361402d8c3', 'department': 'Crew', 'gender': 2, 'id': 1483841, 'job': 'Stunts', 'name': 'Pavel Bezdek', 'profile_path': '/hHEOiiqISv7SqAGRZMNbaV1Zs8h.jpg'}, {'credit_id': '5828d0669251417b2902eb18', 'department': 'Visual Effects', 'gender': 0, 'id': 1525328, 'job': 'Animation Supervisor', 'name': 'Mauricio Baiocchi', 'profile_path': None}, {'credit_id': '5828c46bc3a368361402d2a6', 'department': 'Costume &amp; Make-Up', 'gender': 0, 'id': 1525892, 'job': 'Makeup Artist', 'name': 'Deborah Jarvis', 'profile_path': None}, {'credit_id': '5828c567c3a368623f0097dd', 'department': 'Crew', 'gender': 0, 'id': 1546564, 'job': 'Makeup Effects', 'name': 'Norman Cabrera', 'profile_path': None}, {'credit_id': '5828c4e5c3a36803810239ad', 'department': 'Crew', 'gender': 2, 'id': 1546757, 'job': 'Armorer', 'name': 'Jon Baker', 'profile_path': None}, {'credit_id': '5828cfb2c3a368360f0303cb', 'department': 'Sound', 'gender': 2, 'id': 1548698, 'job': 'Orchestrator', 'name': 'Pete Anthony', 'profile_path': None}, {'credit_id': '5828cf8bc3a368623f009f48', 'department': 'Sound', 'gender': 0, 'id': 1553264, 'job': 'Music Editor', 'name': 'Michael T. Andreas', 'profile_path': None}, {'credit_id': '5828cee0c3a368360102b1e3', 'department': 'Production', 'gender': 0, 'id': 1555371, 'job': 'Production Accountant', 'name': 'Jiri Tichacek', 'profile_path': None}, {'credit_id': '5828cf4dc3a368360b031cc0', 'department': 'Sound', 'gender': 0, 'id': 1555373, 'job': 'Boom Operator', 'name': 'Peter Eusebe', 'profile_path': None}, {'credit_id': '5828d07ec3a368360b031d90', 'department': 'Visual Effects', 'gender': 0, 'id': 1559163, 'job': 'I/O Supervisor', 'name': 'Nathan Abbot', 'profile_path': None}, {'credit_id': '5828cd299251417b1a02f21a', 'department': 'Crew', 'gender': 0, 'id': 1569824, 'job': 'Set Medic', 'name': 'Ericka Bryce', 'profile_path': None}, {'credit_id': '5828c4b3c3a368361402d2cf', 'department': 'Costume &amp; Make-Up', 'gender': 0, 'id': 1570208, 'job': 'Set Dressing Artist', 'name': 'Tomas Hais', 'profile_path': None}, {'credit_id': '5828ccf69251417b2902e879', 'department': 'Crew', 'gender': 0, 'id': 1571761, 'job': 'Quality Control Supervisor', 'name': 'Kevin Lin', 'profile_path': None}, {'credit_id': '5828ccc39251417b2102e192', 'department': 'Crew', 'gender': 0, 'id': 1584241, 'job': 'Post Production Supervisor', 'name': 'Jim Conrads', 'profile_path': None}, {'credit_id': '5828c49fc3a368360802a4ad', 'department': 'Costume &amp; Make-Up', 'gender': 0, 'id': 1586336, 'job': 'Seamstress', 'name': 'Larisa Sramkova', 'profile_path': None}, {'credit_id': '5828cf769251417b260300ba', 'department': 'Sound', 'gender': 0, 'id': 1589728, 'job': 'Foley', 'name': 'Michael Axinn', 'profile_path': None}, {'credit_id': '5828c5519251417b1802e910', 'department': 'Crew', 'gender': 0, 'id': 1605403, 'job': 'Loader', 'name': 'Michal Krbecek', 'profile_path': None}, {'credit_id': '5828cdcd9251417b2302d7e6', 'department': 'Crew', 'gender': 0, 'id': 1605412, 'job': 'Video Assist Operator', 'name': 'Michal Chadima', 'profile_path': None}, {'credit_id': '5828d1619251417b2102e4fa', 'department': 'Production', 'gender': 0, 'id': 1605901, 'job': 'Unit Manager', 'name': 'Mirka Janatova', 'profile_path': None}, {'credit_id': '5828ccdd9251417b2302d724', 'department': 'Crew', 'gender': 0, 'id': 1701248, 'job': 'Propmaker', 'name': 'Rick Polikowski', 'profile_path': None}, {'credit_id': '5828cdd8c3a368623f009dec', 'department': 'Crew', 'gender': 2, 'id': 1703014, 'job': 'Visual Effects Editor', 'name': 'Joseph Carson', 'profile_path': None}, {'credit_id': '5828c2f89251417b2902e1a7', 'department': 'Art', 'gender': 0, 'id': 1707611, 'job': 'Art Department Coordinator', 'name': 'Lenka Rock', 'profile_path': None}, {'credit_id': '5828c360c3a368360f02faff', 'department': 'Art', 'gender': 0, 'id': 1708341, 'job': 'Location Scout', 'name': 'Petr Skvor', 'profile_path': None}, {'credit_id': '5828c36bc3a368360602fcf6', 'department': 'Art', 'gender': 0, 'id': 1708342, 'job': 'Production Design', 'name': 'Gene Warren III', 'profile_path': None}, {'credit_id': '5828c3a89251417b1802e7fc', 'department': 'Camera', 'gender': 0, 'id': 1708343, 'job': 'Additional Camera', 'name': 'John J. Moers', 'profile_path': None}, {'credit_id': '5828c3f29251417b2902e251', 'department': 'Camera', 'gender': 0, 'id': 1708344, 'job': 'Grip', 'name': 'Rick Stribling', 'profile_path': None}, {'credit_id': '5828c440c3a368360602fd9f', 'department': 'Costume &amp; Make-Up', 'gender': 0, 'id': 1708345, 'job': 'Costume Supervisor', 'name': 'Inka BratkovÃ¡', 'profile_path': None}, {'credit_id': '5828c4959251417b2602f8bb', 'department': 'Costume &amp; Make-Up', 'gender': 0, 'id': 1708346, 'job': 'Prosthetic Supervisor', 'name': 'Lancel Reyes', 'profile_path': None}, {'credit_id': '5828c51c9251417b2c02d84a', 'department': 'Crew', 'gender': 0, 'id': 1708347, 'job': 'Digital Effects Supervisor', 'name': 'John Teska', 'profile_path': None}, {'credit_id': '5828c5469251417b2102dca3', 'department': 'Crew', 'gender': 0, 'id': 1708348, 'job': 'Driver', 'name': 'Tony Vizina', 'profile_path': None}, {'credit_id': '5828ccb8c3a368360802a9e1', 'department': 'Crew', 'gender': 0, 'id': 1708354, 'job': 'Post Production Assistant', 'name': 'Andrew Havelberg', 'profile_path': None}, {'credit_id': '5828ccd19251417b2302d716', 'department': 'Crew', 'gender': 0, 'id': 1708355, 'job': 'Production Controller', 'name': 'Gary Gillingham', 'profile_path': None}, {'credit_id': '5828cd90c3a368361402d8df', 'department': 'Crew', 'gender': 0, 'id': 1708356, 'job': 'Transportation Captain', 'name': 'Jakub Kadlec', 'profile_path': None}, {'credit_id': '5828cde49251417b2102e27b', 'department': 'Directing', 'gender': 0, 'id': 1708358, 'job': 'Assistant Director', 'name': 'J. Michael Haynie', 'profile_path': None}, {'credit_id': '5828ce2c9251417b1a02f2c4', 'department': 'Editing', 'gender': 0, 'id': 1708359, 'job': 'Digital Intermediate', 'name': 'Perry M. Kimura', 'profile_path': None}, {'credit_id': '5828ce3bc3a3680381023fb3', 'department': 'Editing', 'gender': 0, 'id': 1708360, 'job': 'Editorial Production Assistant', 'name': 'Jaroslav DvorÃ¡k', 'profile_path': None}, {'credit_id': '5828ceb9c3a3680381024007', 'department': 'Production', 'gender': 0, 'id': 1708365, 'job': 'Executive In Charge Of Production', 'name': 'Petr Keller', 'profile_path': None}, {'credit_id': '5828ced1c3a368360102b1d3', 'department': 'Production', 'gender': 0, 'id': 1708366, 'job': 'Location Manager', 'name': 'Ilt Jones', 'profile_path': None}, {'credit_id': '5828cf25c3a3680381024049', 'department': 'Production', 'gender': 0, 'id': 1708366, 'job': 'Production Supervisor', 'name': 'Ilt Jones', 'profile_path': None}, {'credit_id': '5828cefe9251417b1802efcd', 'department': 'Production', 'gender': 0, 'id': 1708367, 'job': 'Production Coordinator', 'name': 'Juan Bronson', 'profile_path': None}, {'credit_id': '5828cffac3a368360802ac02', 'department': 'Sound', 'gender': 0, 'id': 1708374, 'job': 'Sound Editor', 'name': 'Tony Mederos', 'profile_path': None}, {'credit_id': '5828d0579251417b1802f0d4', 'department': 'Visual Effects', 'gender': 0, 'id': 1708376, 'job': '3D Supervisor', 'name': 'Guy Hauldren', 'profile_path': None}, {'credit_id': '5828d072c3a368360802ac4c', 'department': 'Visual Effects', 'gender': 0, 'id': 1708377, 'job': 'Digital Compositors', 'name': 'Natalie Baillie', 'profile_path': None}, {'credit_id': '5828d0b29251417b2902eb4a', 'department': 'Visual Effects', 'gender': 0, 'id': 1708378, 'job': 'Visual Effects', 'name': 'Kenneth Bailey', 'profile_path': None}, {'credit_id': '5828d0d8c3a368623f00a02c', 'department': 'Visual Effects', 'gender': 0, 'id': 1708379, 'job': 'Visual Effects Producer', 'name': 'Velvy Appleton', 'profile_path': None}, {'credit_id': '5828d1159251417b1802f165', 'department': 'Crew', 'gender': 0, 'id': 1708380, 'job': 'Machinist', 'name': 'Brian Morishita', 'profile_path': None}]</t>
  </si>
  <si>
    <t>[{'id': 14, 'name': 'Fantasy'}, {'id': 28, 'name': 'Action'}, {'id': 878, 'name': 'Science Fiction'}]</t>
  </si>
  <si>
    <t>[{'name': 'Columbia Pictures', 'id': 5}, {'name': 'Revolution Studios', 'id': 497}, {'name': 'Dark Horse Entertainment', 'id': 552}, {'name': 'Lawrence Gordon Productions', 'id': 840}, {'name': 'Starlite Films', 'id': 21497}]</t>
  </si>
  <si>
    <t>Hellboy</t>
  </si>
  <si>
    <t>m87</t>
  </si>
  <si>
    <t>[{'cast_id': 15, 'character': 'Larry Cotton', 'credit_id': '52fe44d0c3a36847f80ab8e9', 'gender': 0, 'id': 14782, 'name': 'Andrew Robinson', 'order': 0, 'profile_path': '/lg1pZLNlSJDhvjjmjLeM6iE6lJb.jpg'}, {'cast_id': 16, 'character': 'Julia Cotton', 'credit_id': '52fe44d0c3a36847f80ab8ed', 'gender': 1, 'id': 45588, 'name': 'Clare Higgins', 'order': 1, 'profile_path': '/jfSzbpiCArUJ0lFrwqB7PSyus7k.jpg'}, {'cast_id': 17, 'character': 'Kirsty Cotton', 'credit_id': '52fe44d0c3a36847f80ab8f1', 'gender': 1, 'id': 56551, 'name': 'Ashley Laurence', 'order': 2, 'profile_path': '/xYFGXHHVLwsZyQ6fBd2yE27tXOk.jpg'}, {'cast_id': 18, 'character': 'Frank Cotton', 'credit_id': '52fe44d0c3a36847f80ab8f5', 'gender': 2, 'id': 56552, 'name': 'Sean Chapman', 'order': 3, 'profile_path': '/yWJ60mlPeunpSWcqZJjlOKC9uHn.jpg'}, {'cast_id': 19, 'character': 'Frank the Monster', 'credit_id': '52fe44d0c3a36847f80ab8f9', 'gender': 2, 'id': 24737, 'name': 'Oliver Smith', 'order': 4, 'profile_path': '/cB8CWK7voz6SgDB44HceNDaDQdr.jpg'}, {'cast_id': 20, 'character': 'Steve', 'credit_id': '52fe44d0c3a36847f80ab8fd', 'gender': 2, 'id': 56553, 'name': 'Robert Hines', 'order': 5, 'profile_path': '/aTxIA41oTxGxue7wkYQlGR75IMr.jpg'}, {'cast_id': 21, 'character': '1st Victim', 'credit_id': '52fe44d0c3a36847f80ab901', 'gender': 0, 'id': 56554, 'name': 'Anthony Allen', 'order': 6, 'profile_path': None}, {'cast_id': 22, 'character': '2nd Victim', 'credit_id': '52fe44d0c3a36847f80ab905', 'gender': 0, 'id': 56555, 'name': 'Leon Davis', 'order': 7, 'profile_path': None}, {'cast_id': 38, 'character': '3rd Victim', 'credit_id': '53df0be9c3a3686c45001dcd', 'gender': 2, 'id': 1349468, 'name': 'Michael Cassidy', 'order': 8, 'profile_path': '/fKtvOynX0bBSXZbQPSAnnuhjJPe.jpg'}, {'cast_id': 41, 'character': 'Derelict', 'credit_id': '58253318c3a368360b002baf', 'gender': 0, 'id': 1706797, 'name': 'Frank Baker', 'order': 9, 'profile_path': None}, {'cast_id': 24, 'character': 'Bill', 'credit_id': '52fe44d0c3a36847f80ab90d', 'gender': 0, 'id': 56557, 'name': 'Kenneth Nelson', 'order': 10, 'profile_path': None}, {'cast_id': 25, 'character': 'Evelyn', 'credit_id': '52fe44d0c3a36847f80ab911', 'gender': 0, 'id': 56558, 'name': 'Gay Baynes', 'order': 11, 'profile_path': None}, {'cast_id': 26, 'character': 'Dinner Guest', 'credit_id': '52fe44d0c3a36847f80ab915', 'gender': 2, 'id': 40043, 'name': 'Niall Buggy', 'order': 12, 'profile_path': '/9xujZ9JOZw8QErVumCs6XCzAVdc.jpg'}, {'cast_id': 43, 'character': 'Moving Man 1', 'credit_id': '597a57acc3a3687e21000067', 'gender': 2, 'id': 97172, 'name': 'Dave Atkins', 'order': 13, 'profile_path': None}, {'cast_id': 42, 'character': 'Moving Man 2', 'credit_id': '58253325c3a368360100278c', 'gender': 2, 'id': 56710, 'name': 'Oliver Parker', 'order': 14, 'profile_path': '/3qdUN7qhcQn4P3tEOTKJgTUdCIr.jpg'}, {'cast_id': 32, 'character': 'Pinhead the Lead Cenobite', 'credit_id': '52fe44d0c3a36847f80ab92d', 'gender': 2, 'id': 73040, 'name': 'Doug Bradley', 'order': 15, 'profile_path': '/vDeKvjmOesUtiEJxNZJnUH8ZF65.jpg'}, {'cast_id': 27, 'character': 'Chattering Cenobite', 'credit_id': '52fe44d0c3a36847f80ab919', 'gender': 0, 'id': 56559, 'name': 'Nicholas Vince', 'order': 16, 'profile_path': None}, {'cast_id': 28, 'character': "'Butterball' Cenobite", 'credit_id': '52fe44d0c3a36847f80ab91d', 'gender': 0, 'id': 56560, 'name': 'Simon Bamford', 'order': 17, 'profile_path': None}, {'cast_id': 29, 'character': 'Female Cenobite', 'credit_id': '52fe44d0c3a36847f80ab921', 'gender': 0, 'id': 56561, 'name': 'Grace Kirby', 'order': 18, 'profile_path': None}, {'cast_id': 30, 'character': 'Nurse', 'credit_id': '52fe44d0c3a36847f80ab925', 'gender': 0, 'id': 26869, 'name': 'Sharon Bower', 'order': 19, 'profile_path': None}, {'cast_id': 31, 'character': 'Doctor', 'credit_id': '52fe44d0c3a36847f80ab929', 'gender': 0, 'id': 56562, 'name': 'Raul Newney', 'order': 20, 'profile_path': None}, {'cast_id': 44, 'character': 'Complaining Customer', 'credit_id': '597a57bc9251410b3f00006f', 'gender': 1, 'id': 1026980, 'name': 'Pamela Sholto', 'order': 21, 'profile_path': None}]</t>
  </si>
  <si>
    <t>[{'credit_id': '52fe44d0c3a36847f80ab8af', 'department': 'Directing', 'gender': 2, 'id': 31211, 'job': 'Director', 'name': 'Clive Barker', 'profile_path': '/1Hlv4fojc9ogiWfqREB0iP47yVI.jpg'}, {'credit_id': '52fe44d0c3a36847f80ab8b5', 'department': 'Writing', 'gender': 2, 'id': 31211, 'job': 'Novel', 'name': 'Clive Barker', 'profile_path': '/1Hlv4fojc9ogiWfqREB0iP47yVI.jpg'}, {'credit_id': '52fe44d0c3a36847f80ab8bb', 'department': 'Production', 'gender': 2, 'id': 56546, 'job': 'Executive Producer', 'name': 'Mark Armstrong', 'profile_path': '/57DLz4atwImd2DAYVJHO1KTpMbz.jpg'}, {'credit_id': '52fe44d0c3a36847f80ab8c1', 'department': 'Production', 'gender': 2, 'id': 9000, 'job': 'Producer', 'name': 'Christopher Figg', 'profile_path': '/chXJLG8ZUFegtdW5ckm22yLXZy7.jpg'}, {'credit_id': '52fe44d0c3a36847f80ab8c7', 'department': 'Production', 'gender': 2, 'id': 42129, 'job': 'Executive Producer', 'name': 'David Saunders', 'profile_path': None}, {'credit_id': '52fe44d0c3a36847f80ab8d3', 'department': 'Camera', 'gender': 2, 'id': 56548, 'job': 'Director of Photography', 'name': 'Robin Vidgeon', 'profile_path': '/vRGYUGymluUYK69CwnSoFkebVC6.jpg'}, {'credit_id': '52fe44d0c3a36847f80ab8d9', 'department': 'Editing', 'gender': 2, 'id': 14931, 'job': 'Editor', 'name': 'Richard Marden', 'profile_path': None}, {'credit_id': '52fe44d0c3a36847f80ab8df', 'department': 'Production', 'gender': 1, 'id': 41388, 'job': 'Casting', 'name': 'Sheila Trezise', 'profile_path': None}, {'credit_id': '52fe44d0c3a36847f80ab8e5', 'department': 'Visual Effects', 'gender': 0, 'id': 56550, 'job': 'Visual Effects', 'name': 'Richard Dimbleby', 'profile_path': None}, {'credit_id': '52fe44d0c3a36847f80ab933', 'department': 'Writing', 'gender': 2, 'id': 31211, 'job': 'Writer', 'name': 'Clive Barker', 'profile_path': '/1Hlv4fojc9ogiWfqREB0iP47yVI.jpg'}, {'credit_id': '52fe44d0c3a36847f80ab939', 'department': 'Sound', 'gender': 2, 'id': 19155, 'job': 'Original Music Composer', 'name': 'Christopher Young', 'profile_path': '/2laVovSXDVpHRS6HSpKyCspSmze.jpg'}, {'credit_id': '52fe44d0c3a36847f80ab93f', 'department': 'Art', 'gender': 2, 'id': 56549, 'job': 'Production Design', 'name': 'Michael Buchanan', 'profile_path': None}, {'credit_id': '52fe44d0c3a36847f80ab945', 'department': 'Art', 'gender': 0, 'id': 1188576, 'job': 'Art Direction', 'name': 'Jocelyn James', 'profile_path': None}, {'credit_id': '5750b8c4c3a36801aa000186', 'department': 'Production', 'gender': 0, 'id': 1629958, 'job': 'Executive Producer', 'name': 'Christopher Webster', 'profile_path': None}, {'credit_id': '533fd9260e0a262b92001027', 'department': 'Costume &amp; Make-Up', 'gender': 1, 'id': 498, 'job': 'Costume Design', 'name': 'Joanna Johnston', 'profile_path': None}, {'credit_id': '5761c7839251413baa00009f', 'department': 'Crew', 'gender': 0, 'id': 1636421, 'job': 'Makeup Effects', 'name': 'Cliff Wallace', 'profile_path': None}, {'credit_id': '597a59139251410b290001b6', 'department': 'Production', 'gender': 0, 'id': 10121, 'job': 'Associate Producer', 'name': 'Selwyn Roberts', 'profile_path': '/k3pSPlBteIwx1UFjGil2T28yUbe.jpg'}, {'credit_id': '597a5a5fc3a3687de8000343', 'department': 'Editing', 'gender': 2, 'id': 52194, 'job': 'Editor', 'name': 'Tony Randel', 'profile_path': '/4YUKLri68yTJdfMdqu8Qhok9cht.jpg'}, {'credit_id': '597a5ae39251410b340003bf', 'department': 'Crew', 'gender': 0, 'id': 1739894, 'job': 'Makeup Effects', 'name': 'Nigel Booth', 'profile_path': None}, {'credit_id': '597a5aedc3a3687e41000363', 'department': 'Crew', 'gender': 0, 'id': 1591553, 'job': 'Makeup Effects', 'name': 'Julian Caldow', 'profile_path': None}, {'credit_id': '597a5af89251410b290003b5', 'department': 'Crew', 'gender': 0, 'id': 1135836, 'job': 'Makeup Effects', 'name': 'Paul Catling', 'profile_path': None}, {'credit_id': '597a5b07c3a3687e980003f8', 'department': 'Crew', 'gender': 0, 'id': 1437959, 'job': 'Makeup Effects', 'name': 'Stuart Conran', 'profile_path': None}, {'credit_id': '597a5b13c3a3687e21000411', 'department': 'Crew', 'gender': 0, 'id': 1427549, 'job': 'Makeup Effects', 'name': 'John Cormican', 'profile_path': None}, {'credit_id': '597a5b44c3a3687e21000448', 'department': 'Crew', 'gender': 0, 'id': 1438649, 'job': 'Makeup Effects', 'name': 'Dave Elsey', 'profile_path': None}, {'credit_id': '597a5b56c3a3687e410003d1', 'department': 'Costume &amp; Make-Up', 'gender': 2, 'id': 29447, 'job': 'Makeup Effects Designer', 'name': 'Bob Keen', 'profile_path': '/yCjwxW0qFGgFtGFZJmX5SSRYnrT.jpg'}, {'credit_id': '597a5b5fc3a3687e410003e1', 'department': 'Crew', 'gender': 0, 'id': 1859104, 'job': 'Makeup Effects', 'name': 'Dave Keen', 'profile_path': None}, {'credit_id': '597a5b6bc3a3687de8000439', 'department': 'Crew', 'gender': 0, 'id': 1859106, 'job': 'Makeup Effects', 'name': 'William Petty', 'profile_path': None}, {'credit_id': '597a5b829251410b5b00041e', 'department': 'Costume &amp; Make-Up', 'gender': 0, 'id': 1783304, 'job': 'Makeup Supervisor', 'name': 'Geoffrey Portass', 'profile_path': None}, {'credit_id': '597a5b90c3a3687ea5000428', 'department': 'Crew', 'gender': 0, 'id': 1859260, 'job': 'Makeup Effects', 'name': 'Roy Puddefoot', 'profile_path': None}, {'credit_id': '597a5be59251410b3f00047b', 'department': 'Crew', 'gender': 0, 'id': 1859263, 'job': 'Makeup Effects', 'name': 'Jason Reed', 'profile_path': None}, {'credit_id': '597a5beec3a3687ea5000483', 'department': 'Crew', 'gender': 0, 'id': 1859264, 'job': 'Makeup Effects', 'name': 'Ian Rolph', 'profile_path': None}, {'credit_id': '597a5bf6c3a3687e41000462', 'department': 'Crew', 'gender': 0, 'id': 1859265, 'job': 'Makeup Effects', 'name': 'Jim Sandys', 'profile_path': None}, {'credit_id': '597a5c009251410b710004e2', 'department': 'Crew', 'gender': 0, 'id': 1859108, 'job': 'Makeup Effects', 'name': 'Simon Sayce', 'profile_path': None}, {'credit_id': '597a5c0cc3a3687e1400055b', 'department': 'Costume &amp; Make-Up', 'gender': 0, 'id': 1555670, 'job': 'Hairstylist', 'name': 'Aileen Seaton', 'profile_path': None}, {'credit_id': '597a5c1a9251410b2d0004ad', 'department': 'Costume &amp; Make-Up', 'gender': 0, 'id': 1859266, 'job': 'Makeup Artist', 'name': 'Sally Sutton', 'profile_path': None}, {'credit_id': '597a5c65c3a3687e140005b8', 'department': 'Directing', 'gender': 2, 'id': 29485, 'job': 'Third Assistant Director', 'name': 'Christopher Hall', 'profile_path': None}, {'credit_id': '597a5c74c3a3687de8000546', 'department': 'Directing', 'gender': 0, 'id': 10121, 'job': 'First Assistant Director', 'name': 'Selwyn Roberts', 'profile_path': '/k3pSPlBteIwx1UFjGil2T28yUbe.jpg'}, {'credit_id': '597a5c94c3a3687e410004e9', 'department': 'Directing', 'gender': 0, 'id': 1859267, 'job': 'Second Assistant Director', 'name': 'Waldo Roeg', 'profile_path': None}, {'credit_id': '597a5cadc3a3687e8400051d', 'department': 'Directing', 'gender': 0, 'id': 544384, 'job': 'Third Assistant Director', 'name': 'Rupert Ryle-Hodges', 'profile_path': None}, {'credit_id': '597a5cbdc3a3687e41000514', 'department': 'Art', 'gender': 0, 'id': 1859110, 'job': 'Property Master', 'name': 'Ron Allett', 'profile_path': None}, {'credit_id': '597a5cdd9251410b710005a8', 'department': 'Art', 'gender': 0, 'id': 1859136, 'job': 'Painter', 'name': 'Colin Lovering', 'profile_path': None}, {'credit_id': '597a5d409251410b3f0005cc', 'department': 'Crew', 'gender': 0, 'id': 1859268, 'job': 'Carpenter', 'name': 'John Potter', 'profile_path': None}, {'credit_id': '597a5d96c3a3687de8000651', 'department': 'Sound', 'gender': 2, 'id': 1412032, 'job': 'Sound Effects Editor', 'name': 'John Ireland', 'profile_path': None}, {'credit_id': '597a5e639251410b71000720', 'department': 'Sound', 'gender': 0, 'id': 1395713, 'job': 'Sound Mixer', 'name': 'John Midgley', 'profile_path': '/1kskQkWzYvaDkBiXu9HBIHmo6Y2.jpg'}, {'credit_id': '597a5e6dc3a3687e2100075b', 'department': 'Sound', 'gender': 0, 'id': 1859140, 'job': 'Boom Operator', 'name': 'Clive Osborne', 'profile_path': None}, {'credit_id': '597a5f4a9251410b290007ed', 'department': 'Crew', 'gender': 0, 'id': 1859269, 'job': 'Makeup Effects', 'name': 'Dave Chagouri', 'profile_path': None}, {'credit_id': '597a5fa9c3a3687ea500083d', 'department': 'Visual Effects', 'gender': 0, 'id': 1360108, 'job': 'Digital Compositors', 'name': 'Don Lee', 'profile_path': None}, {'credit_id': '597a601c9251410b860008ff', 'department': 'Visual Effects', 'gender': 0, 'id': 1859270, 'job': 'Animation', 'name': 'Nick Xypnitos', 'profile_path': None}, {'credit_id': '597a6026c3a3687e41000803', 'department': 'Visual Effects', 'gender': 2, 'id': 31211, 'job': 'Animation', 'name': 'Clive Barker', 'profile_path': '/1Hlv4fojc9ogiWfqREB0iP47yVI.jpg'}, {'credit_id': '597a60309251410b3f0008b8', 'department': 'Crew', 'gender': 2, 'id': 24278, 'job': 'Stunts', 'name': 'Bill Weston', 'profile_path': '/apVNA3SRNIrB6gu88nGTEhPewI2.jpg'}, {'credit_id': '597a6057c3a3687e41000839', 'department': 'Camera', 'gender': 0, 'id': 1394011, 'job': 'Camera Operator', 'name': 'Tim Field', 'profile_path': None}, {'credit_id': '597a60659251410b8600095b', 'department': 'Lighting', 'gender': 0, 'id': 1727835, 'job': 'Gaffer', 'name': 'Steve Foster', 'profile_path': None}, {'credit_id': '597a6070c3a3687e98000971', 'department': 'Lighting', 'gender': 0, 'id': 1859271, 'job': 'Electrician', 'name': 'Andrew C. Hebden', 'profile_path': None}, {'credit_id': '597a6084c3a3687e2100097e', 'department': 'Camera', 'gender': 0, 'id': 1770976, 'job': 'Grip', 'name': 'Gary Hutchings', 'profile_path': None}, {'credit_id': '597a608ec3a3687ea500092b', 'department': 'Lighting', 'gender': 0, 'id': 1859145, 'job': 'Electrician', 'name': 'Ray Wardley', 'profile_path': None}, {'credit_id': '597a6098c3a3687ea500093c', 'department': 'Camera', 'gender': 0, 'id': 40765, 'job': 'Camera Operator', 'name': 'David Worley', 'profile_path': None}, {'credit_id': '597a60a59251410b7100094e', 'department': 'Production', 'gender': 0, 'id': 1859272, 'job': 'Casting Assistant', 'name': 'Kelly K. Learman', 'profile_path': None}, {'credit_id': '597a60b89251410b7100096d', 'department': 'Costume &amp; Make-Up', 'gender': 0, 'id': 1430501, 'job': 'Wardrobe Supervisor', 'name': 'Daryl Bristow', 'profile_path': None}, {'credit_id': '597a60c79251410b29000972', 'department': 'Costume &amp; Make-Up', 'gender': 1, 'id': 1104248, 'job': 'Costume Design', 'name': 'Jane Wildgoose', 'profile_path': None}, {'credit_id': '597a60d3c3a3687de8000976', 'department': 'Editing', 'gender': 0, 'id': 1859148, 'job': 'First Assistant Editor', 'name': 'Roy Birchley', 'profile_path': None}, {'credit_id': '597a60dcc3a3687ea5000984', 'department': 'Production', 'gender': 0, 'id': 1859274, 'job': 'Location Manager', 'name': 'Jane Studd', 'profile_path': None}, {'credit_id': '597a60ed9251410b3f000982', 'department': 'Sound', 'gender': 0, 'id': 1551666, 'job': 'Music Programmer', 'name': 'Tom Calderaro', 'profile_path': None}, {'credit_id': '597a60f79251410b2d000929', 'department': 'Sound', 'gender': 0, 'id': 1859275, 'job': 'Conductor', 'name': 'Paul Francis Witt', 'profile_path': None}, {'credit_id': '597a6103c3a3687e840008ff', 'department': 'Sound', 'gender': 0, 'id': 1859276, 'job': 'Music Supervisor', 'name': 'Anne Atkins Young', 'profile_path': None}, {'credit_id': '597a611ac3a3687e21000a36', 'department': 'Sound', 'gender': 2, 'id': 19155, 'job': 'Orchestrator', 'name': 'Christopher Young', 'profile_path': '/2laVovSXDVpHRS6HSpKyCspSmze.jpg'}, {'credit_id': '597a6138c3a3687e8400092c', 'department': 'Crew', 'gender': 2, 'id': 964699, 'job': 'Stand In', 'name': 'Alan Harris', 'profile_path': '/t7bLuzCIGJWn7FRUVoHHQGzijWo.jpg'}, {'credit_id': '597a614b9251410b86000a31', 'department': 'Crew', 'gender': 2, 'id': 157662, 'job': 'Unit Publicist', 'name': 'Steve Jones', 'profile_path': None}, {'credit_id': '597a61709251410b290009fc', 'department': 'Art', 'gender': 0, 'id': 1651253, 'job': 'Title Designer', 'name': 'Richard Morrison', 'profile_path': None}, {'credit_id': '597a617c9251410b29000a04', 'department': 'Crew', 'gender': 0, 'id': 1859277, 'job': 'Stand In', 'name': 'Kathy Sinclair', 'profile_path': None}, {'credit_id': '597a6186c3a3687e21000a82', 'department': 'Production', 'gender': 0, 'id': 1767888, 'job': 'Production Coordinator', 'name': 'Clare St. John', 'profile_path': None}, {'credit_id': '597a61919251410b71000a27', 'department': 'Directing', 'gender': 0, 'id': 1689555, 'job': 'Script Supervisor', 'name': 'Ene Watts', 'profile_path': None}]</t>
  </si>
  <si>
    <t>[{'name': 'New World Pictures', 'id': 1950}, {'name': 'Cinemarque Entertainment BV', 'id': 15338}, {'name': 'Film Futures', 'id': 15339}, {'name': 'Rivdel Films', 'id': 15340}]</t>
  </si>
  <si>
    <t>Hellraiser</t>
  </si>
  <si>
    <t>m88</t>
  </si>
  <si>
    <t>['comedy', 'drama', 'music', 'romance']</t>
  </si>
  <si>
    <t>[{'cast_id': 7, 'character': 'Rob Gordon', 'credit_id': '52fe422cc3a36847f80098e7', 'gender': 2, 'id': 3036, 'name': 'John Cusack', 'order': 0, 'profile_path': '/uKydQYuZ9TnCzvbQLtj6j98vWAT.jpg'}, {'cast_id': 8, 'character': 'Laura', 'credit_id': '52fe422cc3a36847f80098eb', 'gender': 1, 'id': 1562, 'name': 'Iben Hjejle', 'order': 1, 'profile_path': '/t0areKrmJIoopPaKzPCY7ILuUze.jpg'}, {'cast_id': 9, 'character': 'Dick', 'credit_id': '52fe422cc3a36847f80098ef', 'gender': 2, 'id': 3230, 'name': 'Todd Louiso', 'order': 2, 'profile_path': '/e4PTxmKUB0qGBusuNjqMvhjGELK.jpg'}, {'cast_id': 10, 'character': 'Barry', 'credit_id': '52fe422cc3a36847f80098f3', 'gender': 2, 'id': 70851, 'name': 'Jack Black', 'order': 3, 'profile_path': '/kAyKg3rYGgIhB5KRaIWALuf78W3.jpg'}, {'cast_id': 11, 'character': 'Marie DeSalle', 'credit_id': '52fe422cc3a36847f80098f7', 'gender': 1, 'id': 3232, 'name': 'Lisa Bonet', 'order': 4, 'profile_path': '/jZG7Sw7U1uQyIoUpiroRTofwu5q.jpg'}, {'cast_id': 12, 'character': 'Charlie Nicholson', 'credit_id': '52fe422cc3a36847f80098fb', 'gender': 1, 'id': 1922, 'name': 'Catherine Zeta-Jones', 'order': 5, 'profile_path': '/fpWTpvzgINGBSIKFCLNR6iQZ0B8.jpg'}, {'cast_id': 13, 'character': 'Liz', 'credit_id': '52fe422cc3a36847f80098ff', 'gender': 1, 'id': 3234, 'name': 'Joan Cusack', 'order': 6, 'profile_path': '/3jcrXcFYoSKEUvokzqrQ2UJGtw.jpg'}, {'cast_id': 14, 'character': "Ian 'Ray' Raymond", 'credit_id': '52fe422cc3a36847f8009903', 'gender': 2, 'id': 504, 'name': 'Tim Robbins', 'order': 7, 'profile_path': '/7pirFsBQe93TSfzu404Hgcj1YWj.jpg'}, {'cast_id': 15, 'character': 'Vince', 'credit_id': '52fe422cc3a36847f8009907', 'gender': 0, 'id': 3235, 'name': 'Chris Rehmann', 'order': 8, 'profile_path': None}, {'cast_id': 16, 'character': 'Justin', 'credit_id': '52fe422cc3a36847f800990b', 'gender': 2, 'id': 3236, 'name': 'Ben Carr', 'order': 9, 'profile_path': None}, {'cast_id': 17, 'character': 'Sarah Kendrew', 'credit_id': '52fe422cc3a36847f800990f', 'gender': 1, 'id': 3127, 'name': 'Lili Taylor', 'order': 10, 'profile_path': '/pIJ4Enx6kIC9srLkDfGpEzfNlDZ.jpg'}, {'cast_id': 18, 'character': 'Penny Hardwick', 'credit_id': '52fe422cc3a36847f8009913', 'gender': 1, 'id': 3237, 'name': 'Joelle Carter', 'order': 11, 'profile_path': '/f1xedB2p5IJYMYWA7PU8L4xJ5Gl.jpg'}, {'cast_id': 22, 'character': 'Caroline Fortis', 'credit_id': '52fe422cc3a36847f8009929', 'gender': 1, 'id': 3270, 'name': 'Natasha Gregson Wagner', 'order': 12, 'profile_path': '/g4k8hwH33fbFbCJGzaV57YujCvV.jpg'}, {'cast_id': 23, 'character': 'Alison Jr. High', 'credit_id': '52fe422cc3a36847f800992d', 'gender': 0, 'id': 3271, 'name': 'Shannon Stillo', 'order': 13, 'profile_path': None}, {'cast_id': 24, 'character': 'Rob Jr. High', 'credit_id': '52fe422cc3a36847f8009931', 'gender': 2, 'id': 3272, 'name': 'Drake Bell', 'order': 14, 'profile_path': '/7qt9F9nnQA1Iho5Ams0Dc3DWLHy.jpg'}, {'cast_id': 25, 'character': "Laura's Mom", 'credit_id': '52fe422cc3a36847f8009935', 'gender': 1, 'id': 3273, 'name': 'Laura Whyte', 'order': 15, 'profile_path': '/lU2joyKCXMCJenZGDmgAK2Un7nz.jpg'}, {'cast_id': 26, 'character': 'Anaugh', 'credit_id': '52fe422cc3a36847f8009939', 'gender': 1, 'id': 3282, 'name': 'Sara Gilbert', 'order': 16, 'profile_path': '/pNimJ9cfqe9OeOLFl0k1pXkQ7SY.jpg'}, {'cast_id': 34, 'character': "Barry's Customer", 'credit_id': '52fe422cc3a36847f8009963', 'gender': 2, 'id': 1051450, 'name': 'Rich Talarico', 'order': 17, 'profile_path': None}, {'cast_id': 35, 'character': 'Beta Band Customer', 'credit_id': '52fe422cc3a36847f8009967', 'gender': 0, 'id': 1208967, 'name': "Matthew O'Neill", 'order': 18, 'profile_path': None}, {'cast_id': 36, 'character': 'Middle Aged Customer', 'credit_id': '52fe422cc3a36847f800996b', 'gender': 0, 'id': 189758, 'name': 'Brian Powell', 'order': 19, 'profile_path': None}, {'cast_id': 27, 'character': "Rob's Mom", 'credit_id': '52fe422cc3a36847f800993d', 'gender': 0, 'id': 3283, 'name': 'Margaret Travolta', 'order': 20, 'profile_path': '/igwSgzjk8Hxe0BZk1GQZUzLKvUw.jpg'}, {'cast_id': 28, 'character': 'Himself', 'credit_id': '52fe422cc3a36847f8009941', 'gender': 2, 'id': 3284, 'name': 'Bruce Springsteen', 'order': 21, 'profile_path': '/lr1TnX2UeHs64mPuZOTBkbmywlD.jpg'}, {'cast_id': 37, 'character': "Laura's Sister Jo", 'credit_id': '52fe422cc3a36847f800996f', 'gender': 0, 'id': 554631, 'name': 'Jill Peterson', 'order': 22, 'profile_path': None}, {'cast_id': 38, 'character': 'Minister', 'credit_id': '52fe422cc3a36847f8009973', 'gender': 0, 'id': 933416, 'name': 'Dick Cusack', 'order': 23, 'profile_path': None}, {'cast_id': 39, 'character': 'Girl - 19 year old', 'credit_id': '52fe422cc3a36847f8009977', 'gender': 0, 'id': 1273201, 'name': 'Susan Yoo', 'order': 24, 'profile_path': None}, {'cast_id': 40, 'character': 'Paul', 'credit_id': '52fe422cc3a36847f800997b', 'gender': 2, 'id': 4445, 'name': 'Chris Bauer', 'order': 25, 'profile_path': '/3KYVMaGkWTEDQ0T9lsu85pVbP4T.jpg'}, {'cast_id': 41, 'character': 'Miranda', 'credit_id': '52fe422cc3a36847f800997f', 'gender': 0, 'id': 6945, 'name': 'K. K. Dodds', 'order': 26, 'profile_path': '/n9d6ovtwlfZ5Xvvo2oaJd3rUGvp.jpg'}, {'cast_id': 42, 'character': "Alison's Mom", 'credit_id': '52fe422cc3a36847f8009983', 'gender': 1, 'id': 142333, 'name': 'Marilyn Dodds Frank', 'order': 27, 'profile_path': '/sQTq1a3Y8dDBdZ7eXMp3XExt5Nd.jpg'}, {'cast_id': 43, 'character': 'Kevin Bannister', 'credit_id': '52fe422cc3a36847f8009987', 'gender': 0, 'id': 1273202, 'name': 'Duke Doyle', 'order': 28, 'profile_path': None}, {'cast_id': 44, 'character': 'Boy In Park', 'credit_id': '52fe422cc3a36847f800998b', 'gender': 2, 'id': 43373, 'name': 'Aaron Himelstein', 'order': 29, 'profile_path': '/2dreez33YIDG2sWfHAzSS96yGd4.jpg'}, {'cast_id': 45, 'character': 'Chris Thompson', 'credit_id': '52fe422cc3a36847f800998f', 'gender': 0, 'id': 1273203, 'name': 'Jonathan Herrington', 'order': 30, 'profile_path': None}, {'cast_id': 46, 'character': 'Rock Guy', 'credit_id': '52fe422cc3a36847f8009993', 'gender': 0, 'id': 1273204, 'name': 'Daniel Lee Smith', 'order': 31, 'profile_path': None}, {'cast_id': 47, 'character': 'Mourner', 'credit_id': '52fe422cc3a36847f8009997', 'gender': 0, 'id': 1273205, 'name': 'Leah Gale', 'order': 32, 'profile_path': None}, {'cast_id': 48, 'character': 'Mourner', 'credit_id': '52fe422cc3a36847f800999b', 'gender': 2, 'id': 35022, 'name': 'David Darlow', 'order': 33, 'profile_path': '/aPX3M8qps6MFIyCf4ghjMRdOHK9.jpg'}, {'cast_id': 49, 'character': 'Marco', 'credit_id': '52fe422cc3a36847f800999f', 'gender': 0, 'id': 1273206, 'name': 'Erik Gundersen', 'order': 34, 'profile_path': None}, {'cast_id': 50, 'character': 'Louis', 'credit_id': '52fe422cc3a36847f80099a3', 'gender': 0, 'id': 110141, 'name': 'Alex DÃ©sert', 'order': 35, 'profile_path': '/bGkIL5tS0J8W2pmzizGRQ05n14G.jpg'}, {'cast_id': 51, 'character': 'Man In Store', 'credit_id': '52fe422cc3a36847f80099a7', 'gender': 0, 'id': 1273207, 'name': 'Alan S. Johnson', 'order': 36, 'profile_path': None}, {'cast_id': 52, 'character': 'Party Guest', 'credit_id': '52fe422cc3a36847f80099ab', 'gender': 0, 'id': 204293, 'name': 'Ian Belknap', 'order': 37, 'profile_path': None}, {'cast_id': 53, 'character': 'Party Guest', 'credit_id': '52fe422cc3a36847f80099af', 'gender': 2, 'id': 1084579, 'name': 'Andrew Micheli', 'order': 38, 'profile_path': None}, {'cast_id': 54, 'character': 'Party Guest', 'credit_id': '52fe422cc3a36847f80099b3', 'gender': 0, 'id': 86561, 'name': 'Polly Noonan', 'order': 39, 'profile_path': '/8MNRgxzuX2Whsan9tdyO0zn3pJd.jpg'}, {'cast_id': 55, 'character': 'Party Guest', 'credit_id': '52fe422cc3a36847f80099b7', 'gender': 0, 'id': 1226311, 'name': 'Philip Rayburn Smith', 'order': 40, 'profile_path': None}, {'cast_id': 56, 'character': 'Party Guest', 'credit_id': '52fe422cc3a36847f80099bb', 'gender': 0, 'id': 181502, 'name': 'Michele Graff', 'order': 41, 'profile_path': None}, {'cast_id': 57, 'character': 'Party Guest', 'credit_id': '52fe422cc3a36847f80099bf', 'gender': 1, 'id': 146281, 'name': 'Susie Cusack', 'order': 42, 'profile_path': None}, {'cast_id': 58, 'character': 'Piano Player', 'credit_id': '52fe422cc3a36847f80099c3', 'gender': 2, 'id': 1141597, 'name': 'Liam Hayes', 'order': 43, 'profile_path': None}, {'cast_id': 59, 'character': 'Greenday Girl', 'credit_id': '52fe422cc3a36847f80099c7', 'gender': 0, 'id': 1273209, 'name': 'Damian Rogers', 'order': 44, 'profile_path': None}, {'cast_id': 60, 'character': 'Skateboarder', 'credit_id': '52fe422cc3a36847f80099cb', 'gender': 0, 'id': 1273210, 'name': 'Robert A. Villanueva', 'order': 45, 'profile_path': None}, {'cast_id': 61, 'character': 'Flea Market Musician', 'credit_id': '52fe422cc3a36847f80099cf', 'gender': 0, 'id': 1273211, 'name': 'Joe Spaulding', 'order': 46, 'profile_path': None}, {'cast_id': 62, 'character': 'Bartender', 'credit_id': '52fe422cc3a36847f80099d3', 'gender': 0, 'id': 1055739, 'name': 'Scott A. Martin', 'order': 47, 'profile_path': '/5XoslX4ZEsiT8k8qvG5olx65r2W.jpg'}, {'cast_id': 63, 'character': "Laura's Friend", 'credit_id': '52fe422cc3a36847f80099d7', 'gender': 0, 'id': 1273212, 'name': 'Heather Norris', 'order': 48, 'profile_path': None}]</t>
  </si>
  <si>
    <t>[{'credit_id': '52fe422cc3a36847f8009919', 'department': 'Sound', 'gender': 2, 'id': 117, 'job': 'Original Music Composer', 'name': 'Howard Shore', 'profile_path': '/4HbFF5o13GkO0rHi4OVXXMb7U5L.jpg'}, {'credit_id': '52fe422cc3a36847f8009959', 'department': 'Editing', 'gender': 2, 'id': 294, 'job': 'Editor', 'name': 'Mick Audsley', 'profile_path': None}, {'credit_id': '52fe422cc3a36847f800995f', 'department': 'Production', 'gender': 1, 'id': 547, 'job': 'Casting', 'name': 'Victoria Thomas', 'profile_path': '/cdOR8cgySFsgxWtp6hGA3eMsVra.jpg'}, {'credit_id': '52fe422cc3a36847f800991f', 'department': 'Production', 'gender': 2, 'id': 2236, 'job': 'Producer', 'name': 'Tim Bevan', 'profile_path': '/f7o93O1KocuLwIrSa7KqyL1sWaT.jpg'}, {'credit_id': '52fe422cc3a36847f80098dd', 'department': 'Writing', 'gender': 2, 'id': 3036, 'job': 'Screenplay', 'name': 'John Cusack', 'profile_path': '/uKydQYuZ9TnCzvbQLtj6j98vWAT.jpg'}, {'credit_id': '52fe422cc3a36847f80098c5', 'department': 'Directing', 'gender': 0, 'id': 3224, 'job': 'Director', 'name': 'Stephen Frears', 'profile_path': '/8IewTBLTPujw1t1MwpXba8cCXOU.jpg'}, {'credit_id': '52fe422cc3a36847f80098cb', 'department': 'Writing', 'gender': 2, 'id': 3225, 'job': 'Author', 'name': 'Nick Hornby', 'profile_path': '/5wYVBorTuej3VDrcQQXLzUbxB2l.jpg'}, {'credit_id': '52fe422cc3a36847f80098d1', 'department': 'Writing', 'gender': 2, 'id': 3226, 'job': 'Screenplay', 'name': 'D.V. DeVincentis', 'profile_path': None}, {'credit_id': '52fe422cc3a36847f80098d7', 'department': 'Writing', 'gender': 2, 'id': 3227, 'job': 'Screenplay', 'name': 'Steve Pink', 'profile_path': '/myHOgo8mQSCiCAZNGMRdHVr03jr.jpg'}, {'credit_id': '52fe422cc3a36847f80098e3', 'department': 'Writing', 'gender': 2, 'id': 3228, 'job': 'Screenplay', 'name': 'Scott Rosenberg', 'profile_path': '/3SqhCboi0IDCVGmEzGtmN4ZNV8I.jpg'}, {'credit_id': '52fe422cc3a36847f8009925', 'department': 'Production', 'gender': 2, 'id': 3264, 'job': 'Producer', 'name': 'Rudd Simmons', 'profile_path': None}, {'credit_id': '52fe422cc3a36847f8009947', 'department': 'Camera', 'gender': 0, 'id': 3285, 'job': 'Director of Photography', 'name': 'Seamus McGarvey', 'profile_path': '/yXEsxEMHlMDemBy8JrHZFAmd3uD.jpg'}, {'credit_id': '52fe422cc3a36847f800994d', 'department': 'Art', 'gender': 2, 'id': 3286, 'job': 'Production Design', 'name': 'David Chapman', 'profile_path': None}, {'credit_id': '52fe422cc3a36847f8009953', 'department': 'Art', 'gender': 1, 'id': 3287, 'job': 'Production Design', 'name': 'ThÃ©rÃ¨se DePrez', 'profile_path': None}]</t>
  </si>
  <si>
    <t>[{'id': 35, 'name': 'Comedy'}, {'id': 18, 'name': 'Drama'}, {'id': 10749, 'name': 'Romance'}, {'id': 10402, 'name': 'Music'}]</t>
  </si>
  <si>
    <t>[{'name': 'Buena Vista', 'id': 32}, {'name': 'Touchstone Pictures', 'id': 9195}]</t>
  </si>
  <si>
    <t>High Fidelity</t>
  </si>
  <si>
    <t>m89</t>
  </si>
  <si>
    <t>['action', 'fantasy']</t>
  </si>
  <si>
    <t>[{'cast_id': 1, 'character': "Connor 'The Highlander' MacLeod", 'credit_id': '52fe448cc3a36847f809c58f', 'gender': 2, 'id': 38559, 'name': 'Christopher Lambert', 'order': 0, 'profile_path': '/sIl2F9LDTjfnAVBxEG5CTtZGuJU.jpg'}, {'cast_id': 2, 'character': 'Brenda J. Wyatt', 'credit_id': '52fe448cc3a36847f809c593', 'gender': 1, 'id': 29021, 'name': 'Roxanne Hart', 'order': 1, 'profile_path': '/yWGMW6HdhUGT2oIcQ4jmnkw7ZAM.jpg'}, {'cast_id': 3, 'character': "Victor 'The Kurgan' Kruger", 'credit_id': '52fe448cc3a36847f809c597', 'gender': 2, 'id': 6574, 'name': 'Clancy Brown', 'order': 2, 'profile_path': '/xBVifBW0riMSbedEQ27hObjPqVw.jpg'}, {'cast_id': 4, 'character': 'Juan Sanchez Villa-Lobos Ramirez', 'credit_id': '52fe448dc3a36847f809c59b', 'gender': 2, 'id': 738, 'name': 'Sean Connery', 'order': 3, 'profile_path': '/ce84udJZ9QRSR44jxwK2apM3DM8.jpg'}, {'cast_id': 5, 'character': 'Heather MacLeod', 'credit_id': '52fe448dc3a36847f809c59f', 'gender': 1, 'id': 53515, 'name': 'Beatie Edney', 'order': 4, 'profile_path': '/fV5Mf1AKqsL1IhxZxX9JQ68WrqB.jpg'}, {'cast_id': 6, 'character': 'Lieutenant Frank Moran', 'credit_id': '52fe448dc3a36847f809c5a3', 'gender': 2, 'id': 53584, 'name': 'Alan North', 'order': 5, 'profile_path': '/q79hT4OeYOYzH2WIfqS6VsCmKzg.jpg'}, {'cast_id': 7, 'character': 'Det. Walter Bedsoe', 'credit_id': '52fe448dc3a36847f809c5a7', 'gender': 2, 'id': 4253, 'name': 'Jon Polito', 'order': 6, 'profile_path': '/Uin6vfef4tEIqNYcyfnbn6aHb3.jpg'}, {'cast_id': 8, 'character': 'Rachel Ellenstein', 'credit_id': '52fe448dc3a36847f809c5ab', 'gender': 1, 'id': 53585, 'name': 'Sheila Gish', 'order': 7, 'profile_path': None}, {'cast_id': 9, 'character': 'Sunda Kastagir', 'credit_id': '52fe448dc3a36847f809c5af', 'gender': 2, 'id': 31925, 'name': 'Hugh Quarshie', 'order': 8, 'profile_path': '/b6RSuGFTvpDe3WIdWglzfs0kyES.jpg'}, {'cast_id': 11, 'character': 'Aman Fasil', 'credit_id': '52fe448dc3a36847f809c5b3', 'gender': 2, 'id': 53587, 'name': 'Peter Diamond', 'order': 10, 'profile_path': '/rIf04LU2CsdzdvUJghFVVjdWcm6.jpg'}, {'cast_id': 12, 'character': 'Dugal MacLeod', 'credit_id': '52fe448dc3a36847f809c5b7', 'gender': 0, 'id': 53588, 'name': 'Billy Hartman', 'order': 11, 'profile_path': None}, {'cast_id': 13, 'character': 'Angus MacLeod', 'credit_id': '52fe448dc3a36847f809c5bb', 'gender': 2, 'id': 2467, 'name': 'James Cosmo', 'order': 12, 'profile_path': '/523gSqAG9eSSNmKexFFZYh38SxL.jpg'}, {'cast_id': 14, 'character': 'Kate MacLeod', 'credit_id': '52fe448dc3a36847f809c5bf', 'gender': 1, 'id': 9139, 'name': 'Celia Imrie', 'order': 13, 'profile_path': '/tAEzs5PFVX5GsfD3KTWINnuTzMJ.jpg'}, {'cast_id': 23, 'character': 'Kirk Matunas', 'credit_id': '52fe448dc3a36847f809c5f3', 'gender': 2, 'id': 47808, 'name': 'Christopher Malcolm', 'order': 14, 'profile_path': '/9Ua0yZoI6dZQ5VDqfU096dAM1Un.jpg'}, {'cast_id': 24, 'character': 'Old Man in Car', 'credit_id': '52fe448dc3a36847f809c5f7', 'gender': 0, 'id': 56985, 'name': 'Frank Dux', 'order': 15, 'profile_path': None}, {'cast_id': 40, 'character': 'Bassett', 'credit_id': '58a0dd599251412b63003047', 'gender': 2, 'id': 1230746, 'name': 'Ian Reddington', 'order': 16, 'profile_path': '/XxP8N9bplnVuQ41iIMOWcnW3Sw.jpg'}]</t>
  </si>
  <si>
    <t>[{'credit_id': '52fe448dc3a36847f809c5c5', 'department': 'Directing', 'gender': 2, 'id': 52968, 'job': 'Director', 'name': 'Russell Mulcahy', 'profile_path': '/v0wHXi3XdUP9OScVv1E8LgCxdZC.jpg'}, {'credit_id': '52fe448dc3a36847f809c5cb', 'department': 'Writing', 'gender': 2, 'id': 28902, 'job': 'Screenplay', 'name': 'Gregory Widen', 'profile_path': None}, {'credit_id': '52fe448dc3a36847f809c5d1', 'department': 'Production', 'gender': 2, 'id': 53866, 'job': 'Producer', 'name': 'Peter S. Davis', 'profile_path': None}, {'credit_id': '52fe448dc3a36847f809c5d7', 'department': 'Production', 'gender': 2, 'id': 53867, 'job': 'Producer', 'name': 'William N. Panzer', 'profile_path': None}, {'credit_id': '52fe448dc3a36847f809c5dd', 'department': 'Sound', 'gender': 2, 'id': 7714, 'job': 'Original Music Composer', 'name': 'Michael Kamen', 'profile_path': '/y83bqw1VP1PkuvOhG2XROwc9eXG.jpg'}, {'credit_id': '52fe448dc3a36847f809c5e3', 'department': 'Editing', 'gender': 2, 'id': 6875, 'job': 'Editor', 'name': 'Peter Honess', 'profile_path': None}, {'credit_id': '52fe448dc3a36847f809c5e9', 'department': 'Camera', 'gender': 0, 'id': 40052, 'job': 'Director of Photography', 'name': 'Gerry Fisher', 'profile_path': None}, {'credit_id': '576be11bc3a3686f9900073b', 'department': 'Production', 'gender': 2, 'id': 9585, 'job': 'Casting', 'name': 'Michael McLean', 'profile_path': None}, {'credit_id': '576be034c3a3686491002b88', 'department': 'Writing', 'gender': 0, 'id': 201054, 'job': 'Screenplay', 'name': 'Peter Bellwood', 'profile_path': None}, {'credit_id': '576be048c3a36863d1002f5e', 'department': 'Writing', 'gender': 2, 'id': 912, 'job': 'Screenplay', 'name': 'Larry Ferguson', 'profile_path': '/gxsly0SbgYLPB1Y3XOz12jAEmza.jpg'}, {'credit_id': '576be099925141517400060a', 'department': 'Production', 'gender': 0, 'id': 21558, 'job': 'Casting', 'name': 'Diane Dimeo', 'profile_path': None}, {'credit_id': '576be12ec3a3686f99000748', 'department': 'Art', 'gender': 2, 'id': 7732, 'job': 'Production Design', 'name': 'Allan Cameron', 'profile_path': None}, {'credit_id': '576be16092514151410006a5', 'department': 'Art', 'gender': 0, 'id': 29867, 'job': 'Art Direction', 'name': 'Martin Atkinson', 'profile_path': None}, {'credit_id': '576be170c3a3686fda000806', 'department': 'Art', 'gender': 2, 'id': 12651, 'job': 'Art Direction', 'name': 'Tim Hutchinson', 'profile_path': None}, {'credit_id': '576be19dc3a3686f5f0006be', 'department': 'Art', 'gender': 2, 'id': 5060, 'job': 'Set Decoration', 'name': 'Ian Whittaker', 'profile_path': None}, {'credit_id': '576be1b592514165fc002c8f', 'department': 'Costume &amp; Make-Up', 'gender': 2, 'id': 11386, 'job': 'Costume Design', 'name': 'James Acheson', 'profile_path': None}, {'credit_id': '576be1d9c3a3686491002c6a', 'department': 'Directing', 'gender': 0, 'id': 1640410, 'job': 'Script Supervisor', 'name': 'Marilyn Clarke', 'profile_path': None}, {'credit_id': '576be20cc3a3686f130007b0', 'department': 'Sound', 'gender': 0, 'id': 1564339, 'job': 'Music Supervisor', 'name': 'Derek Power', 'profile_path': None}, {'credit_id': '576be27ac3a36863d10030aa', 'department': 'Camera', 'gender': 2, 'id': 8306, 'job': 'Camera Operator', 'name': 'Douglas Milsome', 'profile_path': None}, {'credit_id': '576be28ec3a3686ec60008ee', 'department': 'Camera', 'gender': 0, 'id': 1452749, 'job': 'Camera Operator', 'name': 'Peter Versey', 'profile_path': None}, {'credit_id': '576be2a3c3a3686f5f00074d', 'department': 'Camera', 'gender': 0, 'id': 1640411, 'job': 'Helicopter Camera', 'name': 'Peter Warrilow', 'profile_path': None}, {'credit_id': '576be2b8c3a3686f13000816', 'department': 'Camera', 'gender': 0, 'id': 1451437, 'job': 'Steadicam Operator', 'name': 'Jean Marc Bringuier', 'profile_path': None}]</t>
  </si>
  <si>
    <t>[{'id': 12, 'name': 'Adventure'}, {'id': 28, 'name': 'Action'}, {'id': 14, 'name': 'Fantasy'}]</t>
  </si>
  <si>
    <t>[{'name': 'Davis-Panzer Productions', 'id': 2737}, {'name': 'Thorn EMI Screen Entertainment', 'id': 6179}]</t>
  </si>
  <si>
    <t>Highlander</t>
  </si>
  <si>
    <t>m90</t>
  </si>
  <si>
    <t>[{'cast_id': 10, 'character': 'Walter Burns', 'credit_id': '52fe4384c3a36847f805a16d', 'gender': 2, 'id': 2638, 'name': 'Cary Grant', 'order': 0, 'profile_path': '/psdytm6BKzKd4vEd5TLUdm3rOmc.jpg'}, {'cast_id': 11, 'character': 'Hildy Johnson', 'credit_id': '52fe4384c3a36847f805a171', 'gender': 1, 'id': 30233, 'name': 'Rosalind Russell', 'order': 1, 'profile_path': '/zXDvAzoz2hX9XW7i2AHHeIidOex.jpg'}, {'cast_id': 12, 'character': 'Bruce Baldwin', 'credit_id': '52fe4384c3a36847f805a175', 'gender': 2, 'id': 1208, 'name': 'Ralph Bellamy', 'order': 2, 'profile_path': '/fjRvQxfzPw77TUMDaJHnPKirpG0.jpg'}, {'cast_id': 13, 'character': 'Sheriff Hartwell', 'credit_id': '52fe4384c3a36847f805a179', 'gender': 2, 'id': 30234, 'name': 'Gene Lockhart', 'order': 3, 'profile_path': '/7IL5fx1mfhCiMAvYXSiY1Dj7yky.jpg'}, {'cast_id': 25, 'character': 'Mrs. Baldwin', 'credit_id': '52fe4384c3a36847f805a1a5', 'gender': 1, 'id': 30242, 'name': 'Alma Kruger', 'order': 4, 'profile_path': '/qWjtNdKki5ZLZkYpO4fKsL51R74.jpg'}, {'cast_id': 17, 'character': 'Mayor', 'credit_id': '52fe4384c3a36847f805a185', 'gender': 2, 'id': 30237, 'name': 'Clarence Kolb', 'order': 5, 'profile_path': '/qW24KvtdLQYhE3OMa9jFEgExe6q.jpg'}, {'cast_id': 21, 'character': 'Louie', 'credit_id': '52fe4384c3a36847f805a195', 'gender': 2, 'id': 30239, 'name': 'Abner Biberman', 'order': 6, 'profile_path': '/qTpbKH33TobqfSooJ2UKJ0xP9E1.jpg'}, {'cast_id': 24, 'character': 'Earl Williams', 'credit_id': '52fe4384c3a36847f805a1a1', 'gender': 2, 'id': 4119, 'name': 'John Qualen', 'order': 7, 'profile_path': '/nbXFHZo4TUpNnFGnADXfPwQIvEn.jpg'}, {'cast_id': 23, 'character': 'Mollie Malloy', 'credit_id': '52fe4384c3a36847f805a19d', 'gender': 1, 'id': 30241, 'name': 'Helen Mack', 'order': 8, 'profile_path': '/2juyjMcH6PsS2MFfxpgU4nhKVKZ.jpg'}, {'cast_id': 14, 'character': 'Murphy', 'credit_id': '52fe4384c3a36847f805a17d', 'gender': 0, 'id': 14975, 'name': 'Porter Hall', 'order': 9, 'profile_path': '/m3QXXxI1iMrD9eVwB2z8d3QlKrC.jpg'}, {'cast_id': 29, 'character': 'Bensinger', 'credit_id': '52fe4384c3a36847f805a1b5', 'gender': 2, 'id': 34419, 'name': 'Ernest Truex', 'order': 10, 'profile_path': '/wJ4cMJMht93umLpWsWgSEJCvJ5B.jpg'}, {'cast_id': 16, 'character': 'Endicott', 'credit_id': '52fe4384c3a36847f805a181', 'gender': 2, 'id': 30236, 'name': 'Cliff Edwards', 'order': 11, 'profile_path': '/ePuqsnziMUV7Ej2xsOHEVOkGCJ2.jpg'}, {'cast_id': 18, 'character': 'McCue', 'credit_id': '52fe4384c3a36847f805a189', 'gender': 0, 'id': 30157, 'name': 'Roscoe Karns', 'order': 12, 'profile_path': '/8K65O6N0qtgus9cdvBIdfmAEKJ2.jpg'}, {'cast_id': 19, 'character': 'Wilson', 'credit_id': '52fe4384c3a36847f805a18d', 'gender': 2, 'id': 30238, 'name': 'Frank Jenks', 'order': 13, 'profile_path': '/8TnmuC9O20upcMTejYQz8GEkbsJ.jpg'}, {'cast_id': 20, 'character': 'Sanders', 'credit_id': '52fe4384c3a36847f805a191', 'gender': 2, 'id': 22093, 'name': 'Regis Toomey', 'order': 14, 'profile_path': '/AsEzaekmIVVYbr2oMUIk1tXVSDw.jpg'}, {'cast_id': 22, 'character': 'Duffy', 'credit_id': '52fe4384c3a36847f805a199', 'gender': 2, 'id': 30240, 'name': 'Frank Orth', 'order': 15, 'profile_path': '/9n6ABKYcBmKRjo7yPAyAsd8yKEQ.jpg'}, {'cast_id': 26, 'character': 'Joe Pettibone', 'credit_id': '52fe4384c3a36847f805a1a9', 'gender': 2, 'id': 5464, 'name': 'Billy Gilbert', 'order': 16, 'profile_path': '/7Kbya2ek3mGShtJBWKouRLi8F2G.jpg'}, {'cast_id': 27, 'character': 'Warden Cooley', 'credit_id': '52fe4384c3a36847f805a1ad', 'gender': 0, 'id': 30243, 'name': 'Pat West', 'order': 17, 'profile_path': None}, {'cast_id': 28, 'character': 'Dr. Eggelhoffer', 'credit_id': '52fe4384c3a36847f805a1b1', 'gender': 2, 'id': 13361, 'name': 'Edwin Maxwell', 'order': 18, 'profile_path': '/8mLgclzsR9m7TOPDH2qgRAbsapi.jpg'}, {'cast_id': 30, 'character': 'Gus (uncredited)', 'credit_id': '566c5b3d9251417383008364', 'gender': 2, 'id': 30530, 'name': 'Irving Bacon', 'order': 19, 'profile_path': '/oI6h1L5HvvXLacBIlKoHcXrHbhI.jpg'}, {'cast_id': 31, 'character': 'Mike (uncredited)', 'credit_id': '566c5b6e9251415ec5008e06', 'gender': 2, 'id': 120818, 'name': 'Wade Boteler', 'order': 20, 'profile_path': '/A2B8WDQWBZCV1mXerlJvVX0J2hG.jpg'}, {'cast_id': 32, 'character': 'Insurance Doctor (uncredited)', 'credit_id': '566c5b94c3a3682e98008476', 'gender': 2, 'id': 948509, 'name': 'Harry C. Bradley', 'order': 21, 'profile_path': None}, {'cast_id': 33, 'character': 'Elevator Passenger (uncredited)', 'credit_id': '566c5bb39251412dbc003a46', 'gender': 2, 'id': 32221, 'name': 'Wheaton Chambers', 'order': 22, 'profile_path': None}, {'cast_id': 35, 'character': 'Cop (uncredited)', 'credit_id': '566c5c2d92514169e2008d2c', 'gender': 2, 'id': 43836, 'name': 'Edmund Cobb', 'order': 23, 'profile_path': '/ss20cqXhEqdtoXVesH7nwKr3o0e.jpg'}, {'cast_id': 36, 'character': 'Newspaper Office Worker (uncredited)', 'credit_id': '566c5c9cc3a36834c1008c73', 'gender': 1, 'id': 2772, 'name': 'Ann Doran', 'order': 24, 'profile_path': '/liEnlp1myN4WL6MmJKsOfsGjd73.jpg'}, {'cast_id': 37, 'character': 'Plainclothesman (uncredited)', 'credit_id': '566c5cc1c3a3680e730044f8', 'gender': 2, 'id': 124882, 'name': 'Ralph Dunn', 'order': 25, 'profile_path': '/rb3xuZbdVkwxpYrae1KyV0jNW8a.jpg'}, {'cast_id': 38, 'character': 'Pete Davis (uncredited)', 'credit_id': '566c5cecc3a36834c1008c79', 'gender': 0, 'id': 88652, 'name': 'Earl Dwire', 'order': 26, 'profile_path': '/pNHVcfVRw5FcPFupkf5JtSc7tvw.jpg'}, {'cast_id': 39, 'character': 'Frank - Policeman (uncredited)', 'credit_id': '566c5d1fc3a3683f56008375', 'gender': 2, 'id': 125842, 'name': 'Pat Flaherty', 'order': 27, 'profile_path': '/g1wNobJloszAtbnHe5E3kNQyCE8.jpg'}, {'cast_id': 34, 'character': 'Elevator Passenger (uncredited)', 'credit_id': '566c5bf092514125d3003bab', 'gender': 0, 'id': 121098, 'name': 'Jack Gardner', 'order': 28, 'profile_path': None}, {'cast_id': 40, 'character': 'Carl - Plainclothesman (uncredited)', 'credit_id': '566c5d4692514173ff00ce63', 'gender': 0, 'id': 1097503, 'name': 'Eddie Hart', 'order': 29, 'profile_path': None}, {'cast_id': 41, 'character': 'Evangeline (uncredited)', 'credit_id': '566c5d77c3a3682e980084b1', 'gender': 1, 'id': 85900, 'name': 'Marion Martin', 'order': 30, 'profile_path': '/ci5vfUjqZxm8y27tr1pMKHto7fi.jpg'}, {'cast_id': 42, 'character': 'Newsman (uncredited)', 'credit_id': '566c5db7c3a3680e7300450d', 'gender': 2, 'id': 569144, 'name': 'Frank McLure', 'order': 31, 'profile_path': '/u6E8Ms5zQXg9LEr7lktIvhtMxjS.jpg'}, {'cast_id': 43, 'character': 'Tim (uncredited)', 'credit_id': '566c5e5792514125d3003be9', 'gender': 2, 'id': 100945, 'name': 'James Millican', 'order': 32, 'profile_path': '/jRGu5a4dNfVYBty6UrlBgI81KFV.jpg'}, {'cast_id': 44, 'character': 'Gene (uncredited)', 'credit_id': '566c5e8592514169e2008d62', 'gender': 2, 'id': 145828, 'name': 'Gene Morgan', 'order': 33, 'profile_path': None}, {'cast_id': 45, 'character': 'Skinny (uncredited)', 'credit_id': '566c5eabc3a36826470087c4', 'gender': 2, 'id': 30219, 'name': 'Delmar Watson', 'order': 34, 'profile_path': '/7ziZucuRxTz7kc9pLKGAKAFGjqL.jpg'}]</t>
  </si>
  <si>
    <t>[{'credit_id': '52fe4384c3a36847f805a14b', 'department': 'Writing', 'gender': 2, 'id': 4358, 'job': 'Screenplay', 'name': 'Charles Lederer', 'profile_path': None}, {'credit_id': '52fe4384c3a36847f805a139', 'department': 'Directing', 'gender': 0, 'id': 11435, 'job': 'Director', 'name': 'Howard Hawks', 'profile_path': '/yekSHa7JRzGMg0M7X4HP530GeyV.jpg'}, {'credit_id': '52fe4384c3a36847f805a151', 'department': 'Production', 'gender': 0, 'id': 11435, 'job': 'Producer', 'name': 'Howard Hawks', 'profile_path': '/yekSHa7JRzGMg0M7X4HP530GeyV.jpg'}, {'credit_id': '566c5ef5c3a3680e7300452a', 'department': 'Writing', 'gender': 2, 'id': 4341, 'job': 'Screenplay', 'name': 'Ben Hecht', 'profile_path': '/is5faYjaFObagG3b8xgwocMkUcX.jpg'}, {'credit_id': '52fe4384c3a36847f805a13f', 'department': 'Writing', 'gender': 2, 'id': 4341, 'job': 'Theatre Play', 'name': 'Ben Hecht', 'profile_path': '/is5faYjaFObagG3b8xgwocMkUcX.jpg'}, {'credit_id': '52fe4384c3a36847f805a145', 'department': 'Writing', 'gender': 2, 'id': 14824, 'job': 'Theatre Play', 'name': 'Charles MacArthur', 'profile_path': None}, {'credit_id': '52fe4384c3a36847f805a163', 'department': 'Camera', 'gender': 2, 'id': 17761, 'job': 'Director of Photography', 'name': 'Joseph Walker', 'profile_path': None}, {'credit_id': '52fe4384c3a36847f805a157', 'department': 'Sound', 'gender': 0, 'id': 29275, 'job': 'Music', 'name': 'Sidney Cutner', 'profile_path': None}, {'credit_id': '52fe4384c3a36847f805a169', 'department': 'Editing', 'gender': 2, 'id': 30154, 'job': 'Editor', 'name': 'Gene Havlick', 'profile_path': None}, {'credit_id': '52fe4384c3a36847f805a15d', 'department': 'Sound', 'gender': 2, 'id': 30232, 'job': 'Music', 'name': 'Felix Mills', 'profile_path': None}, {'credit_id': '566c5f7f92514169e2008d7b', 'department': 'Art', 'gender': 2, 'id': 31969, 'job': 'Art Direction', 'name': 'Lionel Banks', 'profile_path': None}, {'credit_id': '566c6226925141664f008aeb', 'department': 'Sound', 'gender': 0, 'id': 34173, 'job': 'Music', 'name': 'Ben Oakland', 'profile_path': None}, {'credit_id': '566c5fa5c3a36833b6008a09', 'department': 'Costume &amp; Make-Up', 'gender': 0, 'id': 34225, 'job': 'Costume Design', 'name': 'Robert Kalloch', 'profile_path': None}, {'credit_id': '566c6125c3a36833b6008a3a', 'department': 'Sound', 'gender': 2, 'id': 34227, 'job': 'Music Director', 'name': 'Morris Stoloff', 'profile_path': None}, {'credit_id': '566c5f2b92514169e2008d70', 'department': 'Crew', 'gender': 0, 'id': 10792, 'job': 'Additional Dialogue', 'name': 'Morrie Ryskind', 'profile_path': None}, {'credit_id': '566c6275925141664f008afb', 'department': 'Production', 'gender': 0, 'id': 346617, 'job': 'Producer', 'name': 'Jed Harris', 'profile_path': None}, {'credit_id': '566c605d92514173ff00cebc', 'department': 'Camera', 'gender': 0, 'id': 545526, 'job': 'Camera Intern', 'name': 'Cliff Shirpser', 'profile_path': None}, {'credit_id': '566c6008c3a368535a0090f7', 'department': 'Sound', 'gender': 0, 'id': 1099274, 'job': 'Sound', 'name': 'Lodge Cunningham', 'profile_path': None}, {'credit_id': '566c5fdb92514173ff00ceab', 'department': 'Directing', 'gender': 0, 'id': 1312730, 'job': 'Assistant Director', 'name': 'Cliff P. Broughton', 'profile_path': None}]</t>
  </si>
  <si>
    <t>[{'name': 'Columbia Pictures', 'id': 5}]</t>
  </si>
  <si>
    <t>His Girl Friday</t>
  </si>
  <si>
    <t>m91</t>
  </si>
  <si>
    <t>['drama', 'war']</t>
  </si>
  <si>
    <t>[{'cast_id': 3, 'character': 'Bill Rowan', 'credit_id': '52fe44b59251416c9101a2b5', 'gender': 2, 'id': 142729, 'name': 'Sebastian Rice-Edwards', 'order': 0, 'profile_path': None}, {'cast_id': 4, 'character': 'Sue Rowan', 'credit_id': '52fe44b59251416c9101a2b9', 'gender': 0, 'id': 142730, 'name': 'Geraldine Muir', 'order': 1, 'profile_path': None}, {'cast_id': 5, 'character': 'Grace Rowan', 'credit_id': '52fe44b59251416c9101a2bd', 'gender': 1, 'id': 15197, 'name': 'Sarah Miles', 'order': 2, 'profile_path': '/xsGOmzW67NTLPpTMrzyegq22CQl.jpg'}, {'cast_id': 6, 'character': 'Clive Rowan', 'credit_id': '52fe44b59251416c9101a2c1', 'gender': 2, 'id': 54014, 'name': 'David Hayman', 'order': 3, 'profile_path': '/tXhC9zlniU4SYpjOcMKxDIHdQBB.jpg'}, {'cast_id': 7, 'character': 'Dawn Rowan', 'credit_id': '52fe44b59251416c9101a2c5', 'gender': 1, 'id': 3122, 'name': 'Sammi Davis', 'order': 4, 'profile_path': '/1h6J7f0AZBGtn1kmfoipQVFZBaQ.jpg'}, {'cast_id': 8, 'character': 'Mac', 'credit_id': '52fe44b59251416c9101a2c9', 'gender': 2, 'id': 14325, 'name': "Derrick O'Connor", 'order': 5, 'profile_path': '/5V0v5o7vIORgUXxbMCqy5aXLf5f.jpg'}, {'cast_id': 18, 'character': 'Molly', 'credit_id': '56d78f10c3a3681e50019e54', 'gender': 1, 'id': 1198828, 'name': 'Susan Wooldridge', 'order': 6, 'profile_path': '/4t0kkHPrtMZCeObjlayv0Xpba7M.jpg'}, {'cast_id': 10, 'character': 'Cpl. Bruce Carrey', 'credit_id': '52fe44b59251416c9101a2d1', 'gender': 2, 'id': 1642, 'name': 'Jean-Marc Barr', 'order': 8, 'profile_path': '/vlWlQUc3qxNd0fIbv2lqXOv8j7i.jpg'}, {'cast_id': 11, 'character': 'Grandfather George', 'credit_id': '52fe44b59251416c9101a2d5', 'gender': 2, 'id': 2481, 'name': 'Ian Bannen', 'order': 9, 'profile_path': '/o1M55VhFgRimGz9cNjadt8fWlXE.jpg'}, {'cast_id': 12, 'character': 'Grandma', 'credit_id': '52fe44b59251416c9101a2d9', 'gender': 1, 'id': 142731, 'name': 'Annie Leon', 'order': 10, 'profile_path': None}, {'cast_id': 13, 'character': 'Faith', 'credit_id': '52fe44b59251416c9101a2dd', 'gender': 0, 'id': 37053, 'name': 'Jill Baker', 'order': 11, 'profile_path': None}, {'cast_id': 14, 'character': 'Hope', 'credit_id': '52fe44b59251416c9101a2e1', 'gender': 0, 'id': 40646, 'name': 'Amelda Brown', 'order': 12, 'profile_path': None}, {'cast_id': 15, 'character': 'Charity', 'credit_id': '52fe44b59251416c9101a2e5', 'gender': 0, 'id': 38402, 'name': 'Katrine Boorman', 'order': 13, 'profile_path': '/cIxijBUAvwg0QQ7nGKGIltjnCDY.jpg'}, {'cast_id': 17, 'character': 'WVS Woman', 'credit_id': '52fe44b59251416c9101a2ed', 'gender': 1, 'id': 131625, 'name': 'Shelagh Fraser', 'order': 15, 'profile_path': '/xNfiibBvknHztEnL0g7dcdrxOKq.jpg'}, {'cast_id': 19, 'character': "Clive's Pal", 'credit_id': '588f163292514101a6006323', 'gender': 0, 'id': 301657, 'name': 'Colin Higgins', 'order': 16, 'profile_path': None}, {'cast_id': 20, 'character': 'Roger', 'credit_id': '58cde4a49251415a610151b3', 'gender': 0, 'id': 1779428, 'name': 'Nicky Taylor', 'order': 17, 'profile_path': None}, {'cast_id': 21, 'character': "Harper (Roger's gang)", 'credit_id': '58cde4b59251415a45014488', 'gender': 2, 'id': 1779424, 'name': 'Colin Dale', 'order': 18, 'profile_path': None}, {'cast_id': 22, 'character': 'Luftwaffe Pilot', 'credit_id': '58cde4dfc3a36850e9013464', 'gender': 2, 'id': 69751, 'name': 'Charley Boorman', 'order': 19, 'profile_path': '/w3mWdag22fezny15BxYmiCuXlPS.jpg'}, {'cast_id': 23, 'character': 'Narrator', 'credit_id': '58cde4f59251415a3d014bbd', 'gender': 2, 'id': 19665, 'name': 'John Boorman', 'order': 20, 'profile_path': '/zPZkbiZms6DUZz74xLLFFGUJY0n.jpg'}]</t>
  </si>
  <si>
    <t>[{'credit_id': '52fe44b59251416c9101a2ab', 'department': 'Directing', 'gender': 2, 'id': 19665, 'job': 'Director', 'name': 'John Boorman', 'profile_path': '/zPZkbiZms6DUZz74xLLFFGUJY0n.jpg'}, {'credit_id': '52fe44b59251416c9101a2b1', 'department': 'Writing', 'gender': 2, 'id': 19665, 'job': 'Writer', 'name': 'John Boorman', 'profile_path': '/zPZkbiZms6DUZz74xLLFFGUJY0n.jpg'}]</t>
  </si>
  <si>
    <t>[{'id': 18, 'name': 'Drama'}, {'id': 10752, 'name': 'War'}]</t>
  </si>
  <si>
    <t>Hope and Glory</t>
  </si>
  <si>
    <t>m92</t>
  </si>
  <si>
    <t>[{'cast_id': 5, 'character': 'Captain Spaulding', 'credit_id': '52fe4363c3a36847f8050a1b', 'gender': 2, 'id': 5695, 'name': 'Sid Haig', 'order': 0, 'profile_path': '/7eNFfpB9dfPZ1KAldcvE2MldWK6.jpg'}, {'cast_id': 6, 'character': 'Otis B. Driftwood', 'credit_id': '52fe4363c3a36847f8050a1f', 'gender': 0, 'id': 27737, 'name': 'Bill Moseley', 'order': 1, 'profile_path': '/qUgvWEdmsLTzYzVFc71Asqxsjhi.jpg'}, {'cast_id': 7, 'character': 'Baby Firefly', 'credit_id': '52fe4363c3a36847f8050a23', 'gender': 1, 'id': 21319, 'name': 'Sheri Moon Zombie', 'order': 2, 'profile_path': '/wVLWUojYh3hDUa36qmC0bRplAMq.jpg'}, {'cast_id': 8, 'character': 'Mother Firefly', 'credit_id': '52fe4363c3a36847f8050a27', 'gender': 1, 'id': 8963, 'name': 'Karen Black', 'order': 3, 'profile_path': '/xKtsATh6T64NJfE1io1AnofnFRi.jpg'}, {'cast_id': 10, 'character': 'Denise Willis', 'credit_id': '52fe4363c3a36847f8050a2f', 'gender': 1, 'id': 18662, 'name': 'Erin Daniels', 'order': 4, 'profile_path': '/pRKxu8MQaI6ybhdfYt5Zp8Zphen.jpg'}, {'cast_id': 9, 'character': 'Jerry Goldsmith', 'credit_id': '52fe4363c3a36847f8050a2b', 'gender': 2, 'id': 27738, 'name': 'Chris Hardwick', 'order': 5, 'profile_path': '/4neHtCQpQgOwmUil43R3syamU4z.jpg'}, {'cast_id': 12, 'character': 'Bill Hudley', 'credit_id': '52fe4363c3a36847f8050a37', 'gender': 2, 'id': 11678, 'name': 'Rainn Wilson', 'order': 6, 'profile_path': '/ewoTNrM4WkuzmFwj7QwJ7yGin9L.jpg'}, {'cast_id': 11, 'character': 'Mary Knowles', 'credit_id': '52fe4363c3a36847f8050a33', 'gender': 1, 'id': 27739, 'name': 'Jennifer Jostyn', 'order': 7, 'profile_path': '/ryxfr10cqSMdWQT8oWQG5OBgFQ2.jpg'}, {'cast_id': 4, 'character': 'Lieutenant George Wydell', 'credit_id': '52fe4363c3a36847f8050a17', 'gender': 2, 'id': 27736, 'name': 'Tom Towles', 'order': 8, 'profile_path': '/nqcpMGjjJkz8IMdDyrObZulUFKg.jpg'}, {'cast_id': 13, 'character': 'Deputy Steve Naish', 'credit_id': '52fe4363c3a36847f8050a3b', 'gender': 2, 'id': 27740, 'name': 'Walton Goggins', 'order': 9, 'profile_path': '/gA5nf2alzIPPjs1MSjS1PmrCedJ.jpg'}, {'cast_id': 29, 'character': 'Tiny Firefly', 'credit_id': '53d4095dc3a3686b88001b76', 'gender': 2, 'id': 8295, 'name': 'Matthew McGrory', 'order': 10, 'profile_path': '/nqoybouozs8Ns0Twbdib5RN9KnJ.jpg'}, {'cast_id': 14, 'character': "Rufus 'RJ' Firefly Jr.", 'credit_id': '52fe4363c3a36847f8050a3f', 'gender': 0, 'id': 27741, 'name': 'Robert Allen Mukes', 'order': 11, 'profile_path': '/A7qzwPu2Kw531yNYGuXRLQx5XfS.jpg'}, {'cast_id': 15, 'character': 'Grandpa Hugo Firefly', 'credit_id': '52fe4363c3a36847f8050a43', 'gender': 2, 'id': 27742, 'name': 'Dennis Fimple', 'order': 12, 'profile_path': '/iqufXf1lSczFfi8ZKfwD35jwpdF.jpg'}, {'cast_id': 26, 'character': "Rufus 'Earl' Firefly Sr.", 'credit_id': '53d4077e0e0a2628410025dc', 'gender': 0, 'id': 555328, 'name': 'Jake McKinnon', 'order': 13, 'profile_path': '/4UWGeLQGWjhF9m1ucyrcMstG5sG.jpg'}, {'cast_id': 27, 'character': 'Don Willis', 'credit_id': '53d407c70e0a26283b0025de', 'gender': 2, 'id': 51931, 'name': 'Harrison Young', 'order': 14, 'profile_path': '/hCBj5YW0JhfBtfgeRIRICE3QUW.jpg'}, {'cast_id': 28, 'character': 'Ravelli', 'credit_id': '53d407ed0e0a26283e00279a', 'gender': 2, 'id': 13592, 'name': 'Irwin Keyes', 'order': 15, 'profile_path': '/9xejxwb12zvNfvDNZkmlIdtQ9A0.jpg'}, {'cast_id': 20, 'character': 'Stucky', 'credit_id': '52fe4363c3a36847f8050a5d', 'gender': 2, 'id': 6451, 'name': 'Michael J. Pollard', 'order': 16, 'profile_path': '/pZzGaBrDi27Ve7X4BCzslgt2mZi.jpg'}, {'cast_id': 19, 'character': 'Killer Karl', 'credit_id': '52fe4363c3a36847f8050a59', 'gender': 0, 'id': 44824, 'name': 'Chad Bannon', 'order': 17, 'profile_path': '/h5CJ9J2XHqMHGLelOEzClJza4y7.jpg'}, {'cast_id': 22, 'character': 'Sheriff Frank Huston', 'credit_id': '52fe4363c3a36847f8050a65', 'gender': 2, 'id': 83978, 'name': 'William Bassett', 'order': 18, 'profile_path': '/hY86g53UNyyBNny8c9nsqmVccij.jpg'}, {'cast_id': 21, 'character': "Richard 'Little Dick' Wick", 'credit_id': '52fe4363c3a36847f8050a61', 'gender': 0, 'id': 44825, 'name': 'David Reynolds', 'order': 19, 'profile_path': '/a22a3Jb7oHsI0Bi9udvjSOLjMyn.jpg'}, {'cast_id': 39, 'character': 'Gerry Ober', 'credit_id': '56caf2e2c3a368409c00a5ac', 'gender': 0, 'id': 1581369, 'name': 'Joe Dobbs III', 'order': 20, 'profile_path': None}, {'cast_id': 40, 'character': 'Skunk Ape Wife', 'credit_id': '56caf33bc3a368408e00a32a', 'gender': 1, 'id': 109900, 'name': 'Judith Drake', 'order': 21, 'profile_path': '/1lDKCXCMaSu1fx8ayJKUH2LwgvR.jpg'}, {'cast_id': 41, 'character': 'Dr. Wolfenstein', 'credit_id': '56caf3689251414b400002cb', 'gender': 2, 'id': 986334, 'name': 'Gregg Gibbs', 'order': 22, 'profile_path': None}, {'cast_id': 42, 'character': 'Skunk Ape Husband', 'credit_id': '56caf436c3a368409500b0f8', 'gender': 0, 'id': 1581372, 'name': 'Ken Johnson', 'order': 23, 'profile_path': None}, {'cast_id': 44, 'character': 'Lewis Dover', 'credit_id': '56caf497c3a368408900af91', 'gender': 0, 'id': 1581375, 'name': 'Irvin Mosley Jr.', 'order': 25, 'profile_path': None}, {'cast_id': 46, 'character': 'George Wydell', 'credit_id': '56caf5b49251414af5000335', 'gender': 2, 'id': 27736, 'name': 'Tom Towles', 'order': 27, 'profile_path': '/nqcpMGjjJkz8IMdDyrObZulUFKg.jpg'}, {'cast_id': 47, 'character': 'Dr. Satan', 'credit_id': '56cc3835c3a36865e10022c2', 'gender': 2, 'id': 115244, 'name': 'Walter Phelan', 'order': 28, 'profile_path': '/gvNfE7YZCf0cs1mkL6Hhfl0999A.jpg'}]</t>
  </si>
  <si>
    <t>[{'credit_id': '52fe4363c3a36847f8050a07', 'department': 'Directing', 'gender': 2, 'id': 16848, 'job': 'Director', 'name': 'Rob Zombie', 'profile_path': '/2LGOgBVEAqC2rStyY7ys0wHNbEs.jpg'}, {'credit_id': '52fe4363c3a36847f8050a0d', 'department': 'Production', 'gender': 2, 'id': 27735, 'job': 'Producer', 'name': 'Andy Gould', 'profile_path': None}, {'credit_id': '52fe4363c3a36847f8050a13', 'department': 'Writing', 'gender': 2, 'id': 16848, 'job': 'Screenplay', 'name': 'Rob Zombie', 'profile_path': '/2LGOgBVEAqC2rStyY7ys0wHNbEs.jpg'}, {'credit_id': '52fe4363c3a36847f8050a49', 'department': 'Sound', 'gender': 2, 'id': 16848, 'job': 'Original Music Composer', 'name': 'Rob Zombie', 'profile_path': '/2LGOgBVEAqC2rStyY7ys0wHNbEs.jpg'}, {'credit_id': '52fe4363c3a36847f8050a4f', 'department': 'Camera', 'gender': 2, 'id': 7034, 'job': 'Director of Photography', 'name': 'Tom Richmond', 'profile_path': None}, {'credit_id': '52fe4363c3a36847f8050a55', 'department': 'Camera', 'gender': 0, 'id': 27743, 'job': 'Director of Photography', 'name': 'Alex Poppas', 'profile_path': None}, {'credit_id': '5343f4700e0a2679bf005ad5', 'department': 'Production', 'gender': 2, 'id': 30876, 'job': 'Casting', 'name': 'Dean E. Fronk', 'profile_path': None}, {'credit_id': '5343f4880e0a2679b1005920', 'department': 'Production', 'gender': 2, 'id': 30874, 'job': 'Casting', 'name': 'Donald Paul Pemrick', 'profile_path': None}, {'credit_id': '5343f4a10e0a2679b1005925', 'department': 'Costume &amp; Make-Up', 'gender': 1, 'id': 989146, 'job': 'Costume Design', 'name': 'Amanda Friedland', 'profile_path': None}, {'credit_id': '5709358bc3a3680b77000181', 'department': 'Crew', 'gender': 0, 'id': 1603308, 'job': 'Chef', 'name': 'Richard Katzenson', 'profile_path': None}, {'credit_id': '556a443d92514173b3002120', 'department': 'Production', 'gender': 0, 'id': 60500, 'job': 'Executive Producer', 'name': 'Andy Given', 'profile_path': None}, {'credit_id': '556a444892514174a8002203', 'department': 'Production', 'gender': 0, 'id': 204304, 'job': 'Associate Producer', 'name': 'Joel Hatch', 'profile_path': None}, {'credit_id': '556a445e9251416afc002477', 'department': 'Production', 'gender': 2, 'id': 61647, 'job': 'Executive Producer', 'name': 'Guy Oseary', 'profile_path': None}, {'credit_id': '556a446c9251415408000fa8', 'department': 'Production', 'gender': 0, 'id': 1472295, 'job': 'Co-Producer', 'name': 'Danielle Shilling Lovett', 'profile_path': None}, {'credit_id': '556a448092514173e0002042', 'department': 'Sound', 'gender': 0, 'id': 1472296, 'job': 'Original Music Composer', 'name': 'Scott Humphrey', 'profile_path': None}, {'credit_id': '556a44989251415408000fac', 'department': 'Editing', 'gender': 1, 'id': 7035, 'job': 'Editor', 'name': 'Kathryn Himoff', 'profile_path': None}, {'credit_id': '556a44a6c3a36876bd002112', 'department': 'Editing', 'gender': 0, 'id': 17886, 'job': 'Editor', 'name': 'Robert K. Lambert', 'profile_path': None}, {'credit_id': '556a44b3c3a3685489002290', 'department': 'Editing', 'gender': 0, 'id': 1472297, 'job': 'Editor', 'name': 'Sean K. Lambert', 'profile_path': None}, {'credit_id': '570932a8c3a3680b7700010d', 'department': 'Production', 'gender': 0, 'id': 17886, 'job': 'Associate Producer', 'name': 'Robert K. Lambert', 'profile_path': None}, {'credit_id': '57093307c3a3687757000288', 'department': 'Art', 'gender': 2, 'id': 986334, 'job': 'Production Design', 'name': 'Gregg Gibbs', 'profile_path': None}, {'credit_id': '5709332792514158720000c6', 'department': 'Art', 'gender': 2, 'id': 957804, 'job': 'Art Direction', 'name': 'Michael Krantz', 'profile_path': None}, {'credit_id': '5709333a92514158720000ca', 'department': 'Art', 'gender': 1, 'id': 1397725, 'job': 'Set Decoration', 'name': 'Lisa K. Sessions', 'profile_path': None}, {'credit_id': '570933a09251414a56000237', 'department': 'Art', 'gender': 0, 'id': 1351274, 'job': 'Art Department Coordinator', 'name': 'Missy Parker', 'profile_path': None}, {'credit_id': '570933dd92514144710002a8', 'department': 'Art', 'gender': 0, 'id': 1190448, 'job': 'Assistant Art Director', 'name': 'Erin Smith', 'profile_path': None}, {'credit_id': '570933f6c3a3687de300023d', 'department': 'Art', 'gender': 0, 'id': 1603301, 'job': 'Construction Coordinator', 'name': 'Chris Santini', 'profile_path': None}, {'credit_id': '570934089251415bc7003939', 'department': 'Art', 'gender': 0, 'id': 1435690, 'job': 'Greensman', 'name': 'Bennett Andrews', 'profile_path': None}, {'credit_id': '5709341bc3a36877570002b2', 'department': 'Art', 'gender': 0, 'id': 1603302, 'job': 'Painter', 'name': 'Eric Andresen', 'profile_path': None}, {'credit_id': '5709342fc3a3687de300024e', 'department': 'Art', 'gender': 0, 'id': 16426, 'job': 'Production Illustrator', 'name': 'Russell J. Smith', 'profile_path': None}, {'credit_id': '5709344492514155f3000125', 'department': 'Art', 'gender': 1, 'id': 1319135, 'job': 'Set Designer', 'name': 'Maria Baker', 'profile_path': None}, {'credit_id': '57093459c3a36810b40000f9', 'department': 'Camera', 'gender': 0, 'id': 30856, 'job': 'Camera Operator', 'name': 'Tom Fraser', 'profile_path': None}, {'credit_id': '57093473c3a3681d3a0036ed', 'department': 'Camera', 'gender': 0, 'id': 1603303, 'job': 'First Assistant Camera', 'name': 'Richard C. Miller', 'profile_path': None}, {'credit_id': '570934a7c3a3687de300025e', 'department': 'Camera', 'gender': 0, 'id': 1461177, 'job': 'Still Photographer', 'name': 'Suzanne Hanover', 'profile_path': None}, {'credit_id': '570934d6c3a36810b4000120', 'department': 'Costume &amp; Make-Up', 'gender': 0, 'id': 1322423, 'job': 'Costume Supervisor', 'name': 'Christi K. Work', 'profile_path': None}, {'credit_id': '570934ecc3a3680b77000166', 'department': 'Costume &amp; Make-Up', 'gender': 0, 'id': 1521452, 'job': 'Hairstylist', 'name': 'Gary J. Perticone', 'profile_path': None}, {'credit_id': '570934fd92514155f3000150', 'department': 'Costume &amp; Make-Up', 'gender': 0, 'id': 1546557, 'job': 'Key Hair Stylist', 'name': 'Patricia Gundlach', 'profile_path': None}, {'credit_id': '5709350d925141551800014b', 'department': 'Costume &amp; Make-Up', 'gender': 0, 'id': 1603305, 'job': 'Makeup Artist', 'name': 'Mustaque M. Ashrafi', 'profile_path': None}, {'credit_id': '5709352fc3a3681d3a003715', 'department': 'Costume &amp; Make-Up', 'gender': 0, 'id': 1431999, 'job': 'Wigmaker', 'name': 'Justin Ditter', 'profile_path': None}, {'credit_id': '5709357bc3a3681d3a00371e', 'department': 'Crew', 'gender': 0, 'id': 1603307, 'job': 'Carpenter', 'name': 'Oscar Alvarado', 'profile_path': None}, {'credit_id': '5709359c9251415bc7003976', 'department': 'Crew', 'gender': 0, 'id': 1603309, 'job': 'Craft Service', 'name': 'William Nuzzo', 'profile_path': None}, {'credit_id': '570935b1c3a3686f15000371', 'department': 'Crew', 'gender': 0, 'id': 1603310, 'job': 'Driver', 'name': 'Richard G. Almo', 'profile_path': None}, {'credit_id': '570935c3c3a3687de30002a7', 'department': 'Crew', 'gender': 0, 'id': 1603311, 'job': 'Legal Services', 'name': 'Jeff Silberman', 'profile_path': None}, {'credit_id': '570935e7c3a36877960002f7', 'department': 'Crew', 'gender': 2, 'id': 988851, 'job': 'Makeup Effects', 'name': 'Martin Astles', 'profile_path': None}, {'credit_id': '570935fbc3a36877960002fc', 'department': 'Crew', 'gender': 0, 'id': 1603314, 'job': 'Post Production Supervisor', 'name': 'Virginia Landis Albertson', 'profile_path': None}, {'credit_id': '5709360f92514155f3000189', 'department': 'Crew', 'gender': 0, 'id': 1603316, 'job': 'Propmaker', 'name': 'Anthony Aguilar', 'profile_path': None}, {'credit_id': '57093627c3a3681d24003a9e', 'department': 'Crew', 'gender': 0, 'id': 1341776, 'job': 'Property Master', 'name': 'Tony Bonaventura', 'profile_path': None}, {'credit_id': '5709363bc3a3680b770001a5', 'department': 'Crew', 'gender': 0, 'id': 1603318, 'job': 'Scenic Artist', 'name': 'Dominique Blaskovich', 'profile_path': None}, {'credit_id': '57093666c3a3680b770001b3', 'department': 'Crew', 'gender': 0, 'id': 1603320, 'job': 'Set Medic', 'name': 'Tony Hill', 'profile_path': None}, {'credit_id': '5709368ac3a3681d24003ab3', 'department': 'Crew', 'gender': 0, 'id': 91893, 'job': 'Special Effects Coordinator', 'name': 'David Blitstein', 'profile_path': None}, {'credit_id': '570936a1c3a3680b770001c1', 'department': 'Crew', 'gender': 2, 'id': 84702, 'job': 'Stunt Coordinator', 'name': 'Gregg Brazzel', 'profile_path': None}, {'credit_id': '570936bfc3a3681d3a00375a', 'department': 'Crew', 'gender': 0, 'id': 1597200, 'job': 'Telecine Colorist', 'name': 'George Koran', 'profile_path': None}, {'credit_id': '570936d2c3a3680b770001d0', 'department': 'Crew', 'gender': 0, 'id': 1603322, 'job': 'Transportation Captain', 'name': 'Ron Hardman', 'profile_path': None}, {'credit_id': '570936e39251415518000195', 'department': 'Crew', 'gender': 0, 'id': 1603323, 'job': 'Transportation Coordinator', 'name': 'Allan Yamauchi', 'profile_path': None}, {'credit_id': '570936f4c3a3687de30002de', 'department': 'Production', 'gender': 0, 'id': 60500, 'job': 'Unit Production Manager', 'name': 'Andy Given', 'profile_path': None}, {'credit_id': '57093706c3a3687796000326', 'department': 'Crew', 'gender': 0, 'id': 1573710, 'job': 'Utility Stunts', 'name': 'Laura Lee Connery', 'profile_path': None}, {'credit_id': '5709372ec3a368779600032e', 'department': 'Directing', 'gender': 0, 'id': 1457708, 'job': 'Script Supervisor', 'name': 'Toby Forlenza', 'profile_path': None}, {'credit_id': '5709373f92514155660001cc', 'department': 'Editing', 'gender': 0, 'id': 1603324, 'job': 'Color Timer', 'name': 'Hillary Murray', 'profile_path': None}, {'credit_id': '5709374ec3a3681d24003acf', 'department': 'Editing', 'gender': 0, 'id': 1404364, 'job': 'Dialogue Editor', 'name': 'Robert Getty', 'profile_path': None}, {'credit_id': '57093775c3a3681d3a003773', 'department': 'Lighting', 'gender': 0, 'id': 1603325, 'job': 'Best Boy Electric', 'name': 'Joe Clarke', 'profile_path': None}, {'credit_id': '5709379392514155f30001ca', 'department': 'Lighting', 'gender': 0, 'id': 1603326, 'job': 'Electrician', 'name': 'Dominik Feller', 'profile_path': None}, {'credit_id': '570937a492514155660001d9', 'department': 'Lighting', 'gender': 0, 'id': 1392107, 'job': 'Gaffer', 'name': 'Logan Leabo', 'profile_path': None}, {'credit_id': '570937d492514155180001b6', 'department': 'Lighting', 'gender': 0, 'id': 1603327, 'job': 'Lighting Technician', 'name': 'Michael Albala', 'profile_path': None}, {'credit_id': '570937e3c3a3681d24003aeb', 'department': 'Lighting', 'gender': 0, 'id': 1603328, 'job': 'Rigging Gaffer', 'name': 'Kathy Andreasen', 'profile_path': None}, {'credit_id': '570937f8c3a3681d3a003789', 'department': 'Production', 'gender': 0, 'id': 1453320, 'job': 'Location Manager', 'name': 'Eric Klosterman', 'profile_path': None}, {'credit_id': '5709380cc3a3687de3000308', 'department': 'Production', 'gender': 0, 'id': 1603329, 'job': 'Production Accountant', 'name': 'Kathryn Loraine Hibbs', 'profile_path': None}, {'credit_id': '570938259251414a560002f2', 'department': 'Production', 'gender': 0, 'id': 1603330, 'job': 'Production Office Coordinator', 'name': 'Edward Cass', 'profile_path': None}, {'credit_id': '57093835c3a3686f150003cf', 'department': 'Production', 'gender': 0, 'id': 1406792, 'job': 'Publicist', 'name': 'Deborah Wuliger', 'profile_path': None}, {'credit_id': '5709385f92514155180001d0', 'department': 'Sound', 'gender': 0, 'id': 1603331, 'job': 'Boom Operator', 'name': 'Brian Robinson', 'profile_path': None}, {'credit_id': '57093885c3a3681d3a00379b', 'department': 'Sound', 'gender': 0, 'id': 9435, 'job': 'Foley', 'name': 'Mary Erstad', 'profile_path': None}, {'credit_id': '57093898c3a3686f150003db', 'department': 'Sound', 'gender': 0, 'id': 1555374, 'job': 'Sound Editor', 'name': 'Susan Cahill', 'profile_path': None}, {'credit_id': '570938aa92514155f30001f0', 'department': 'Sound', 'gender': 0, 'id': 9419, 'job': 'Sound Effects Editor', 'name': 'Benjamin L. Cook', 'profile_path': None}, {'credit_id': '570938bfc3a3680b7700021c', 'department': 'Sound', 'gender': 0, 'id': 1603334, 'job': 'Sound Mixer', 'name': 'Buck Robinson', 'profile_path': None}, {'credit_id': '570938d0c3a3680b77000223', 'department': 'Sound', 'gender': 2, 'id': 1010751, 'job': 'Sound Re-Recording Mixer', 'name': 'Joe Barnett', 'profile_path': None}, {'credit_id': '570938eb9251414471000376', 'department': 'Sound', 'gender': 0, 'id': 148221, 'job': 'Supervising Sound Editor', 'name': 'James P. Lay', 'profile_path': None}, {'credit_id': '57093901c3a36810b40001af', 'department': 'Writing', 'gender': 0, 'id': 1585197, 'job': 'Storyboard', 'name': 'Darrin Denlinger', 'profile_path': None}, {'credit_id': '595679dcc3a3683526049cab', 'department': 'Art', 'gender': 0, 'id': 1603306, 'job': 'Set Dresser', 'name': 'Matthew Kern Atzenhoffer', 'profile_path': None}, {'credit_id': '59567a39c3a368382e050033', 'department': 'Camera', 'gender': 0, 'id': 1436298, 'job': 'Key Grip', 'name': 'Sean Patrick Crowell', 'profile_path': None}, {'credit_id': '59567cd8c3a368151c0617bb', 'department': 'Directing', 'gender': 2, 'id': 1552523, 'job': 'First Assistant Director', 'name': 'Marco Black', 'profile_path': None}, {'credit_id': '59040c8692514169d0004a6a', 'department': 'Camera', 'gender': 2, 'id': 1493887, 'job': 'Steadicam Operator', 'name': 'Bruce Alan Greene', 'profile_path': None}, {'credit_id': '595679bdc3a3680d7305f41a', 'department': 'Art', 'gender': 0, 'id': 1841910, 'job': 'Assistant Property Master', 'name': 'Ellis J. Barbacoff', 'profile_path': None}, {'credit_id': '59567a08c3a368382e04fff6', 'department': 'Camera', 'gender': 0, 'id': 1603312, 'job': 'Camera Loader', 'name': 'Eddie Avila', 'profile_path': None}, {'credit_id': '59567a1f9251411dbd04afb4', 'department': 'Camera', 'gender': 0, 'id': 1841915, 'job': 'Dolly Grip', 'name': 'Christopher Lucchese', 'profile_path': None}, {'credit_id': '59567c409251411d9804a3d1', 'department': 'Camera', 'gender': 0, 'id': 1841936, 'job': 'Grip', 'name': 'Pete Asidilla', 'profile_path': None}, {'credit_id': '59567c6dc3a36834e5053686', 'department': 'Costume &amp; Make-Up', 'gender': 0, 'id': 1593980, 'job': 'Key Makeup Artist', 'name': 'Kelly M. Beatty', 'profile_path': None}, {'credit_id': '59567ca69251412b3106d537', 'department': 'Crew', 'gender': 2, 'id': 27742, 'job': 'In Memory Of', 'name': 'Dennis Fimple', 'profile_path': '/iqufXf1lSczFfi8ZKfwD35jwpdF.jpg'}, {'credit_id': '59567cf3c3a36814ae07261b', 'department': 'Directing', 'gender': 0, 'id': 1085738, 'job': 'Second Assistant Director', 'name': 'Ty Arnold', 'profile_path': None}, {'credit_id': '59567d1e925141691403bca9', 'department': 'Production', 'gender': 0, 'id': 1841940, 'job': 'Assistant Production Coordinator', 'name': 'Nancy Reid', 'profile_path': None}, {'credit_id': '59567d34c3a3680d7305f77f', 'department': 'Production', 'gender': 0, 'id': 1841942, 'job': 'Casting Assistant', 'name': 'Greg Sacks', 'profile_path': None}, {'credit_id': '59567d62c3a368151c06182f', 'department': 'Sound', 'gender': 0, 'id': 1603333, 'job': 'Assistant Sound Editor', 'name': 'Ben Holiday', 'profile_path': None}]</t>
  </si>
  <si>
    <t>[{'name': 'Lionsgate', 'id': 1632}, {'name': 'Spectacle Entertainment Group', 'id': 10370}]</t>
  </si>
  <si>
    <t>House of 1000 Corpses</t>
  </si>
  <si>
    <t>m93</t>
  </si>
  <si>
    <t>[{'cast_id': 3, 'character': 'Lila Jute', 'credit_id': '52fe4244c3a36847f8010e4b', 'gender': 1, 'id': 4687, 'name': 'Patricia Arquette', 'order': 0, 'profile_path': '/9Sz0M91CHHkJ5tlPteiXv34gpgK.jpg'}, {'cast_id': 5, 'character': 'Dr. Nathan Bronfman', 'credit_id': '52fe4244c3a36847f8010e4f', 'gender': 2, 'id': 504, 'name': 'Tim Robbins', 'order': 1, 'profile_path': '/7pirFsBQe93TSfzu404Hgcj1YWj.jpg'}, {'cast_id': 25, 'character': 'Puff', 'credit_id': '52fe4244c3a36847f8010eb5', 'gender': 2, 'id': 7026, 'name': 'Rhys Ifans', 'order': 2, 'profile_path': '/p0rbwzc4Yj2oHW0iiln0X0Wx9EK.jpg'}, {'cast_id': 6, 'character': 'Gabrielle', 'credit_id': '52fe4244c3a36847f8010e53', 'gender': 1, 'id': 502, 'name': 'Miranda Otto', 'order': 3, 'profile_path': '/pp6WCSXw3EHOSNSG5jUDspuiFgf.jpg'}, {'cast_id': 26, 'character': 'Louise', 'credit_id': '54652521c3a36804ac002712', 'gender': 1, 'id': 4810, 'name': 'Rosie Perez', 'order': 4, 'profile_path': '/zz7D8Wnxw91bddp481fYxYKMeuO.jpg'}, {'cast_id': 27, 'character': 'Frank', 'credit_id': '54652529c3a36804a3002727', 'gender': 2, 'id': 22970, 'name': 'Peter Dinklage', 'order': 5, 'profile_path': '/8Z7cq5pUkz8FtpzOBsd0tgZPoO6.jpg'}, {'cast_id': 20, 'character': 'Young Lila Jute', 'credit_id': '52fe4244c3a36847f8010ea5', 'gender': 1, 'id': 5958, 'name': 'Hilary Duff', 'order': 6, 'profile_path': '/ctUVqYM9tqXlfJFSUS9bvgsKD59.jpg'}, {'cast_id': 21, 'character': 'Young Puff', 'credit_id': '52fe4244c3a36847f8010ea9', 'gender': 0, 'id': 5959, 'name': 'Bobby Pyle', 'order': 7, 'profile_path': None}, {'cast_id': 22, 'character': "Nathan's Mother", 'credit_id': '52fe4244c3a36847f8010ead', 'gender': 1, 'id': 5960, 'name': 'Mary Kay Place', 'order': 8, 'profile_path': '/iFZTr6qpFSzJURPOg0YN89pg0RP.jpg'}, {'cast_id': 23, 'character': "Nathan's Father", 'credit_id': '52fe4244c3a36847f8010eb1', 'gender': 2, 'id': 5694, 'name': 'Robert Forster', 'order': 9, 'profile_path': '/3ulaOBmEqmGQ8ywo8wHAqGJ2odX.jpg'}]</t>
  </si>
  <si>
    <t>[{'credit_id': '52fe4244c3a36847f8010e41', 'department': 'Writing', 'gender': 2, 'id': 202, 'job': 'Screenplay', 'name': 'Charlie Kaufman', 'profile_path': '/v5Zc2aplTL0y38Oe91zGnVBUtYi.jpg'}, {'credit_id': '52fe4244c3a36847f8010e47', 'department': 'Directing', 'gender': 2, 'id': 201, 'job': 'Director', 'name': 'Michel Gondry', 'profile_path': '/a0uLwuRoAiELs02gJhNX14WqzV9.jpg'}, {'credit_id': '52fe4244c3a36847f8010e59', 'department': 'Production', 'gender': 2, 'id': 321, 'job': 'Producer', 'name': 'Anthony Bregman', 'profile_path': None}, {'credit_id': '52fe4244c3a36847f8010e5f', 'department': 'Production', 'gender': 2, 'id': 5952, 'job': 'Producer', 'name': 'Ted Hope', 'profile_path': None}, {'credit_id': '52fe4244c3a36847f8010e65', 'department': 'Production', 'gender': 2, 'id': 5953, 'job': 'Producer', 'name': 'Spike Jonze', 'profile_path': '/1gsdqWauZctl7h65N1wg4IKNmhl.jpg'}, {'credit_id': '52fe4244c3a36847f8010e6b', 'department': 'Production', 'gender': 2, 'id': 202, 'job': 'Producer', 'name': 'Charlie Kaufman', 'profile_path': '/v5Zc2aplTL0y38Oe91zGnVBUtYi.jpg'}, {'credit_id': '52fe4244c3a36847f8010e71', 'department': 'Production', 'gender': 1, 'id': 4231, 'job': 'Producer', 'name': 'Julie Fong', 'profile_path': None}, {'credit_id': '52fe4244c3a36847f8010e77', 'department': 'Sound', 'gender': 2, 'id': 5912, 'job': 'Original Music Composer', 'name': 'Graeme Revell', 'profile_path': '/g2Nhv2OCV8ygLYxkeDbhlqnrv7Z.jpg'}, {'credit_id': '52fe4244c3a36847f8010e7d', 'department': 'Camera', 'gender': 2, 'id': 966, 'job': 'Director of Photography', 'name': 'Tim Maurice-Jones', 'profile_path': None}, {'credit_id': '52fe4244c3a36847f8010e83', 'department': 'Editing', 'gender': 2, 'id': 5955, 'job': 'Editor', 'name': 'Russell Icke', 'profile_path': None}, {'credit_id': '52fe4244c3a36847f8010e89', 'department': 'Production', 'gender': 1, 'id': 546, 'job': 'Casting', 'name': 'Jeanne McCarthy', 'profile_path': None}, {'credit_id': '52fe4244c3a36847f8010e8f', 'department': 'Art', 'gender': 0, 'id': 1783, 'job': 'Production Design', 'name': 'K.K. Barrett', 'profile_path': None}, {'credit_id': '52fe4244c3a36847f8010e95', 'department': 'Art', 'gender': 2, 'id': 5956, 'job': 'Art Direction', 'name': 'Peter Andrus', 'profile_path': None}, {'credit_id': '52fe4244c3a36847f8010e9b', 'department': 'Art', 'gender': 2, 'id': 5957, 'job': 'Set Decoration', 'name': 'Gene Serdena', 'profile_path': None}, {'credit_id': '52fe4244c3a36847f8010ea1', 'department': 'Costume &amp; Make-Up', 'gender': 1, 'id': 5215, 'job': 'Costume Design', 'name': 'Nancy Steiner', 'profile_path': None}]</t>
  </si>
  <si>
    <t>[{'id': 18, 'name': 'Drama'}, {'id': 35, 'name': 'Comedy'}]</t>
  </si>
  <si>
    <t>[{'name': 'Fine Line Features', 'id': 8}, {'name': 'Senator Film Produktion', 'id': 191}, {'name': 'Beverly Detroit', 'id': 267}, {'name': 'StudioCanal', 'id': 694}, {'name': 'Partizan', 'id': 1784}, {'name': 'Good Machine', 'id': 10565}]</t>
  </si>
  <si>
    <t>Human Nature</t>
  </si>
  <si>
    <t>m95</t>
  </si>
  <si>
    <t>[{'cast_id': 19, 'character': 'Robert Neville', 'credit_id': '52fe4455c3a36847f808fc19', 'gender': 2, 'id': 2888, 'name': 'Will Smith', 'order': 0, 'profile_path': '/eze9FO9VuryXLP0aF2cRqPCcibN.jpg'}, {'cast_id': 20, 'character': 'Anna Montez', 'credit_id': '52fe4455c3a36847f808fc1d', 'gender': 1, 'id': 8602, 'name': 'Alice Braga', 'order': 1, 'profile_path': '/txXdD7DxrzC71cDschQcDtTDwc2.jpg'}, {'cast_id': 21, 'character': 'Ethan', 'credit_id': '52fe4455c3a36847f808fc21', 'gender': 2, 'id': 49918, 'name': 'Charlie Tahan', 'order': 2, 'profile_path': '/bHnRVttY9bedEpoYlYEG6QyV5AU.jpg'}, {'cast_id': 29, 'character': 'Zoe Neville', 'credit_id': '52fe4455c3a36847f808fc3f', 'gender': 1, 'id': 53918, 'name': 'Salli Richardson-Whitfield', 'order': 3, 'profile_path': '/huQHvzHVULR965KGFcHSw9IYXbN.jpg'}, {'cast_id': 23, 'character': 'Marley Neville', 'credit_id': '52fe4455c3a36847f808fc25', 'gender': 1, 'id': 49920, 'name': 'Willow Smith', 'order': 4, 'profile_path': '/9WbcXhnwfFa0QirY9gh3TuKNedf.jpg'}, {'cast_id': 36, 'character': 'Dr. Alice Krippin', 'credit_id': '52fe4455c3a36847f808fc5f', 'gender': 1, 'id': 7056, 'name': 'Emma Thompson', 'order': 5, 'profile_path': '/cWTBHN8kLf6yapxiaQD9C6N1uMw.jpg'}, {'cast_id': 24, 'character': 'Mike - Military Escort', 'credit_id': '52fe4455c3a36847f808fc29', 'gender': 2, 'id': 49921, 'name': 'Darrell Foster', 'order': 6, 'profile_path': '/9DPSxjhKhoi3YGCDRADEYVKNbKz.jpg'}, {'cast_id': 27, 'character': 'Alpha Female', 'credit_id': '52fe4455c3a36847f808fc35', 'gender': 1, 'id': 49922, 'name': 'Joanna Numata', 'order': 7, 'profile_path': None}, {'cast_id': 26, 'character': 'Alpha Male', 'credit_id': '52fe4455c3a36847f808fc31', 'gender': 2, 'id': 6066, 'name': 'Dash Mihok', 'order': 8, 'profile_path': '/jnruNUJv57nNtO66SR3oJ5tQuM5.jpg'}, {'cast_id': 32, 'character': 'Military Driver - Jay', 'credit_id': '52fe4455c3a36847f808fc4f', 'gender': 2, 'id': 964035, 'name': 'Samuel Glen', 'order': 9, 'profile_path': None}, {'cast_id': 35, 'character': 'Sergeant', 'credit_id': '52fe4455c3a36847f808fc5b', 'gender': 0, 'id': 1075145, 'name': 'Pedro Mojica', 'order': 10, 'profile_path': None}, {'cast_id': 38, 'character': 'Woman Evacuee', 'credit_id': '574fd6b59251417a3700132f', 'gender': 1, 'id': 164094, 'name': 'Marin Ireland', 'order': 11, 'profile_path': '/wtoGyUBq04qGjEEB9OHFBBOggVJ.jpg'}, {'cast_id': 40, 'character': 'Male Evacuee', 'credit_id': '5871de059251413564011f40', 'gender': 2, 'id': 996224, 'name': 'Alexander DiPersia', 'order': 12, 'profile_path': '/qEAUpAURt1IGdAQoPYCGasgcDSi.jpg'}]</t>
  </si>
  <si>
    <t>[{'credit_id': '52fe4455c3a36847f808fbeb', 'department': 'Art', 'gender': 1, 'id': 8220, 'job': 'Production Design', 'name': 'Naomi Shohan', 'profile_path': '/xnAfpEQhv2FitBb1giZYcvUImrV.jpg'}, {'credit_id': '52fe4455c3a36847f808fbf7', 'department': 'Costume &amp; Make-Up', 'gender': 2, 'id': 605, 'job': 'Costume Design', 'name': 'Michael Kaplan', 'profile_path': '/pgME9OWsN2y3UZw1OsXbqmN2fEx.jpg'}, {'credit_id': '577ada059251415aed00046a', 'department': 'Sound', 'gender': 2, 'id': 1213, 'job': 'Original Music Composer', 'name': 'James Newton Howard', 'profile_path': '/5UTEMYS7rydwe7ooOmj2dLRFuu2.jpg'}, {'credit_id': '52fe4455c3a36847f808fbdf', 'department': 'Production', 'gender': 2, 'id': 1296, 'job': 'Executive Producer', 'name': 'Bruce Berman', 'profile_path': '/nXKlbRLV5aKzIW6XViCAiqWbxPk.jpg'}, {'credit_id': '52fe4455c3a36847f808fbe5', 'department': 'Camera', 'gender': 2, 'id': 1313, 'job': 'Director of Photography', 'name': 'Andrew Lesnie', 'profile_path': '/Atq58m4GpAKefFZxDXmzgT9t7jm.jpg'}, {'credit_id': '52fe4455c3a36847f808fc4b', 'department': 'Writing', 'gender': 2, 'id': 5575, 'job': 'Screenplay', 'name': 'Akiva Goldsman', 'profile_path': '/smyKiXX4rAfehztrmg3lxgRAuZF.jpg'}, {'credit_id': '52fe4455c3a36847f808fbb5', 'department': 'Production', 'gender': 2, 'id': 5575, 'job': 'Producer', 'name': 'Akiva Goldsman', 'profile_path': '/smyKiXX4rAfehztrmg3lxgRAuZF.jpg'}, {'credit_id': '52fe4455c3a36847f808fc15', 'department': 'Writing', 'gender': 2, 'id': 5575, 'job': 'Screenstory', 'name': 'Akiva Goldsman', 'profile_path': '/smyKiXX4rAfehztrmg3lxgRAuZF.jpg'}, {'credit_id': '52fe4455c3a36847f808fc45', 'department': 'Writing', 'gender': 2, 'id': 6854, 'job': 'Screenplay', 'name': 'Mark Protosevich', 'profile_path': None}, {'credit_id': '52fe4455c3a36847f808fc0f', 'department': 'Writing', 'gender': 2, 'id': 6854, 'job': 'Screenstory', 'name': 'Mark Protosevich', 'profile_path': None}, {'credit_id': '52fe4455c3a36847f808fbaf', 'department': 'Directing', 'gender': 2, 'id': 10943, 'job': 'Director', 'name': 'Francis Lawrence', 'profile_path': '/qVU2jQI8KrCtwv6wKf5dwXEyF7P.jpg'}, {'credit_id': '52fe4455c3a36847f808fbd3', 'department': 'Production', 'gender': 2, 'id': 10950, 'job': 'Executive Producer', 'name': 'Erwin Stoff', 'profile_path': None}, {'credit_id': '52fe4455c3a36847f808fbf1', 'department': 'Editing', 'gender': 2, 'id': 10957, 'job': 'Editor', 'name': 'Wayne Wahrman', 'profile_path': None}, {'credit_id': '52fe4455c3a36847f808fbc1', 'department': 'Production', 'gender': 2, 'id': 10968, 'job': 'Producer', 'name': 'David Heyman', 'profile_path': '/1Vvlw01hls1ctuuwActyrLRnAJK.jpg'}, {'credit_id': '52fe4455c3a36847f808fbc7', 'department': 'Production', 'gender': 2, 'id': 11874, 'job': 'Producer', 'name': 'Neal H. Moritz', 'profile_path': '/cNcsEYmoS4niCz3UkVAA09dUIob.jpg'}, {'credit_id': '52fe4455c3a36847f808fc3b', 'department': 'Writing', 'gender': 2, 'id': 12415, 'job': 'Novel', 'name': 'Richard Matheson', 'profile_path': '/qpcAG1Rpic5EWY8LMPN3e1R6TKs.jpg'}, {'credit_id': '52fe4455c3a36847f808fbcd', 'department': 'Production', 'gender': 2, 'id': 17630, 'job': 'Executive Producer', 'name': 'Michael Tadross', 'profile_path': None}, {'credit_id': '52fe4455c3a36847f808fbd9', 'department': 'Production', 'gender': 1, 'id': 29018, 'job': 'Executive Producer', 'name': 'Dana Goldberg', 'profile_path': None}, {'credit_id': '52fe4455c3a36847f808fbbb', 'department': 'Production', 'gender': 2, 'id': 46080, 'job': 'Producer', 'name': 'James Lassiter', 'profile_path': None}, {'credit_id': '52fe4455c3a36847f808fc09', 'department': 'Production', 'gender': 1, 'id': 46943, 'job': 'Casting', 'name': 'Kathleen Chopin', 'profile_path': None}, {'credit_id': '52fe4455c3a36847f808fc03', 'department': 'Production', 'gender': 1, 'id': 49917, 'job': 'Producer', 'name': 'Tracy TormÃ©', 'profile_path': None}, {'credit_id': '55469d7d9251414c92004e6d', 'department': 'Visual Effects', 'gender': 0, 'id': 1462666, 'job': 'Animation', 'name': 'Josh LaBrot', 'profile_path': None}, {'credit_id': '58b887f6c3a368420b0020fa', 'department': 'Crew', 'gender': 2, 'id': 1534627, 'job': 'Choreographer', 'name': 'David Neumann', 'profile_path': '/jAf0kpIxaHMkDNX0ZuJBWEsyBu6.jpg'}]</t>
  </si>
  <si>
    <t>[{'id': 18, 'name': 'Drama'}, {'id': 27, 'name': 'Horror'}, {'id': 28, 'name': 'Action'}, {'id': 53, 'name': 'Thriller'}, {'id': 878, 'name': 'Science Fiction'}]</t>
  </si>
  <si>
    <t>[{'name': 'Village Roadshow Pictures', 'id': 79}, {'name': 'Original Film', 'id': 333}, {'name': 'Weed Road Pictures', 'id': 433}, {'name': 'Warner Bros.', 'id': 6194}, {'name': 'Heyday Films', 'id': 7364}, {'name': 'Overbrook Entertainment', 'id': 12485}]</t>
  </si>
  <si>
    <t>I Am Legend</t>
  </si>
  <si>
    <t>m97</t>
  </si>
  <si>
    <t>['action', 'adventure', 'sci-fi', 'thriller']</t>
  </si>
  <si>
    <t>[{'cast_id': 16, 'character': 'Captain Steven Hiller', 'credit_id': '52fe425bc3a36847f8017f8b', 'gender': 2, 'id': 2888, 'name': 'Will Smith', 'order': 0, 'profile_path': '/eze9FO9VuryXLP0aF2cRqPCcibN.jpg'}, {'cast_id': 17, 'character': 'President Thomas J. Whitmore', 'credit_id': '52fe425bc3a36847f8017f8f', 'gender': 2, 'id': 8984, 'name': 'Bill Pullman', 'order': 1, 'profile_path': '/pIpTEQVbDif8m8OdjAxQKNCj0D6.jpg'}, {'cast_id': 18, 'character': 'David Levinson', 'credit_id': '52fe425bc3a36847f8017f93', 'gender': 2, 'id': 4785, 'name': 'Jeff Goldblum', 'order': 2, 'profile_path': '/w9frUiRJUyRnWvFqihtS31q6LWc.jpg'}, {'cast_id': 19, 'character': 'First Lady Marilyn Whitmore', 'credit_id': '52fe425bc3a36847f8017f97', 'gender': 1, 'id': 1581, 'name': 'Mary McDonnell', 'order': 3, 'profile_path': '/4NcE9BcnLB3oWns51r9peH8GhN8.jpg'}, {'cast_id': 20, 'character': 'Julius Levinson', 'credit_id': '52fe425bc3a36847f8017f9b', 'gender': 2, 'id': 6167, 'name': 'Judd Hirsch', 'order': 4, 'profile_path': '/oQlgthLxgMEekLytNZudBuqrLqM.jpg'}, {'cast_id': 21, 'character': 'General William Grey', 'credit_id': '52fe425bc3a36847f8017f9f', 'gender': 2, 'id': 1162, 'name': 'Robert Loggia', 'order': 5, 'profile_path': '/7xtU12KT12xjy4UY1O6VKpw7FLx.jpg'}, {'cast_id': 22, 'character': 'Russell Casse', 'credit_id': '52fe425bc3a36847f8017fa3', 'gender': 2, 'id': 1811, 'name': 'Randy Quaid', 'order': 6, 'profile_path': '/7rywy6gbSTG60xQWepRktD0feek.jpg'}, {'cast_id': 23, 'character': 'Constance Spano', 'credit_id': '52fe425bc3a36847f8017fa7', 'gender': 1, 'id': 8985, 'name': 'Margaret Colin', 'order': 7, 'profile_path': '/adlW4gq2BZTopzvWb28UgWnu5w1.jpg'}, {'cast_id': 24, 'character': 'Jasmine Dubrow', 'credit_id': '52fe425bc3a36847f8017fab', 'gender': 1, 'id': 2535, 'name': 'Vivica A. Fox', 'order': 8, 'profile_path': '/uxTOzgRhk0VkbK1ZiOrQSTYuzAl.jpg'}, {'cast_id': 25, 'character': 'Albert Nimzicki', 'credit_id': '52fe425bc3a36847f8017faf', 'gender': 2, 'id': 8986, 'name': 'James Rebhorn', 'order': 9, 'profile_path': '/cRbeDNPpcWKP0nLkXo5Bi1tq61w.jpg'}, {'cast_id': 26, 'character': 'Marty Gilbert', 'credit_id': '52fe425bc3a36847f8017fb3', 'gender': 2, 'id': 7420, 'name': 'Harvey Fierstein', 'order': 10, 'profile_path': '/eh53YLoB8SeTUD0prET8lCo0Cfo.jpg'}, {'cast_id': 27, 'character': 'Major Mitchell', 'credit_id': '52fe425bc3a36847f8017fb7', 'gender': 2, 'id': 2059, 'name': 'Adam Baldwin', 'order': 11, 'profile_path': '/vhZ8AD36h09mBLuyIXboglRLgIu.jpg'}, {'cast_id': 29, 'character': 'Miguel Casse', 'credit_id': '52fe425bc3a36847f8017fbb', 'gender': 2, 'id': 1582, 'name': 'James Duval', 'order': 12, 'profile_path': '/ydlb3Rp5vkle9codpcfBWxFmUYr.jpg'}, {'cast_id': 30, 'character': 'Alicia Casse', 'credit_id': '52fe425bc3a36847f8017fbf', 'gender': 1, 'id': 8987, 'name': 'Lisa Jakub', 'order': 13, 'profile_path': '/1iw0l7zewS6L1FzQCKJTHu5Eg0e.jpg'}, {'cast_id': 31, 'character': 'Troy Casse', 'credit_id': '52fe425bc3a36847f8017fc3', 'gender': 2, 'id': 4133, 'name': 'Giuseppe Andrews', 'order': 14, 'profile_path': '/tWAjcA240TR9x4GqGKj2gL4p68B.jpg'}, {'cast_id': 32, 'character': 'Captain Jimmy Wilder', 'credit_id': '52fe425bc3a36847f8017fc7', 'gender': 2, 'id': 18688, 'name': 'Harry Connick Jr.', 'order': 15, 'profile_path': '/zdIXPJyfpje8BGBjNQAe73CzSTx.jpg'}, {'cast_id': 33, 'character': 'Patricia Whitmore', 'credit_id': '52fe425bc3a36847f8017fcb', 'gender': 1, 'id': 52404, 'name': 'Mae Whitman', 'order': 16, 'profile_path': '/1QxlJQ1LmfxFQJEZSwwlabRr6a6.jpg'}, {'cast_id': 34, 'character': 'Tiffany', 'credit_id': '52fe425bc3a36847f8017fcf', 'gender': 1, 'id': 23504, 'name': 'Kiersten Warren', 'order': 17, 'profile_path': '/nzbUkAYhC6x3Zwdmm93nusN5vg6.jpg'}, {'cast_id': 135, 'character': 'Dr. Isaacs', 'credit_id': '56d03c429251413e6d005c0d', 'gender': 2, 'id': 1172430, 'name': 'John Storey', 'order': 18, 'profile_path': '/iMqMEVnzUUs3gxcS51GrOP85yjf.jpg'}, {'cast_id': 36, 'character': 'Teddy', 'credit_id': '52fe425bc3a36847f8017fd7', 'gender': 2, 'id': 46930, 'name': 'Frank Novak', 'order': 19, 'profile_path': '/qD6p4ZqXU5HmX1h2qTL4B43dMfc.jpg'}, {'cast_id': 37, 'character': 'Philip', 'credit_id': '52fe425bc3a36847f8017fdb', 'gender': 2, 'id': 54455, 'name': 'Devon Gummersall', 'order': 20, 'profile_path': '/9mw9fqm1dtxObQbG6lUGvlvXvt7.jpg'}, {'cast_id': 38, 'character': 'Technician/ Medical Assistant 1', 'credit_id': '52fe425bc3a36847f8017fdf', 'gender': 2, 'id': 2221, 'name': 'Leland Orser', 'order': 21, 'profile_path': '/2XnpH5LOE7Ln0JMhFTT73QscLQh.jpg'}, {'cast_id': 39, 'character': 'Aide', 'credit_id': '52fe425bc3a36847f8017fe3', 'gender': 0, 'id': 1173560, 'name': 'Mirron E. Willis', 'order': 22, 'profile_path': '/ozlYwIqYAzwhqfCWZK2GqtG8XWz.jpg'}, {'cast_id': 40, 'character': 'Aide', 'credit_id': '52fe425bc3a36847f8017fe7', 'gender': 0, 'id': 199697, 'name': 'Ross Lacy', 'order': 23, 'profile_path': '/jseRsA15GLR88mGV3gvg9UTyo0U.jpg'}, {'cast_id': 41, 'character': "Whitmore's Aide", 'credit_id': '52fe425bc3a36847f8017feb', 'gender': 0, 'id': 111514, 'name': 'David Pressman', 'order': 24, 'profile_path': '/d7E1CW5DfYEFvlxOGQ5IioQbW8t.jpg'}, {'cast_id': 42, 'character': 'Commander / Tech', 'credit_id': '52fe425bc3a36847f8017fef', 'gender': 2, 'id': 97943, 'name': 'Raphael Sbarge', 'order': 25, 'profile_path': '/dqJaYxVxOKJjMcIzOnAf3ef1RfR.jpg'}, {'cast_id': 43, 'character': 'Commanding Officer', 'credit_id': '52fe425bc3a36847f8017ff3', 'gender': 2, 'id': 29775, 'name': 'Bobby Hosea', 'order': 26, 'profile_path': '/sGdelSFgmBYH3pKKZktIBUzqp9S.jpg'}, {'cast_id': 44, 'character': 'Commanding Officer', 'credit_id': '52fe425bc3a36847f8017ff7', 'gender': 2, 'id': 29774, 'name': 'Dan Lauria', 'order': 27, 'profile_path': '/ov3F6ddfjgw3SpvEuuHUxhh4yom.jpg'}, {'cast_id': 45, 'character': 'Radar Technician', 'credit_id': '52fe425bc3a36847f8017ffb', 'gender': 2, 'id': 1116827, 'name': 'Steve Giannelli', 'order': 28, 'profile_path': '/aIMSzuRTYTWHlaAUfzc2uS6KIJf.jpg'}, {'cast_id': 46, 'character': 'Radar Technician', 'credit_id': '52fe425bc3a36847f8017fff', 'gender': 0, 'id': 179969, 'name': 'Eric Paskel', 'order': 29, 'profile_path': '/mLnNCYfvcJJ37jg4KDBYU4aKhv9.jpg'}, {'cast_id': 47, 'character': 'Radar Operator', 'credit_id': '52fe425bc3a36847f8018003', 'gender': 0, 'id': 1212247, 'name': 'Carlos LacÃ¡mara', 'order': 30, 'profile_path': '/mf5a9afrahmA2bOwgfaJVjDrzpJ.jpg'}, {'cast_id': 48, 'character': 'Secret Service Agent', 'credit_id': '52fe425bc3a36847f8018007', 'gender': 2, 'id': 20361, 'name': 'John Bennett Perry', 'order': 31, 'profile_path': '/bzFhwuXsdZiOHRtBgz4XVELIFYO.jpg'}, {'cast_id': 49, 'character': 'Secret Service Agent', 'credit_id': '52fe425bc3a36847f801800b', 'gender': 0, 'id': 1272408, 'name': 'Troy Willis', 'order': 32, 'profile_path': None}, {'cast_id': 50, 'character': 'Technician', 'credit_id': '52fe425bc3a36847f801800f', 'gender': 2, 'id': 72864, 'name': 'Tim Kelleher', 'order': 33, 'profile_path': '/y1sYHWkXNeW09Iy2BUed4SveKl7.jpg'}, {'cast_id': 51, 'character': 'Area 51 Technician', 'credit_id': '52fe425bc3a36847f8018013', 'gender': 0, 'id': 1216179, 'name': 'Wayne Wilderson', 'order': 34, 'profile_path': '/r5GVLXdvJovWZiBUzgFsWlpIwVW.jpg'}, {'cast_id': 52, 'character': 'Area 51 Guard', 'credit_id': '52fe425bc3a36847f8018017', 'gender': 0, 'id': 42547, 'name': 'Jay Acovone', 'order': 35, 'profile_path': '/7nTfBxzeO6jBzUSdukF2OWm5uBo.jpg'}, {'cast_id': 54, 'character': 'SETI Technician 3', 'credit_id': '52fe425bc3a36847f801801f', 'gender': 0, 'id': 1213344, 'name': 'Jana Marie Hupp', 'order': 37, 'profile_path': '/vxwpMDXUfvBpJ53SOcfv7oNI2J3.jpg'}, {'cast_id': 55, 'character': 'Chief of Staff', 'credit_id': '52fe425bc3a36847f8018023', 'gender': 2, 'id': 74573, 'name': 'Robert Pine', 'order': 38, 'profile_path': '/dZTRdcp57vdnCtxIp8vNYR6pOtp.jpg'}, {'cast_id': 56, 'character': 'Secret Service Agent', 'credit_id': '52fe425bc3a36847f8018027', 'gender': 0, 'id': 186657, 'name': 'David Channell', 'order': 39, 'profile_path': '/3EwGgjGSmA6AUwqkkPerLm1BVk.jpg'}, {'cast_id': 57, 'character': 'Mario', 'credit_id': '52fe425bc3a36847f801802b', 'gender': 2, 'id': 31007, 'name': 'John Capodice', 'order': 40, 'profile_path': '/sQuJV9o2FSXr5UBo2MaiTLObXiY.jpg'}, {'cast_id': 58, 'character': 'Military Aide', 'credit_id': '52fe425bc3a36847f801802f', 'gender': 2, 'id': 58950, 'name': 'Greg Collins', 'order': 41, 'profile_path': '/lrY41HBJIjWWBdxRZlfLM0av3JE.jpg'}, {'cast_id': 59, 'character': 'Sky Crane Pilot', 'credit_id': '52fe425bc3a36847f8018033', 'gender': 0, 'id': 157029, 'name': 'Derek Webster', 'order': 42, 'profile_path': '/fO1jwo6ZYSffBALSv92kJ1RmoPs.jpg'}, {'cast_id': 60, 'character': 'Pilot', 'credit_id': '52fe425bc3a36847f8018037', 'gender': 2, 'id': 122805, 'name': 'Mark Fite', 'order': 43, 'profile_path': '/A46OLuNRFPu1NA61VQBf0NzQNFN.jpg'}, {'cast_id': 61, 'character': 'Russian Pilot (Levani)', 'credit_id': '52fe425bc3a36847f801803b', 'gender': 2, 'id': 27037, 'name': 'Levan Uchaneishvili', 'order': 44, 'profile_path': '/36mEusN0UbOvwsq8DVDgYOpoaet.jpg'}, {'cast_id': 62, 'character': 'Russian Pilot', 'credit_id': '52fe425bc3a36847f801803f', 'gender': 2, 'id': 74502, 'name': 'Kristof Konrad', 'order': 45, 'profile_path': '/glLoabE6ofcj9gEW0ejwvN3CyB4.jpg'}, {'cast_id': 63, 'character': 'Tank Commander', 'credit_id': '52fe425bc3a36847f8018043', 'gender': 0, 'id': 102578, 'name': 'Kevin Sifuentes', 'order': 46, 'profile_path': '/8sX4lmfYnU0q0XXoxfbxju4c4tW.jpg'}, {'cast_id': 64, 'character': 'Soldier', 'credit_id': '52fe425bc3a36847f8018047', 'gender': 0, 'id': 188212, 'name': 'Elston Ridgle', 'order': 47, 'profile_path': '/33ubq4IENRuOcLt1iqU3k5jOnF2.jpg'}, {'cast_id': 65, 'character': 'Mechanic', 'credit_id': '52fe425bc3a36847f801804b', 'gender': 2, 'id': 102567, 'name': 'Randy Oglesby', 'order': 48, 'profile_path': '/i6Zrn7JKMnemYZysNqhkcGs9cjk.jpg'}, {'cast_id': 66, 'character': 'Mechanic', 'credit_id': '52fe425bc3a36847f801804f', 'gender': 0, 'id': 117564, 'name': 'Jack Moore', 'order': 49, 'profile_path': '/5vplad1c1016jguS31AqqOGQ3p2.jpg'}, {'cast_id': 67, 'character': 'Street Preacher', 'credit_id': '52fe425bc3a36847f8018053', 'gender': 2, 'id': 8214, 'name': 'Barry Del Sherman', 'order': 50, 'profile_path': '/8uUOdG0fTnPYNkSgPpQDhzxSrjw.jpg'}, {'cast_id': 68, 'character': 'Secret Service Agent', 'credit_id': '52fe425bc3a36847f8018057', 'gender': 2, 'id': 90198, 'name': 'Lyman Ward', 'order': 51, 'profile_path': '/lL1dAVbBcSU4O2wD4XZcsmOCcRZ.jpg'}, {'cast_id': 69, 'character': 'Lincoln', 'credit_id': '52fe425bc3a36847f801805b', 'gender': 2, 'id': 31367, 'name': 'Anthony Crivello', 'order': 52, 'profile_path': '/3oZXNW4V0AeT1JjwDTu4lUOZNH3.jpg'}, {'cast_id': 70, 'character': 'Ed', 'credit_id': '52fe425bc3a36847f801805f', 'gender': 2, 'id': 58112, 'name': 'Richard Speight Jr.', 'order': 53, 'profile_path': '/o5tlyRPkZXtkXOTDcwKTUfGldhM.jpg'}, {'cast_id': 71, 'character': 'Reporter', 'credit_id': '52fe425bc3a36847f8018063', 'gender': 2, 'id': 169931, 'name': 'Joe Fowler', 'order': 54, 'profile_path': '/6Qp1ino2A6MP9MKZeCc6Q6hM9Si.jpg'}, {'cast_id': 72, 'character': 'Reporter', 'credit_id': '52fe425bc3a36847f8018067', 'gender': 1, 'id': 156131, 'name': 'Sharon Tay', 'order': 55, 'profile_path': '/qJhvCSCXHD9Duvz5pP0sLQQl6n2.jpg'}, {'cast_id': 73, 'character': 'Russian Reporter', 'credit_id': '52fe425bc3a36847f801806b', 'gender': 2, 'id': 18905, 'name': 'Peter J. Lucas', 'order': 56, 'profile_path': '/bQgIi61v5NBhDDZjArvzSpjwxxg.jpg'}, {'cast_id': 74, 'character': 'Russian Newscaster', 'credit_id': '52fe425bc3a36847f801806f', 'gender': 0, 'id': 163159, 'name': 'Yelena Danova', 'order': 57, 'profile_path': '/kdA28JAPdY7Yru5469KFVGNOfDM.jpg'}, {'cast_id': 75, 'character': 'Korean Newscaster', 'credit_id': '52fe425bc3a36847f8018073', 'gender': 0, 'id': 64881, 'name': 'Johnny Kim', 'order': 58, 'profile_path': '/Akh2IyKfZ4rXWb1k0c8U50d53Ew.jpg'}, {'cast_id': 76, 'character': 'Newscaster', 'credit_id': '52fe425bc3a36847f8018077', 'gender': 0, 'id': 192276, 'name': 'Vanessa J. Wells', 'order': 59, 'profile_path': None}, {'cast_id': 77, 'character': 'Arab Pilot', 'credit_id': '52fe425bc3a36847f801807b', 'gender': 2, 'id': 173810, 'name': 'Sayed Badreya', 'order': 60, 'profile_path': '/wMpSb8QfErr5a0NBKWc2a3Zxj47.jpg'}, {'cast_id': 78, 'character': 'Sailor', 'credit_id': '52fe425bc3a36847f801807f', 'gender': 2, 'id': 177144, 'name': 'Adam Tomei', 'order': 61, 'profile_path': '/cW697JowVOiLwq3bw30aCZdsRwc.jpg'}, {'cast_id': 134, 'character': 'Lucas', 'credit_id': '5600a16192514122850002a3', 'gender': 2, 'id': 1219582, 'name': 'John Bradley', 'order': 62, 'profile_path': '/37xJ1PZaKxZALqdKHUrnDu4PYBQ.jpg'}, {'cast_id': 80, 'character': 'Housewife', 'credit_id': '52fe425bc3a36847f8018087', 'gender': 1, 'id': 2174, 'name': 'Kimberly Beck', 'order': 63, 'profile_path': '/wt7KIBun88QLlxlXnPj7Tp9lwkB.jpg'}, {'cast_id': 81, 'character': 'Older Boy', 'credit_id': '52fe425bc3a36847f801808b', 'gender': 2, 'id': 40979, 'name': 'Andrew Keegan', 'order': 64, 'profile_path': '/98PX1sKUois0GhoMxvq2Ez9nhy9.jpg'}, {'cast_id': 82, 'character': 'Reginald', 'credit_id': '52fe425bc3a36847f801808f', 'gender': 2, 'id': 120560, 'name': 'Jim Piddock', 'order': 65, 'profile_path': '/vdsY1X3LBvXzX84kl9sxCNaTxjw.jpg'}, {'cast_id': 83, 'character': 'Redneck', 'credit_id': '52fe425bc3a36847f8018093', 'gender': 2, 'id': 6326, 'name': 'Pat Skipper', 'order': 66, 'profile_path': '/yz3OrX0JKWcNDLLc8TBoRUhWAcC.jpg'}, {'cast_id': 84, 'character': 'SETI Chief', 'credit_id': '52fe425bc3a36847f8018097', 'gender': 2, 'id': 18917, 'name': 'Erick Avari', 'order': 67, 'profile_path': '/aO53uKgLUCID9rCI0SRAIEdsIex.jpg'}, {'cast_id': 85, 'character': 'Dr. Brackish Okun', 'credit_id': '52fe425bc3a36847f801809b', 'gender': 2, 'id': 1213786, 'name': 'Brent Spiner', 'order': 68, 'profile_path': '/gYaOWwycKcSEPQzUOITt9DA5AcY.jpg'}, {'cast_id': 136, 'character': 'SETI Technician 1', 'credit_id': '5989deccc3a36824a0009319', 'gender': 2, 'id': 1526660, 'name': 'James Wong', 'order': 69, 'profile_path': '/4zcqnXXDzSpjRksD2qJaegbZpXp.jpg'}]</t>
  </si>
  <si>
    <t>[{'credit_id': '52fe425bc3a36847f8017f63', 'department': 'Art', 'gender': 2, 'id': 3964, 'job': 'Production Design', 'name': 'Patrick Tatopoulos', 'profile_path': '/74JOnC7DLU4uDwNzQX80oLX5Giy.jpg'}, {'credit_id': '52fe425bc3a36847f8017f3f', 'department': 'Writing', 'gender': 2, 'id': 6046, 'job': 'Screenplay', 'name': 'Roland Emmerich', 'profile_path': '/brsGRCjTcIYvQMMoNsbyOKmarMy.jpg'}, {'credit_id': '52fe425bc3a36847f8017f33', 'department': 'Directing', 'gender': 2, 'id': 6046, 'job': 'Director', 'name': 'Roland Emmerich', 'profile_path': '/brsGRCjTcIYvQMMoNsbyOKmarMy.jpg'}, {'credit_id': '52fe425bc3a36847f8017f57', 'department': 'Editing', 'gender': 2, 'id': 6051, 'job': 'Editor', 'name': 'David Brenner', 'profile_path': None}, {'credit_id': '547af61f925141242c0003b4', 'department': 'Art', 'gender': 2, 'id': 6055, 'job': 'Leadman', 'name': 'Victor J. Zolfo', 'profile_path': None}, {'credit_id': '52fe425bc3a36847f8017f4b', 'department': 'Sound', 'gender': 2, 'id': 6489, 'job': 'Original Music Composer', 'name': 'David Arnold', 'profile_path': '/quJ5BYpkU79sCwn7NHFCvzBSwwX.jpg'}, {'credit_id': '52fe425bc3a36847f8017f39', 'department': 'Writing', 'gender': 2, 'id': 8676, 'job': 'Screenplay', 'name': 'Dean Devlin', 'profile_path': '/zPeGiLiogQe3udUk7g6tlpERtW9.jpg'}, {'credit_id': '52fe425bc3a36847f8017f45', 'department': 'Production', 'gender': 2, 'id': 8676, 'job': 'Producer', 'name': 'Dean Devlin', 'profile_path': '/zPeGiLiogQe3udUk7g6tlpERtW9.jpg'}, {'credit_id': '52fe425bc3a36847f8017f51', 'department': 'Camera', 'gender': 2, 'id': 8677, 'job': 'Director of Photography', 'name': 'Karl Walter Lindenlaub', 'profile_path': None}, {'credit_id': '52fe425bc3a36847f8017f5d', 'department': 'Art', 'gender': 0, 'id': 8678, 'job': 'Production Design', 'name': 'Oliver Scholl', 'profile_path': None}, {'credit_id': '52fe425bc3a36847f8017f69', 'department': 'Art', 'gender': 2, 'id': 8679, 'job': 'Art Direction', 'name': 'William James Teegarden', 'profile_path': None}, {'credit_id': '52fe425bc3a36847f8017f6f', 'department': 'Art', 'gender': 0, 'id': 8680, 'job': 'Set Decoration', 'name': 'Jim Erickson', 'profile_path': None}, {'credit_id': '52fe425bc3a36847f8017f75', 'department': 'Costume &amp; Make-Up', 'gender': 0, 'id': 8681, 'job': 'Costume Design', 'name': 'Joseph A. Porro', 'profile_path': None}, {'credit_id': '52fe425bc3a36847f8017f7b', 'department': 'Crew', 'gender': 0, 'id': 8682, 'job': 'Special Effects', 'name': 'Gino Acevedo', 'profile_path': None}, {'credit_id': '52fe425bc3a36847f8017f81', 'department': 'Visual Effects', 'gender': 0, 'id': 8683, 'job': 'Visual Effects', 'name': 'Victor Abbene', 'profile_path': None}, {'credit_id': '52fe425bc3a36847f8017f87', 'department': 'Crew', 'gender': 2, 'id': 8684, 'job': 'Stunts', 'name': 'Dan Bradley', 'profile_path': None}, {'credit_id': '547af519c3a36877f000116f', 'department': 'Art', 'gender': 0, 'id': 9618, 'job': 'Set Designer', 'name': 'Sean Haworth', 'profile_path': None}, {'credit_id': '547af4979251416bd8000dd7', 'department': 'Art', 'gender': 0, 'id': 14761, 'job': 'Art Department Coordinator', 'name': 'Oana Bogdan', 'profile_path': None}, {'credit_id': '53490c53c3a3684b9a0010ef', 'department': 'Production', 'gender': 0, 'id': 21812, 'job': 'Casting', 'name': 'Wendy Kurtzman', 'profile_path': None}, {'credit_id': '547af92e92514150d1001790', 'department': 'Visual Effects', 'gender': 0, 'id': 27100, 'job': 'Visual Effects Supervisor', 'name': 'Douglas Smith', 'profile_path': None}, {'credit_id': '547af96b92514113fb000925', 'department': 'Visual Effects', 'gender': 0, 'id': 27952, 'job': 'Visual Effects Supervisor', 'name': 'Volker Engel', 'profile_path': None}, {'credit_id': '547af567c3a3684e1a0003e5', 'department': 'Art', 'gender': 1, 'id': 38022, 'job': 'Set Designer', 'name': 'Lauren E. Polizzi', 'profile_path': None}, {'credit_id': '547af55d92514150d10016ef', 'department': 'Art', 'gender': 1, 'id': 38022, 'job': 'Assistant Art Director', 'name': 'Lauren E. Polizzi', 'profile_path': None}, {'credit_id': '547afbe5c3a3684e1a000534', 'department': 'Production', 'gender': 0, 'id': 58855, 'job': 'Casting', 'name': 'Bernard Telsey', 'profile_path': '/bMg5YH3t3H6Jy23enS6PoL2C6NO.jpg'}, {'credit_id': '547afaabc3a3686a0a000c11', 'department': 'Camera', 'gender': 0, 'id': 56387, 'job': 'Camera Operator', 'name': 'Tony C. Jannelli', 'profile_path': None}, {'credit_id': '547af5afc3a36803b8001596', 'department': 'Crew', 'gender': 0, 'id': 91060, 'job': 'Property Master', 'name': 'Wally Adee', 'profile_path': None}, {'credit_id': '547af73892514113fb0008bd', 'department': 'Sound', 'gender': 0, 'id': 578767, 'job': 'Boom Operator', 'name': 'Don Coufal', 'profile_path': None}, {'credit_id': '547afa55c3a3685c48004dc5', 'department': 'Camera', 'gender': 0, 'id': 582808, 'job': 'Still Photographer', 'name': 'Claudette Barius', 'profile_path': None}, {'credit_id': '547af708c3a3686a0a000b5b', 'department': 'Sound', 'gender': 2, 'id': 1116937, 'job': 'Foley', 'name': 'John Roesch', 'profile_path': None}, {'credit_id': '547afaf3c3a3686a0a000c23', 'department': 'Camera', 'gender': 0, 'id': 1183147, 'job': 'Camera Operator', 'name': 'Peter Krause', 'profile_path': None}, {'credit_id': '547afbd1c3a3687983000348', 'department': 'Production', 'gender': 0, 'id': 1203683, 'job': 'Casting', 'name': 'William Cantler', 'profile_path': None}, {'credit_id': '547af6d692514152220018b0', 'department': 'Sound', 'gender': 0, 'id': 1204836, 'job': 'Supervising Sound Editor', 'name': 'Val Kuklowsky', 'profile_path': None}, {'credit_id': '547afc53c3a3684e1a00054e', 'department': 'Costume &amp; Make-Up', 'gender': 0, 'id': 1322423, 'job': 'Set Costumer', 'name': 'Christi K. Work', 'profile_path': None}, {'credit_id': '547af5fc92514113fb000886', 'department': 'Art', 'gender': 1, 'id': 1341850, 'job': 'Set Designer', 'name': 'Pamela Klamer', 'profile_path': None}, {'credit_id': '547af71c9251416bd8000e16', 'department': 'Sound', 'gender': 0, 'id': 1341856, 'job': 'Foley', 'name': 'Hilda Hodges', 'profile_path': None}, {'credit_id': '547afcb4c3a3684e1a000560', 'department': 'Directing', 'gender': 0, 'id': 1342629, 'job': 'Script Supervisor', 'name': 'Susan Bierbaum', 'profile_path': None}, {'credit_id': '547af6bec3a3686a0a000b4c', 'department': 'Sound', 'gender': 0, 'id': 1355878, 'job': 'Supervising Sound Editor', 'name': 'Sandy Gendler', 'profile_path': None}, {'credit_id': '547af58f9251416bd8000dea', 'department': 'Crew', 'gender': 0, 'id': 1377215, 'job': 'Property Master', 'name': 'Doug Harlocker', 'profile_path': None}, {'credit_id': '547af4dc92514113fb000863', 'department': 'Art', 'gender': 0, 'id': 1391564, 'job': 'Construction Coordinator', 'name': 'Gary A. Krakoff', 'profile_path': None}, {'credit_id': '547af502c3a36877f000116b', 'department': 'Art', 'gender': 0, 'id': 1391565, 'job': 'Set Designer', 'name': 'Mick Cukurs', 'profile_path': None}, {'credit_id': '547af5479251415222001868', 'department': 'Art', 'gender': 0, 'id': 1391566, 'job': 'Set Designer', 'name': 'Julia K. Levine', 'profile_path': None}, {'credit_id': '547af6699251414c65001cd5', 'department': 'Sound', 'gender': 0, 'id': 1391567, 'job': 'Sound Designer', 'name': 'John P. Fasal', 'profile_path': None}, {'credit_id': '547af7c892514152220018ee', 'department': 'Crew', 'gender': 0, 'id': 1391570, 'job': 'Sound Recordist', 'name': 'Robert Renga', 'profile_path': None}, {'credit_id': '547af80d92514113fb0008dc', 'department': 'Sound', 'gender': 2, 'id': 1391571, 'job': 'Sound Re-Recording Mixer', 'name': 'Bob Beemer', 'profile_path': None}, {'credit_id': '547af827c3a36803b8001605', 'department': 'Sound', 'gender': 2, 'id': 1391572, 'job': 'Sound Re-Recording Mixer', 'name': 'Bill W. Benton', 'profile_path': None}, {'credit_id': '547af8849251412990004965', 'department': 'Visual Effects', 'gender': 0, 'id': 1391576, 'job': 'Visual Effects Producer', 'name': 'Terry Clotiaux', 'profile_path': None}, {'credit_id': '547af9c592514113fb00093b', 'department': 'Crew', 'gender': 0, 'id': 1391581, 'job': 'Systems Administrators &amp; Support', 'name': 'Joe Davenport', 'profile_path': None}, {'credit_id': '547afa0cc3a3683d51000018', 'department': 'Camera', 'gender': 0, 'id': 1391583, 'job': 'Still Photographer', 'name': 'Myles Aronowitz', 'profile_path': None}, {'credit_id': '547afa6fc3a3684e1a0004bf', 'department': 'Lighting', 'gender': 0, 'id': 1391585, 'job': 'Gaffer', 'name': 'Michael J. Delaney', 'profile_path': None}, {'credit_id': '547afa86c3a36879830002e2', 'department': 'Lighting', 'gender': 0, 'id': 1391586, 'job': 'Gaffer', 'name': 'Neil Holcomb', 'profile_path': None}, {'credit_id': '547afb46c3a3684e1a00050f', 'department': 'Camera', 'gender': 0, 'id': 1391591, 'job': 'Camera Operator', 'name': 'Bruce MacCallum', 'profile_path': None}, {'credit_id': '547afb74c3a36877f00012b0', 'department': 'Camera', 'gender': 0, 'id': 1391593, 'job': 'Steadicam Operator', 'name': 'Rick Raphael', 'profile_path': None}, {'credit_id': '547afb8fc3a368798300032b', 'department': 'Camera', 'gender': 0, 'id': 1391594, 'job': 'Steadicam Operator', 'name': 'Randy Nolen', 'profile_path': None}, {'credit_id': '547afc07c3a36803b80016f7', 'department': 'Costume &amp; Make-Up', 'gender': 0, 'id': 1391597, 'job': 'Costume Supervisor', 'name': 'Michael Adkins', 'profile_path': None}, {'credit_id': '547afc1ac3a3683d510000ac', 'department': 'Costume &amp; Make-Up', 'gender': 0, 'id': 1391598, 'job': 'Costume Supervisor', 'name': 'Riki Lin Sabusawa', 'profile_path': None}, {'credit_id': '547afc2ec3a36877f00012f9', 'department': 'Costume &amp; Make-Up', 'gender': 0, 'id': 1391599, 'job': 'Costume Supervisor', 'name': 'Heidi Shulman', 'profile_path': None}, {'credit_id': '547afc88c3a36803b8001723', 'department': 'Crew', 'gender': 0, 'id': 1391600, 'job': 'Transportation Coordinator', 'name': 'Maxwell R. Johnson II', 'profile_path': None}, {'credit_id': '547afca0c3a3682aa7001b9f', 'department': 'Crew', 'gender': 0, 'id': 1391601, 'job': 'Transportation Coordinator', 'name': 'Skip Wilson', 'profile_path': None}, {'credit_id': '547afcf0c3a36879830003a0', 'department': 'Crew', 'gender': 0, 'id': 1391602, 'job': 'Choreographer', 'name': 'Anita Dawn Camp', 'profile_path': None}, {'credit_id': '547afd1bc3a36803b8001742', 'department': 'Production', 'gender': 0, 'id': 1391603, 'job': 'Location Manager', 'name': 'Jacob F. Conrad', 'profile_path': None}, {'credit_id': '547afd37c3a3685c48004e75', 'department': 'Production', 'gender': 0, 'id': 1391604, 'job': 'Location Manager', 'name': 'Peggy Pridemore', 'profile_path': None}, {'credit_id': '547afd5fc3a3684e1a00057f', 'department': 'Directing', 'gender': 1, 'id': 1391605, 'job': 'Script Supervisor', 'name': 'Annie Welles', 'profile_path': None}, {'credit_id': '547afd73c3a36879830003bf', 'department': 'Directing', 'gender': 0, 'id': 1391606, 'job': 'Script Supervisor', 'name': 'Marvel Wakefield', 'profile_path': None}]</t>
  </si>
  <si>
    <t>[{'id': 28, 'name': 'Action'}, {'id': 12, 'name': 'Adventure'}, {'id': 878, 'name': 'Science Fiction'}]</t>
  </si>
  <si>
    <t>[{'name': 'Twentieth Century Fox Film Corporation', 'id': 306}, {'name': 'Centropolis Entertainment', 'id': 347}]</t>
  </si>
  <si>
    <t>Independence Day</t>
  </si>
  <si>
    <t>m98</t>
  </si>
  <si>
    <t>['action', 'adventure', 'thriller', 'action', 'adventure', 'fantasy']</t>
  </si>
  <si>
    <t>[{'cast_id': 8, 'character': 'Indiana Jones', 'credit_id': '52fe4216c3a36847f8002e1d', 'gender': 2, 'id': 3, 'name': 'Harrison Ford', 'order': 0, 'profile_path': '/7CcoVFTogQgex2kJkXKMe8qHZrC.jpg'}, {'cast_id': 9, 'character': 'Professor Henry Jones', 'credit_id': '52fe4216c3a36847f8002e21', 'gender': 2, 'id': 738, 'name': 'Sean Connery', 'order': 1, 'profile_path': '/ce84udJZ9QRSR44jxwK2apM3DM8.jpg'}, {'cast_id': 10, 'character': 'Dr. Marcus Brody', 'credit_id': '52fe4216c3a36847f8002e25', 'gender': 2, 'id': 656, 'name': 'Denholm Elliott', 'order': 2, 'profile_path': '/oR6GnGecov6Mjg0cLasCawyz3mF.jpg'}, {'cast_id': 11, 'character': 'Dr. Elsa Schneider', 'credit_id': '52fe4216c3a36847f8002e29', 'gender': 1, 'id': 739, 'name': 'Alison Doody', 'order': 3, 'profile_path': '/iXP0rdo8vRLU0YwWejFNwmEQtyV.jpg'}, {'cast_id': 12, 'character': 'Sallah', 'credit_id': '52fe4216c3a36847f8002e2d', 'gender': 2, 'id': 655, 'name': 'John Rhys-Davies', 'order': 4, 'profile_path': '/zZ67PuoFfik9QlZyfaEsFBC1yVJ.jpg'}, {'cast_id': 13, 'character': 'Walter Donovan', 'credit_id': '52fe4216c3a36847f8002e31', 'gender': 2, 'id': 740, 'name': 'Julian Glover', 'order': 5, 'profile_path': '/2sQWrB4of8O2k7DGwJ3OdGJi2Mj.jpg'}, {'cast_id': 14, 'character': 'Indiana Jones (young)', 'credit_id': '52fe4216c3a36847f8002e35', 'gender': 2, 'id': 741, 'name': 'River Phoenix', 'order': 6, 'profile_path': '/qfokbmRwRvmIVsLHScshxLPAB3C.jpg'}, {'cast_id': 15, 'character': 'Vogel', 'credit_id': '52fe4216c3a36847f8002e39', 'gender': 2, 'id': 742, 'name': 'Michael Byrne', 'order': 7, 'profile_path': '/rmgL88xFEk0iBOcCr7d9V6WfaOi.jpg'}, {'cast_id': 16, 'character': 'Kazim', 'credit_id': '52fe4216c3a36847f8002e3d', 'gender': 2, 'id': 743, 'name': 'Kevork Malikyan', 'order': 8, 'profile_path': '/aq3elIciFeSrvbVyDNeoozQqLnm.jpg'}, {'cast_id': 17, 'character': 'Grail Knight', 'credit_id': '52fe4216c3a36847f8002e41', 'gender': 2, 'id': 744, 'name': 'Robert Eddison', 'order': 9, 'profile_path': '/oONf8tM0Kxvg8CaLfpT7sx09Iug.jpg'}, {'cast_id': 18, 'character': 'Fedora', 'credit_id': '52fe4216c3a36847f8002e45', 'gender': 2, 'id': 745, 'name': 'Richard Young', 'order': 10, 'profile_path': '/WAnB3iXDZ5eOWOpDQBHr04ifiX.jpg'}, {'cast_id': 19, 'character': 'Sultan', 'credit_id': '52fe4216c3a36847f8002e49', 'gender': 2, 'id': 746, 'name': 'Alexei Sayle', 'order': 11, 'profile_path': '/goOvWKv1WoiPdPTmMsVSWsHHK2q.jpg'}, {'cast_id': 20, 'character': 'Panama Hat', 'credit_id': '52fe4216c3a36847f8002e4d', 'gender': 2, 'id': 748, 'name': 'Paul Maxwell', 'order': 12, 'profile_path': '/vioUXrSIz2OV0yWCPIJNZqHI9n0.jpg'}, {'cast_id': 21, 'character': 'Mrs. Donovan', 'credit_id': '52fe4216c3a36847f8002e51', 'gender': 1, 'id': 749, 'name': 'Isla Blair', 'order': 13, 'profile_path': '/aqHLIxtiB7TfFVp68vcQLVEdRNu.jpg'}, {'cast_id': 33, 'character': 'Butler', 'credit_id': '52fe4216c3a36847f8002e97', 'gender': 2, 'id': 649, 'name': 'Vernon Dobtcheff', 'order': 14, 'profile_path': '/lcPki2IDdmRvqiBbv2RUBfgm3IH.jpg'}, {'cast_id': 36, 'character': 'Young Henry', 'credit_id': '549936699251411f400008bc', 'gender': 0, 'id': 747, 'name': 'Alex Hyde-White', 'order': 15, 'profile_path': '/n51gvejj2jPn2rLLPC0mO47uGTL.jpg'}, {'cast_id': 37, 'character': 'Herman', 'credit_id': '54993af79251411f4300095c', 'gender': 0, 'id': 1402876, 'name': 'J. J. Hardy', 'order': 16, 'profile_path': '/oqT6ak0uvKHxdF2P5eZmYeRAkTx.jpg'}, {'cast_id': 38, 'character': 'Roscoe', 'credit_id': '54993c9ec3a368270a000943', 'gender': 2, 'id': 3039, 'name': 'Bradley Gregg', 'order': 17, 'profile_path': '/l4vc0U4XQ7t07pqekPPVehzs0R.jpg'}, {'cast_id': 39, 'character': 'Half Breed', 'credit_id': '54993e09c3a3682703000902', 'gender': 2, 'id': 1020340, 'name': "Jeff O'Haco", 'order': 18, 'profile_path': '/jxzZd6t8KhDx5aKkRJyBxgXWBM0.jpg'}, {'cast_id': 40, 'character': 'Rough Rider', 'credit_id': '54994086c3a368270a0009a0', 'gender': 2, 'id': 1402879, 'name': 'Vince Deadrick Sr.', 'order': 19, 'profile_path': '/vZQrgFgmMZShbOAg9WjulBGMWzo.jpg'}, {'cast_id': 41, 'character': 'Sheriff', 'credit_id': '549942979251411f400009ca', 'gender': 2, 'id': 1402887, 'name': 'Marc Miles', 'order': 20, 'profile_path': '/bAggC0KaaITXJ7daVaGDOcjZimy.jpg'}, {'cast_id': 42, 'character': 'Deputy Sheriff', 'credit_id': '549943629251411f400009e2', 'gender': 0, 'id': 8591, 'name': 'Ted Grossman', 'order': 21, 'profile_path': None}, {'cast_id': 43, 'character': 'Young Panama Hat', 'credit_id': '549944019251411f450009d0', 'gender': 0, 'id': 1402890, 'name': 'Tim Hiser', 'order': 22, 'profile_path': '/9b9QRZF3XmCTMAG7uWA7t78xpM.jpg'}, {'cast_id': 44, 'character': 'Scout Master', 'credit_id': '549944ce9251411f40000a03', 'gender': 0, 'id': 1402891, 'name': 'Larry Sanders', 'order': 23, 'profile_path': None}, {'cast_id': 45, 'character': 'Scout #1', 'credit_id': '549945789251411f5400098a', 'gender': 0, 'id': 1402892, 'name': 'Will Miles', 'order': 24, 'profile_path': '/2CN88cENaO3LsEdGHbBVJJVU4kr.jpg'}, {'cast_id': 46, 'character': 'Scout #2', 'credit_id': '5499464cc3a36826f8000b47', 'gender': 0, 'id': 1402893, 'name': 'David Murray', 'order': 25, 'profile_path': None}, {'cast_id': 48, 'character': 'Professor Stanton', 'credit_id': '54994d0a9251411f43000aed', 'gender': 0, 'id': 1270880, 'name': 'Jerry Harte', 'order': 27, 'profile_path': None}, {'cast_id': 49, 'character': 'Dr. Mulbray', 'credit_id': '54994e259251411f54000a2b', 'gender': 0, 'id': 55911, 'name': 'Billy J. Mitchell', 'order': 28, 'profile_path': None}, {'cast_id': 50, 'character': 'Man at Hitler Rally', 'credit_id': '54994f179251411f45000a9f', 'gender': 0, 'id': 1402913, 'name': 'Martin Gordon', 'order': 29, 'profile_path': '/1Fg4dyH10zfbMFcxAVYn0siNWa8.jpg'}, {'cast_id': 51, 'character': 'German Officer at Hitler Rally', 'credit_id': '549950519251411f40000ab3', 'gender': 0, 'id': 158674, 'name': 'Paul Humpoletz', 'order': 30, 'profile_path': '/mXHgh2NQvtktfYvHYwAHbTuEJHa.jpg'}, {'cast_id': 52, 'character': 'Hatay Soldier in Temple', 'credit_id': '549950c0c3a3682703000a7f', 'gender': 0, 'id': 1402917, 'name': 'Tom Branch', 'order': 31, 'profile_path': None}, {'cast_id': 53, 'character': 'Zeppelin Crewman', 'credit_id': '5499518fc3a36826f8000c22', 'gender': 0, 'id': 1402919, 'name': 'Graeme Crowther', 'order': 32, 'profile_path': None}, {'cast_id': 54, 'character': 'Principal SS Officer at Castle', 'credit_id': '549952679251411f43000b60', 'gender': 0, 'id': 1402922, 'name': 'Luke Hanson', 'order': 33, 'profile_path': None}, {'cast_id': 55, 'character': 'Officer at Castle', 'credit_id': '549952fb9251411f52000b48', 'gender': 0, 'id': 1402925, 'name': 'Chris Jenkinson', 'order': 34, 'profile_path': None}, {'cast_id': 56, 'character': 'Female Officer at Castle', 'credit_id': '549961a59251411f43000ce0', 'gender': 0, 'id': 1402957, 'name': 'Nicola Scott', 'order': 35, 'profile_path': None}, {'cast_id': 57, 'character': 'Young Officer at Castle', 'credit_id': '5499627a9251411f45000c54', 'gender': 0, 'id': 1402960, 'name': 'Louis Sheldon', 'order': 36, 'profile_path': None}, {'cast_id': 58, 'character': 'Hatay Tank Gunner', 'credit_id': '549964e39251411f54000c2e', 'gender': 2, 'id': 25079, 'name': 'Stefan Kalipha', 'order': 37, 'profile_path': '/g1mNJ1eTrVi5wD1d76kRnFWbn2h.jpg'}, {'cast_id': 59, 'character': 'Hatay Tank Driver', 'credit_id': '5499673dc3a368270e000bbc', 'gender': 0, 'id': 81030, 'name': 'Peter Pacey', 'order': 38, 'profile_path': None}, {'cast_id': 60, 'character': 'Gestapo', 'credit_id': '5499677a9251411f43000d89', 'gender': 2, 'id': 10942, 'name': 'Pat Roach', 'order': 39, 'profile_path': '/5YXmfgXqCjqEhmyjz1xhuWy8Zr4.jpg'}, {'cast_id': 61, 'character': 'Film Director', 'credit_id': '549968649251411f4b000cd6', 'gender': 1, 'id': 43496, 'name': 'Suzanne Roquette', 'order': 40, 'profile_path': None}, {'cast_id': 62, 'character': 'G-Man', 'credit_id': '54996a4bc3a36826f8000e69', 'gender': 2, 'id': 28871, 'name': 'Eugene Lipinski', 'order': 41, 'profile_path': '/rhpOJsibsqA4SG71GcH0LMfnygd.jpg'}, {'cast_id': 63, 'character': 'Man on Zeppelin', 'credit_id': '54996cc09251411f54000cde', 'gender': 2, 'id': 1229130, 'name': 'George Malpas', 'order': 42, 'profile_path': None}, {'cast_id': 64, 'character': 'Irene', 'credit_id': '54996d069251411f4b000d5a', 'gender': 0, 'id': 1402970, 'name': 'Julie Eccles', 'order': 43, 'profile_path': None}, {'cast_id': 65, 'character': 'Flower Girl', 'credit_id': '54996e31c3a3682707000c58', 'gender': 0, 'id': 1032068, 'name': 'Nina Armstrong', 'order': 44, 'profile_path': None}, {'cast_id': 67, 'character': 'Gestapo', 'credit_id': '571811829251411b090021d5', 'gender': 2, 'id': 653, 'name': 'Ronald Lacey', 'order': 45, 'profile_path': '/nQTtqJP7Go9cnvq9252IXqY9dMM.jpg'}, {'cast_id': 68, 'character': 'Tank Crewman Hit by Periscope (uncredited)', 'credit_id': '571811b09251412b37001f17', 'gender': 2, 'id': 7024, 'name': 'Nick Gillard', 'order': 46, 'profile_path': '/aJcxihOCfNBvr0FOiHEOyyVV7la.jpg'}, {'cast_id': 70, 'character': 'German Soldier (uncredited)', 'credit_id': '571811e4c3a3686c830024e6', 'gender': 2, 'id': 1271092, 'name': 'Derek Lyons', 'order': 47, 'profile_path': '/oO7dJlNLJhYyqdTsoUQAFXp1UQS.jpg'}, {'cast_id': 71, 'character': 'Passenger on Airship (uncredited)', 'credit_id': '571812189251411b090021e9', 'gender': 1, 'id': 1228240, 'name': 'Lee Richards', 'order': 48, 'profile_path': None}, {'cast_id': 72, 'character': 'Adolf Hitler (uncredited)', 'credit_id': '57181239c3a3687c2c002166', 'gender': 2, 'id': 70417, 'name': 'Michael Sheard', 'order': 49, 'profile_path': '/a29SbacT0kV8WWuoAMp2FHI5Y7I.jpg'}, {'cast_id': 73, 'character': 'Tank Crewman (uncredited)', 'credit_id': '5718125f9251413d30003c1a', 'gender': 2, 'id': 10213, 'name': 'Tip Tipping', 'order': 50, 'profile_path': '/66FK4lBsNfTiKoDhxUgilP5RK3O.jpg'}, {'cast_id': 99, 'character': 'World War One Ace', 'credit_id': '58887b77c3a36859e900d76b', 'gender': 2, 'id': 184862, 'name': 'Frederick Jaeger', 'order': 51, 'profile_path': '/5SPD1kRTlmLcc4bhWZs0xtKtvzk.jpg'}]</t>
  </si>
  <si>
    <t>[{'credit_id': '52fe4216c3a36847f8002e69', 'department': 'Editing', 'gender': 2, 'id': 1, 'job': 'Editor', 'name': 'George Lucas', 'profile_path': '/mDLDvsx8PaZoEThkBdyaG1JxPdf.jpg'}, {'credit_id': '52fe4216c3a36847f8002e01', 'department': 'Production', 'gender': 2, 'id': 1, 'job': 'Executive Producer', 'name': 'George Lucas', 'profile_path': '/mDLDvsx8PaZoEThkBdyaG1JxPdf.jpg'}, {'credit_id': '52fe4216c3a36847f8002e93', 'department': 'Writing', 'gender': 2, 'id': 1, 'job': 'Characters', 'name': 'George Lucas', 'profile_path': '/mDLDvsx8PaZoEThkBdyaG1JxPdf.jpg'}, {'credit_id': '52fe4216c3a36847f8002e57', 'department': 'Sound', 'gender': 2, 'id': 491, 'job': 'Original Music Composer', 'name': 'John Williams', 'profile_path': '/2Ats98PB1SH2yfEPikiLdhRuXZm.jpg'}, {'credit_id': '52fe4216c3a36847f8002df5', 'department': 'Directing', 'gender': 2, 'id': 488, 'job': 'Director', 'name': 'Steven Spielberg', 'profile_path': '/pOK15UNaw75Bzj7BQO1ulehbPPm.jpg'}, {'credit_id': '52fe4216c3a36847f8002e63', 'department': 'Editing', 'gender': 2, 'id': 493, 'job': 'Editor', 'name': 'Michael Kahn', 'profile_path': '/jb4Y9q1q91VRQJue0VXhU7VcXce.jpg'}, {'credit_id': '571813969251411b0900220a', 'department': 'Costume &amp; Make-Up', 'gender': 1, 'id': 498, 'job': 'Costume Design', 'name': 'Joanna Johnston', 'profile_path': None}, {'credit_id': '52fe4216c3a36847f8002e75', 'department': 'Production', 'gender': 2, 'id': 598, 'job': 'Casting', 'name': 'Mike Fenton', 'profile_path': None}, {'credit_id': '52fe4216c3a36847f8002e13', 'department': 'Writing', 'gender': 2, 'id': 648, 'job': 'Characters', 'name': 'Philip Kaufman', 'profile_path': '/CSpDV4y47ASNk5cQ17KsSzRDbO.jpg'}, {'credit_id': '52fe4216c3a36847f8002e07', 'department': 'Production', 'gender': 2, 'id': 664, 'job': 'Executive Producer', 'name': 'Frank Marshall', 'profile_path': '/dVPOD85wQ1Xscpe3DOVQ1I59IIF.jpg'}, {'credit_id': '52fe4216c3a36847f8002e9d', 'department': 'Crew', 'gender': 2, 'id': 664, 'job': 'Second Unit', 'name': 'Frank Marshall', 'profile_path': '/dVPOD85wQ1Xscpe3DOVQ1I59IIF.jpg'}, {'credit_id': '52fe4216c3a36847f8002e5d', 'department': 'Camera', 'gender': 2, 'id': 666, 'job': 'Director of Photography', 'name': 'Douglas Slocombe', 'profile_path': '/sluvyktacpqv02GzGYRW3ZB6Qst.jpg'}, {'credit_id': '52fe4216c3a36847f8002e8d', 'department': 'Sound', 'gender': 2, 'id': 670, 'job': 'Sound Designer', 'name': 'Ben Burtt', 'profile_path': '/nfkHcZkAIGEyJ0m2jtOKaPyqNxu.jpg'}, {'credit_id': '52fe4216c3a36847f8002dfb', 'department': 'Production', 'gender': 2, 'id': 711, 'job': 'Producer', 'name': 'Robert Watts', 'profile_path': '/28BlqdvRGNAdbWuzdXAIYissbgZ.jpg'}, {'credit_id': '52fe4216c3a36847f8002e87', 'department': 'Art', 'gender': 2, 'id': 715, 'job': 'Production Design', 'name': 'Elliot Scott', 'profile_path': None}, {'credit_id': '52fe4216c3a36847f8002e0d', 'department': 'Production', 'gender': 2, 'id': 735, 'job': 'Producer', 'name': 'Arthur F. Repola', 'profile_path': None}, {'credit_id': '5717b55dc3a3687b8c001634', 'department': 'Writing', 'gender': 2, 'id': 736, 'job': 'Story', 'name': 'Menno Meyjes', 'profile_path': None}, {'credit_id': '52fe4216c3a36847f8002e19', 'department': 'Writing', 'gender': 2, 'id': 737, 'job': 'Screenplay', 'name': 'Jeffrey Boam', 'profile_path': None}, {'credit_id': '52fe4216c3a36847f8002e6f', 'department': 'Production', 'gender': 0, 'id': 750, 'job': 'Casting', 'name': 'Maggie Cartier', 'profile_path': None}, {'credit_id': '52fe4216c3a36847f8002e7b', 'department': 'Production', 'gender': 1, 'id': 751, 'job': 'Casting', 'name': 'Valorie Massalas', 'profile_path': None}, {'credit_id': '52fe4216c3a36847f8002e81', 'department': 'Production', 'gender': 1, 'id': 752, 'job': 'Casting', 'name': 'Judy Taylor', 'profile_path': None}, {'credit_id': '52fe4216c3a36847f8002ea3', 'department': 'Crew', 'gender': 0, 'id': 83791, 'job': 'Second Unit', 'name': 'Michael D. Moore', 'profile_path': None}, {'credit_id': '571811c09251415d6d000161', 'department': 'Crew', 'gender': 2, 'id': 7024, 'job': 'Stunts', 'name': 'Nick Gillard', 'profile_path': '/aJcxihOCfNBvr0FOiHEOyyVV7la.jpg'}, {'credit_id': '57181366c3a3680160001fb5', 'department': 'Art', 'gender': 2, 'id': 7791, 'job': 'Set Decoration', 'name': 'Peter Howitt', 'profile_path': '/cwgHjbx5LitEns32kmdmj1diREi.jpg'}, {'credit_id': '571813d8925141282f00214d', 'department': 'Costume &amp; Make-Up', 'gender': 2, 'id': 8922, 'job': 'Costume Design', 'name': 'Anthony Powell', 'profile_path': '/eCwsql6vjFgZq8lS60Q9j9Zrrxn.jpg'}, {'credit_id': '571812709251411f56000703', 'department': 'Crew', 'gender': 2, 'id': 10213, 'job': 'Stunts', 'name': 'Tip Tipping', 'profile_path': '/66FK4lBsNfTiKoDhxUgilP5RK3O.jpg'}, {'credit_id': '571813269251411f5600071d', 'department': 'Art', 'gender': 2, 'id': 10754, 'job': 'Art Direction', 'name': 'Stephen Scott', 'profile_path': None}, {'credit_id': '571814d9c3a3687b8c002374', 'department': 'Crew', 'gender': 2, 'id': 15358, 'job': 'Stunt Coordinator', 'name': 'Vic Armstrong', 'profile_path': None}, {'credit_id': '572bdde1c3a3687ffd00035e', 'department': 'Sound', 'gender': 0, 'id': 14657, 'job': 'Sound Effects Editor', 'name': 'Sandina Bailo-Lape', 'profile_path': None}, {'credit_id': '57181869c3a3686d30002746', 'department': 'Camera', 'gender': 0, 'id': 29296, 'job': 'Additional Photography', 'name': 'Paul Beeson', 'profile_path': None}, {'credit_id': '571814079251411f5600072f', 'department': 'Costume &amp; Make-Up', 'gender': 0, 'id': 32355, 'job': 'Makeup Artist', 'name': 'Zoltan Elek', 'profile_path': None}, {'credit_id': '5718143d925141282f002158', 'department': 'Costume &amp; Make-Up', 'gender': 2, 'id': 32487, 'job': 'Hairstylist', 'name': 'Robert L. Stevenson', 'profile_path': None}, {'credit_id': '5823d181c3a3684bf50012a4', 'department': 'Directing', 'gender': 0, 'id': 61523, 'job': 'Assistant Director', 'name': 'Artist W. Robinson', 'profile_path': None}, {'credit_id': '57d2f237c3a368428d0017c5', 'department': 'Crew', 'gender': 0, 'id': 102595, 'job': 'Stunts', 'name': 'Steve Kelso', 'profile_path': None}, {'credit_id': '571819e3925141119c00098e', 'department': 'Crew', 'gender': 0, 'id': 1042415, 'job': 'Special Effects', 'name': 'Wayne Toth', 'profile_path': '/xAFAGWPDP48JsA9bmGqcf1ZEqoO.jpg'}, {'credit_id': '57181594c3a3680160001fd6', 'department': 'Crew', 'gender': 0, 'id': 1377235, 'job': 'Transportation Captain', 'name': 'Russell McEntyre', 'profile_path': None}, {'credit_id': '5745d15392514153c1002740', 'department': 'Production', 'gender': 0, 'id': 1400821, 'job': 'Production Coordinator', 'name': 'Melissa Taylor', 'profile_path': None}, {'credit_id': '571818aa9251415d6d00021d', 'department': 'Crew', 'gender': 0, 'id': 1401105, 'job': 'Visual Effects Editor', 'name': 'Michael Gleason', 'profile_path': None}, {'credit_id': '57b0a230c3a36804f2000f2b', 'department': 'Sound', 'gender': 0, 'id': 1415465, 'job': 'Sound Editor', 'name': 'E. Larry Oatfield', 'profile_path': None}, {'credit_id': '57828ed4c3a3685e08000ab0', 'department': 'Crew', 'gender': 0, 'id': 1415957, 'job': 'Stunts', 'name': 'Jim Dowdall', 'profile_path': None}, {'credit_id': '5762dec59251413298000086', 'department': 'Visual Effects', 'gender': 0, 'id': 1445972, 'job': 'Special Effects Supervisor', 'name': 'Joss Williams', 'profile_path': None}, {'credit_id': '599304be9251417c38011f14', 'department': 'Art', 'gender': 2, 'id': 1564469, 'job': 'Set Decoration', 'name': 'JuliÃ¡n Mateos', 'profile_path': None}, {'credit_id': '57181810c3a3686c83002590', 'department': 'Crew', 'gender': 0, 'id': 1572559, 'job': 'Driver', 'name': 'Terry Pritchard', 'profile_path': None}, {'credit_id': '57181748c3a3687bc7001db3', 'department': 'Crew', 'gender': 0, 'id': 1608539, 'job': 'Driver', 'name': 'Mark White', 'profile_path': None}, {'credit_id': '574dc4df925141120e00011c', 'department': 'Visual Effects', 'gender': 2, 'id': 1629006, 'job': 'Special Effects Supervisor', 'name': 'David H. Watkins', 'profile_path': None}, {'credit_id': '57994d1d92514124c7003aa5', 'department': 'Camera', 'gender': 0, 'id': 1657664, 'job': 'Grip', 'name': 'Gene Kearney', 'profile_path': None}]</t>
  </si>
  <si>
    <t>[{'id': 12, 'name': 'Adventure'}, {'id': 28, 'name': 'Action'}]</t>
  </si>
  <si>
    <t>[{'name': 'Lucasfilm', 'id': 1}, {'name': 'Paramount Pictures', 'id': 4}]</t>
  </si>
  <si>
    <t>Indiana Jones and the Last Crusade</t>
  </si>
  <si>
    <t>m99</t>
  </si>
  <si>
    <t>['action', 'adventure']</t>
  </si>
  <si>
    <t>[{'cast_id': 4, 'character': 'Indiana Jones', 'credit_id': '52fe4215c3a36847f8002c09', 'gender': 2, 'id': 3, 'name': 'Harrison Ford', 'order': 0, 'profile_path': '/7CcoVFTogQgex2kJkXKMe8qHZrC.jpg'}, {'cast_id': 5, 'character': 'Willie Scott', 'credit_id': '52fe4215c3a36847f8002c0d', 'gender': 1, 'id': 689, 'name': 'Kate Capshaw', 'order': 1, 'profile_path': '/fR9ZNjuM67noFAXtZP4Ov5FzRPV.jpg'}, {'cast_id': 6, 'character': 'Short Round', 'credit_id': '52fe4215c3a36847f8002c11', 'gender': 0, 'id': 690, 'name': 'Jonathan Ke Quan', 'order': 2, 'profile_path': '/1cKtw6cBhWPHtjUBiY3si8odVIE.jpg'}, {'cast_id': 7, 'character': 'Mola Ram', 'credit_id': '52fe4215c3a36847f8002c15', 'gender': 0, 'id': 691, 'name': 'Amrish Puri', 'order': 3, 'profile_path': '/nrRQUwZcPYUWfpgpL2g7Grkb3Mz.jpg'}, {'cast_id': 8, 'character': 'Chattar Lal', 'credit_id': '52fe4215c3a36847f8002c19', 'gender': 0, 'id': 693, 'name': 'Roshan Seth', 'order': 4, 'profile_path': '/64HQvZuu8IeImXFe7vXgs4aZlUo.jpg'}, {'cast_id': 9, 'character': 'Captain Blumburtt', 'credit_id': '52fe4215c3a36847f8002c1d', 'gender': 2, 'id': 694, 'name': 'Philip Stone', 'order': 5, 'profile_path': '/2thWE9JSWeYj1Oea0uwNtF8ntrJ.jpg'}, {'cast_id': 10, 'character': 'Lao Che', 'credit_id': '52fe4215c3a36847f8002c21', 'gender': 0, 'id': 695, 'name': 'Roy Chiao', 'order': 6, 'profile_path': '/6gBxdImc8eGHeDDEJGFiGrIwx6O.jpg'}, {'cast_id': 11, 'character': 'Wu Han', 'credit_id': '52fe4215c3a36847f8002c25', 'gender': 0, 'id': 696, 'name': 'David Yip', 'order': 7, 'profile_path': '/s2ApWZ620ZMe8nwvKM2y8TwjenE.jpg'}, {'cast_id': 12, 'character': 'Kao Kan', 'credit_id': '52fe4215c3a36847f8002c29', 'gender': 2, 'id': 11397, 'name': 'Ric Young', 'order': 8, 'profile_path': '/nqhFfFdZ73cEjLjAuLW19f3d7EO.jpg'}, {'cast_id': 13, 'character': 'Chen', 'credit_id': '52fe4215c3a36847f8002c2d', 'gender': 0, 'id': 699, 'name': 'Chua Kah Joo', 'order': 9, 'profile_path': '/sVJUeMRFGYuCTD3jvrf4hRpteky.jpg'}, {'cast_id': 14, 'character': "Maitre d'", 'credit_id': '52fe4215c3a36847f8002c31', 'gender': 0, 'id': 701, 'name': 'Rex Ngui', 'order': 10, 'profile_path': '/y2FC7QT3jcT7YfzZ0ac5eLaDqad.jpg'}, {'cast_id': 15, 'character': 'Chief Henchman', 'credit_id': '52fe4215c3a36847f8002c35', 'gender': 2, 'id': 702, 'name': 'Philip Tan', 'order': 11, 'profile_path': '/1FhKJFikrUKvpNoYbf5wsmmYo4y.jpg'}, {'cast_id': 16, 'character': 'Art Weber', 'credit_id': '52fe4215c3a36847f8002c39', 'gender': 2, 'id': 707, 'name': 'Dan Aykroyd', 'order': 12, 'profile_path': '/h2PT9yZYv5ml5hL9jvCpWBTWgU.jpg'}, {'cast_id': 32, 'character': 'Chinese Pilot', 'credit_id': '5496e97f9251417315001633', 'gender': 0, 'id': 1402218, 'name': 'Akio Mitamura', 'order': 13, 'profile_path': '/57kcOUWc3pFIlAqPPihEjRKLOkK.jpg'}, {'cast_id': 33, 'character': 'Chinese Co-Pilot', 'credit_id': '5496eb479251416e2b006625', 'gender': 2, 'id': 80123, 'name': 'Michael Yama', 'order': 14, 'profile_path': '/pLgUpZWV5iOxHkQW7kLKkhHT4WJ.jpg'}, {'cast_id': 34, 'character': 'Shaman', 'credit_id': '5496f4c4c3a368115300450b', 'gender': 0, 'id': 1055317, 'name': 'D.R. Nanayakkara', 'order': 15, 'profile_path': None}, {'cast_id': 35, 'character': 'Chieftain', 'credit_id': '5496f51192514130fc004f7f', 'gender': 0, 'id': 1402258, 'name': 'Dharmadasa Kuruppu', 'order': 16, 'profile_path': None}, {'cast_id': 36, 'character': 'Sajnu', 'credit_id': '5496f55c92514130fc004f89', 'gender': 0, 'id': 1402260, 'name': 'Stany De Silva', 'order': 17, 'profile_path': None}, {'cast_id': 37, 'character': 'Village Woman', 'credit_id': '5496f5ef925141731500177c', 'gender': 0, 'id': 1402261, 'name': 'Ruby de Mel', 'order': 18, 'profile_path': None}, {'cast_id': 38, 'character': 'Village Woman', 'credit_id': '5496f6d89251416e2b0067ac', 'gender': 0, 'id': 1402263, 'name': 'Denavaka Hamine', 'order': 19, 'profile_path': None}, {'cast_id': 39, 'character': 'Village Woman', 'credit_id': '5496f81392514171620016bb', 'gender': 0, 'id': 1402266, 'name': 'Iranganie Serasinghe', 'order': 20, 'profile_path': None}, {'cast_id': 40, 'character': 'Village Child', 'credit_id': '5496f92bc3a3686ae900680b', 'gender': 0, 'id': 1402267, 'name': 'Dharshana Panangala', 'order': 21, 'profile_path': None}, {'cast_id': 41, 'character': 'Little Maharaja', 'credit_id': '549707fbc3a3686ae1006eb7', 'gender': 0, 'id': 1402268, 'name': 'Raj Singh', 'order': 22, 'profile_path': '/pmLAWqfc1U0L5ru8WwK6pgwzk9s.jpg'}, {'cast_id': 42, 'character': 'Merchant #1', 'credit_id': '549709f09251413f75004b98', 'gender': 2, 'id': 977657, 'name': 'Frank Olegario', 'order': 23, 'profile_path': None}, {'cast_id': 43, 'character': 'Merchant #2', 'credit_id': '54970a3692514132ed004ba6', 'gender': 0, 'id': 1402269, 'name': 'Ahmed El Shenawi', 'order': 24, 'profile_path': None}, {'cast_id': 44, 'character': 'Eel Eater', 'credit_id': '5497f1319251416e2b007e9b', 'gender': 2, 'id': 735, 'name': 'Arthur F. Repola', 'order': 25, 'profile_path': None}, {'cast_id': 45, 'character': 'Sacrifice Victim', 'credit_id': '5497f1e0c3a3680fc6005cd4', 'gender': 0, 'id': 213391, 'name': 'Nizwar Karanj', 'order': 26, 'profile_path': None}, {'cast_id': 46, 'character': 'Chief Guard', 'credit_id': '5497f351c3a3686af3007337', 'gender': 2, 'id': 10942, 'name': 'Pat Roach', 'order': 27, 'profile_path': '/5YXmfgXqCjqEhmyjz1xhuWy8Zr4.jpg'}, {'cast_id': 47, 'character': 'Guard', 'credit_id': '5497f3e2c3a3686af3007342', 'gender': 0, 'id': 1402504, 'name': 'Moti Makan', 'order': 28, 'profile_path': None}, {'cast_id': 48, 'character': 'Temple Guard', 'credit_id': '5497f4fdc3a3680511001102', 'gender': 0, 'id': 215400, 'name': 'Mellan Mitchell', 'order': 29, 'profile_path': None}, {'cast_id': 49, 'character': 'Temple Guard', 'credit_id': '5497f6b3c3a3680fc6005d4d', 'gender': 2, 'id': 119792, 'name': 'Bhasker Patel', 'order': 30, 'profile_path': '/yL95vZesZfDXIaRDsX94w2BzkFZ.jpg'}, {'cast_id': 50, 'character': '1st Boy in Cell', 'credit_id': '5497f6e3c3a368054b001224', 'gender': 0, 'id': 1402509, 'name': 'Arjun Pandher', 'order': 31, 'profile_path': None}, {'cast_id': 51, 'character': '2nd Boy in Cell', 'credit_id': '5497f776c3a3681153005b2a', 'gender': 0, 'id': 1402514, 'name': 'Zia Gelani', 'order': 32, 'profile_path': None}, {'cast_id': 52, 'character': 'Dancer', 'credit_id': '5497f8519251417a810058ca', 'gender': 0, 'id': 1402517, 'name': 'Debbie Astell', 'order': 33, 'profile_path': None}, {'cast_id': 53, 'character': 'Dancer', 'credit_id': '5497f8ef9251415447001055', 'gender': 0, 'id': 1402521, 'name': 'Maureen Bacchus', 'order': 34, 'profile_path': None}, {'cast_id': 54, 'character': 'Dancer', 'credit_id': '5497f93ac3a368054b00126a', 'gender': 0, 'id': 1402523, 'name': 'Corinne Barton', 'order': 35, 'profile_path': None}, {'cast_id': 55, 'character': 'Dancer', 'credit_id': '5497f9b69251416e2b007f96', 'gender': 0, 'id': 1402527, 'name': 'Carol Beddington', 'order': 36, 'profile_path': None}, {'cast_id': 56, 'character': 'Dancer', 'credit_id': '5497fa35c3a36802a9000f30', 'gender': 0, 'id': 1402528, 'name': 'Sharon Boone', 'order': 37, 'profile_path': None}, {'cast_id': 57, 'character': 'Dancer', 'credit_id': '54980f109251413f75006298', 'gender': 0, 'id': 1402609, 'name': 'Elizabeth Burville', 'order': 38, 'profile_path': None}, {'cast_id': 58, 'character': 'Dancer', 'credit_id': '54980f8092514130fc0068f6', 'gender': 0, 'id': 1402610, 'name': 'Marisa Campbell', 'order': 39, 'profile_path': None}, {'cast_id': 59, 'character': 'Dancer', 'credit_id': '54981215c3a3686ae900840a', 'gender': 0, 'id': 1402613, 'name': 'Christine Cartwright', 'order': 40, 'profile_path': None}, {'cast_id': 60, 'character': 'Dancer', 'credit_id': '5498127092514132ed00636b', 'gender': 0, 'id': 1402614, 'name': 'Andrea Chance', 'order': 41, 'profile_path': None}, {'cast_id': 61, 'character': 'Dancer', 'credit_id': '549812cd92514132ed006379', 'gender': 0, 'id': 1402615, 'name': 'Jan Colton', 'order': 42, 'profile_path': None}, {'cast_id': 62, 'character': 'Dancer', 'credit_id': '54981328c3a36802a90011a2', 'gender': 0, 'id': 1402616, 'name': 'Louise Dalgleish', 'order': 43, 'profile_path': None}, {'cast_id': 63, 'character': 'Dancer', 'credit_id': '549813fc925141544700135b', 'gender': 0, 'id': 563900, 'name': 'Lorraine Doyle', 'order': 44, 'profile_path': None}, {'cast_id': 64, 'character': 'Dancer', 'credit_id': '5498143a9251417315003222', 'gender': 0, 'id': 1402617, 'name': 'Vanessa Fieldwright', 'order': 45, 'profile_path': None}, {'cast_id': 65, 'character': 'Dancer', 'credit_id': '54981490c3a368051100146b', 'gender': 0, 'id': 1402618, 'name': 'Brenda Glassman', 'order': 46, 'profile_path': None}, {'cast_id': 66, 'character': 'Dancer', 'credit_id': '549814d8c3a3680511001477', 'gender': 0, 'id': 1402619, 'name': 'Elaine Gough', 'order': 47, 'profile_path': None}, {'cast_id': 67, 'character': 'Dancer', 'credit_id': '5498153b92514132ed0063ae', 'gender': 0, 'id': 1402620, 'name': 'Sue Hadleigh', 'order': 48, 'profile_path': None}, {'cast_id': 68, 'character': 'Dancer', 'credit_id': '549815fa9251417a81005ba6', 'gender': 0, 'id': 1402632, 'name': 'Sarah-Jane Hassell', 'order': 49, 'profile_path': None}, {'cast_id': 69, 'character': 'Dancer', 'credit_id': '549816bbc3a36805110014af', 'gender': 0, 'id': 1402641, 'name': 'Samantha Hughes', 'order': 50, 'profile_path': None}, {'cast_id': 70, 'character': 'Dancer', 'credit_id': '549817db9251413f75006372', 'gender': 0, 'id': 1402664, 'name': 'Julie Kirk', 'order': 51, 'profile_path': None}, {'cast_id': 71, 'character': 'Dancer', 'credit_id': '54981853c3a3680fc60060b6', 'gender': 0, 'id': 1402666, 'name': 'Deirdre Laird', 'order': 52, 'profile_path': None}, {'cast_id': 72, 'character': 'Dancer', 'credit_id': '549818afc3a3680fc60060c0', 'gender': 0, 'id': 1402669, 'name': 'Vicki McDonald', 'order': 53, 'profile_path': None}, {'cast_id': 73, 'character': 'Dancer', 'credit_id': '549818fb92514132ed006415', 'gender': 0, 'id': 1402670, 'name': 'Nina McMahon', 'order': 54, 'profile_path': None}, {'cast_id': 74, 'character': 'Dancer', 'credit_id': '54981948c3a3680ff5006ce4', 'gender': 0, 'id': 1402672, 'name': 'Julia Marstand', 'order': 55, 'profile_path': None}, {'cast_id': 75, 'character': 'Dancer', 'credit_id': '549819fe9251417a81005c14', 'gender': 0, 'id': 1402675, 'name': 'Gaynor Martine', 'order': 56, 'profile_path': None}, {'cast_id': 76, 'character': 'Dancer', 'credit_id': '54981a6ac3a3680fc60060f7', 'gender': 0, 'id': 1402676, 'name': 'Lisa Mulidore', 'order': 57, 'profile_path': None}, {'cast_id': 77, 'character': 'Dancer', 'credit_id': '54981ac292514132ed006443', 'gender': 0, 'id': 1402677, 'name': 'Dawn Reddall', 'order': 58, 'profile_path': None}, {'cast_id': 78, 'character': 'Dancer', 'credit_id': '54981b00c3a3680fc600610b', 'gender': 0, 'id': 1402678, 'name': 'Rebekkah Sekyi', 'order': 59, 'profile_path': None}, {'cast_id': 79, 'character': 'Dancer', 'credit_id': '54981b7cc3a368054b001671', 'gender': 0, 'id': 1402682, 'name': 'Clare Smalley', 'order': 60, 'profile_path': None}, {'cast_id': 80, 'character': 'Dancer', 'credit_id': '54981be5c3a3680fc6006122', 'gender': 0, 'id': 1402684, 'name': 'Lee Sprintall', 'order': 61, 'profile_path': None}, {'cast_id': 81, 'character': 'Dancer', 'credit_id': '54981c24c3a3681153005ef2', 'gender': 0, 'id': 1402685, 'name': 'Jenny Turnock', 'order': 62, 'profile_path': None}, {'cast_id': 82, 'character': 'Dancer', 'credit_id': '54981c68c3a3681153005f04', 'gender': 0, 'id': 1402686, 'name': 'Ruth Welby', 'order': 63, 'profile_path': None}, {'cast_id': 86, 'character': 'Thuggee in Railway Chase / Thuggee Knocked Off Ledge / Thuggee on Bridge (uncredited)', 'credit_id': '5895b30dc3a3686222003e9b', 'gender': 2, 'id': 1495190, 'name': 'Dickey Beer', 'order': 64, 'profile_path': None}, {'cast_id': 87, 'character': 'Missionary (uncredited)', 'credit_id': '5895b3219251415a5b003ef1', 'gender': 2, 'id': 20820, 'name': 'Sid Ganis', 'order': 65, 'profile_path': '/u2ncKPUepJLSMIEE3jmSLGYrNVp.jpg'}, {'cast_id': 88, 'character': 'Missionary (uncredited)', 'credit_id': '5895b352c3a36822e0004ad5', 'gender': 2, 'id': 1, 'name': 'George Lucas', 'order': 66, 'profile_path': '/mDLDvsx8PaZoEThkBdyaG1JxPdf.jpg'}, {'cast_id': 89, 'character': 'Tourist at Airport (uncredited)', 'credit_id': '5895b372c3a36808ab00874c', 'gender': 2, 'id': 664, 'name': 'Frank Marshall', 'order': 67, 'profile_path': '/dVPOD85wQ1Xscpe3DOVQ1I59IIF.jpg'}, {'cast_id': 90, 'character': 'Tourist at Airport (uncredited)', 'credit_id': '5895b37e9251415a5b003f39', 'gender': 2, 'id': 488, 'name': 'Steven Spielberg', 'order': 68, 'profile_path': '/pOK15UNaw75Bzj7BQO1ulehbPPm.jpg'}]</t>
  </si>
  <si>
    <t>[{'credit_id': '52fe4215c3a36847f8002bf9', 'department': 'Directing', 'gender': 2, 'id': 488, 'job': 'Director', 'name': 'Steven Spielberg', 'profile_path': '/pOK15UNaw75Bzj7BQO1ulehbPPm.jpg'}, {'credit_id': '52fe4215c3a36847f8002bff', 'department': 'Writing', 'gender': 2, 'id': 686, 'job': 'Screenplay', 'name': 'Willard Huyck', 'profile_path': None}, {'credit_id': '52fe4215c3a36847f8002c05', 'department': 'Writing', 'gender': 1, 'id': 687, 'job': 'Screenplay', 'name': 'Gloria Katz', 'profile_path': None}, {'credit_id': '52fe4215c3a36847f8002c3f', 'department': 'Production', 'gender': 2, 'id': 711, 'job': 'Producer', 'name': 'Robert Watts', 'profile_path': '/28BlqdvRGNAdbWuzdXAIYissbgZ.jpg'}, {'credit_id': '52fe4215c3a36847f8002c45', 'department': 'Production', 'gender': 2, 'id': 1, 'job': 'Executive Producer', 'name': 'George Lucas', 'profile_path': '/mDLDvsx8PaZoEThkBdyaG1JxPdf.jpg'}, {'credit_id': '52fe4215c3a36847f8002c4b', 'department': 'Production', 'gender': 2, 'id': 664, 'job': 'Executive Producer', 'name': 'Frank Marshall', 'profile_path': '/dVPOD85wQ1Xscpe3DOVQ1I59IIF.jpg'}, {'credit_id': '52fe4215c3a36847f8002c51', 'department': 'Sound', 'gender': 2, 'id': 491, 'job': 'Original Music Composer', 'name': 'John Williams', 'profile_path': '/2Ats98PB1SH2yfEPikiLdhRuXZm.jpg'}, {'credit_id': '52fe4215c3a36847f8002c57', 'department': 'Camera', 'gender': 2, 'id': 666, 'job': 'Director of Photography', 'name': 'Douglas Slocombe', 'profile_path': '/sluvyktacpqv02GzGYRW3ZB6Qst.jpg'}, {'credit_id': '52fe4215c3a36847f8002c5d', 'department': 'Production', 'gender': 1, 'id': 597, 'job': 'Casting', 'name': 'Jane Feinberg', 'profile_path': None}, {'credit_id': '52fe4215c3a36847f8002c63', 'department': 'Production', 'gender': 2, 'id': 598, 'job': 'Casting', 'name': 'Mike Fenton', 'profile_path': None}, {'credit_id': '52fe4215c3a36847f8002c69', 'department': 'Production', 'gender': 1, 'id': 599, 'job': 'Casting', 'name': 'Marci Liroff', 'profile_path': '/54uSsUYIdK9UxomSwrwpBYnYyPN.jpg'}, {'credit_id': '52fe4215c3a36847f8002c6f', 'department': 'Production', 'gender': 1, 'id': 668, 'job': 'Casting', 'name': 'Mary Selway', 'profile_path': None}, {'credit_id': '52fe4215c3a36847f8002c75', 'department': 'Editing', 'gender': 2, 'id': 493, 'job': 'Editor', 'name': 'Michael Kahn', 'profile_path': '/jb4Y9q1q91VRQJue0VXhU7VcXce.jpg'}, {'credit_id': '52fe4215c3a36847f8002c7b', 'department': 'Editing', 'gender': 2, 'id': 1, 'job': 'Editor', 'name': 'George Lucas', 'profile_path': '/mDLDvsx8PaZoEThkBdyaG1JxPdf.jpg'}, {'credit_id': '52fe4215c3a36847f8002c81', 'department': 'Art', 'gender': 2, 'id': 715, 'job': 'Production Design', 'name': 'Elliot Scott', 'profile_path': None}, {'credit_id': '52fe4215c3a36847f8002c87', 'department': 'Sound', 'gender': 2, 'id': 670, 'job': 'Sound Designer', 'name': 'Ben Burtt', 'profile_path': '/nfkHcZkAIGEyJ0m2jtOKaPyqNxu.jpg'}, {'credit_id': '52fe4215c3a36847f8002c93', 'department': 'Crew', 'gender': 2, 'id': 664, 'job': 'Second Unit', 'name': 'Frank Marshall', 'profile_path': '/dVPOD85wQ1Xscpe3DOVQ1I59IIF.jpg'}, {'credit_id': '56e9e73e92514154d7003e91', 'department': 'Visual Effects', 'gender': 0, 'id': 1424133, 'job': 'Visual Effects', 'name': 'Paul Huston', 'profile_path': None}, {'credit_id': '5727f020c3a3682dee001b6a', 'department': 'Production', 'gender': 2, 'id': 52042, 'job': 'Location Manager', 'name': 'Richard Vane', 'profile_path': None}, {'credit_id': '588fd6e592514101a600e6bf', 'department': 'Visual Effects', 'gender': 2, 'id': 7727, 'job': 'Visual Effects', 'name': 'Phil Tippett', 'profile_path': '/2uQ0B7fN5cDQk17J1X3pxDSf9y.jpg'}, {'credit_id': '5895b3a69251412e1400835b', 'department': 'Writing', 'gender': 2, 'id': 1, 'job': 'Story', 'name': 'George Lucas', 'profile_path': '/mDLDvsx8PaZoEThkBdyaG1JxPdf.jpg'}, {'credit_id': '5895b3b89251412e16008b8d', 'department': 'Writing', 'gender': 2, 'id': 1, 'job': 'Characters', 'name': 'George Lucas', 'profile_path': '/mDLDvsx8PaZoEThkBdyaG1JxPdf.jpg'}, {'credit_id': '5895b3c4c3a36808ae0077f9', 'department': 'Writing', 'gender': 2, 'id': 648, 'job': 'Characters', 'name': 'Philip Kaufman', 'profile_path': '/CSpDV4y47ASNk5cQ17KsSzRDbO.jpg'}, {'credit_id': '5895b3dfc3a36808a50084e8', 'department': 'Production', 'gender': 1, 'id': 489, 'job': 'Associate Producer', 'name': 'Kathleen Kennedy', 'profile_path': '/6rGtk7OdbkO2QDM2OQxt9Blww3O.jpg'}, {'credit_id': '5895b441c3a368627c00409f', 'department': 'Art', 'gender': 0, 'id': 1750145, 'job': 'Art Direction', 'name': 'Roger Cain', 'profile_path': None}, {'credit_id': '5895b4619251415aaa003d53', 'department': 'Art', 'gender': 2, 'id': 7791, 'job': 'Set Decoration', 'name': 'Peter Howitt', 'profile_path': '/cwgHjbx5LitEns32kmdmj1diREi.jpg'}, {'credit_id': '5895b4759251412e0d008a42', 'department': 'Costume &amp; Make-Up', 'gender': 2, 'id': 8922, 'job': 'Costume Design', 'name': 'Anthony Powell', 'profile_path': '/eCwsql6vjFgZq8lS60Q9j9Zrrxn.jpg'}, {'credit_id': '59da1ee9c3a36861a303f7e6', 'department': 'Crew', 'gender': 2, 'id': 1902347, 'job': 'Stunts', 'name': 'Chris Webb', 'profile_path': '/ynXbiAuNnQ7VrZOX0P1mkdG2l9E.jpg'}]</t>
  </si>
  <si>
    <t>Indiana Jones and the Temple of Doom</t>
  </si>
  <si>
    <t>m102</t>
  </si>
  <si>
    <t>['comedy', 'romance', 'crime']</t>
  </si>
  <si>
    <t>[{'cast_id': 15, 'character': 'Miles Massey', 'credit_id': '52fe44839251416c7503769d', 'gender': 2, 'id': 1461, 'name': 'George Clooney', 'order': 0, 'profile_path': '/esyiULfB7kSrhgzBkLamjsTTKEg.jpg'}, {'cast_id': 16, 'character': 'Marilyn Rexroth', 'credit_id': '52fe44839251416c750376a1', 'gender': 1, 'id': 1922, 'name': 'Catherine Zeta-Jones', 'order': 1, 'profile_path': '/fpWTpvzgINGBSIKFCLNR6iQZ0B8.jpg'}, {'cast_id': 17, 'character': 'Rex Rexroth', 'credit_id': '52fe44839251416c750376a5', 'gender': 2, 'id': 52995, 'name': 'Edward Herrmann', 'order': 2, 'profile_path': '/3AGRAverIuT6kgSfGQPiY55QZzG.jpg'}, {'cast_id': 18, 'character': 'Donovan Donaly', 'credit_id': '52fe44839251416c750376a9', 'gender': 2, 'id': 118, 'name': 'Geoffrey Rush', 'order': 3, 'profile_path': '/5h91WHSK80YtqTk1bMiar2IZzO2.jpg'}, {'cast_id': 20, 'character': 'Freddy Bender', 'credit_id': '52fe44839251416c750376b3', 'gender': 2, 'id': 28633, 'name': 'Richard Jenkins', 'order': 4, 'profile_path': '/iz61iPIgNUp0yk48bRNjEJ5GHO4.jpg'}, {'cast_id': 21, 'character': 'Howard D. Doyle', 'credit_id': '52fe44839251416c750376b7', 'gender': 2, 'id': 879, 'name': 'Billy Bob Thornton', 'order': 5, 'profile_path': '/gPCPKXh7HvobcrldRGj5QchW34p.jpg'}, {'cast_id': 22, 'character': 'Bonnie Donaly', 'credit_id': '52fe44839251416c750376bb', 'gender': 1, 'id': 31714, 'name': 'Stacey Travis', 'order': 6, 'profile_path': '/peARleY7mDjxph4fFfeWnV4LMFe.jpg'}, {'cast_id': 36, 'character': 'Gus Petch', 'credit_id': '52fe44839251416c75037701', 'gender': 2, 'id': 5726, 'name': 'Cedric the Entertainer', 'order': 7, 'profile_path': '/yyGxCX3yT1weZREjCxQ40dk1aFO.jpg'}, {'cast_id': 37, 'character': 'Wrigley', 'credit_id': '52fe44839251416c75037705', 'gender': 2, 'id': 17342, 'name': 'Paul Adelstein', 'order': 8, 'profile_path': '/9qkGnEWPzGayZg9gaB4xbP8UL4g.jpg'}, {'cast_id': 38, 'character': 'Sarah Sorkin', 'credit_id': '52fe44839251416c75037709', 'gender': 1, 'id': 100602, 'name': 'Julia Duffy', 'order': 9, 'profile_path': '/xyBp5eeugdrM0DFBBPjQu47hYLQ.jpg'}, {'cast_id': 39, 'character': 'Heinz, the Baron Krauss von Espy', 'credit_id': '52fe44839251416c7503770d', 'gender': 0, 'id': 122245, 'name': 'Jonathan Hadary', 'order': 10, 'profile_path': '/1rYFG6hyHiAWscNE6fZExeiSTZL.jpg'}, {'cast_id': 40, 'character': 'Herb Myerson', 'credit_id': '52fe44839251416c75037711', 'gender': 2, 'id': 49835, 'name': 'Tom Aldredge', 'order': 11, 'profile_path': '/VNqMbbqT7vK1mYokhn3Tkpcuja.jpg'}, {'cast_id': 41, 'character': 'Ollie Olerud', 'credit_id': '52fe44839251416c75037715', 'gender': 2, 'id': 110246, 'name': 'Jack Kyle', 'order': 12, 'profile_path': '/tPtVxmTJuzDHIxfKRQLCUqAehIw.jpg'}, {'cast_id': 42, 'character': 'Wheezy Joe', 'credit_id': '52fe44839251416c75037719', 'gender': 2, 'id': 13592, 'name': 'Irwin Keyes', 'order': 13, 'profile_path': '/9xejxwb12zvNfvDNZkmlIdtQ9A0.jpg'}, {'cast_id': 43, 'character': 'Mrs. Gutman', 'credit_id': '52fe44839251416c7503771d', 'gender': 1, 'id': 109900, 'name': 'Judith Drake', 'order': 14, 'profile_path': '/1lDKCXCMaSu1fx8ayJKUH2LwgvR.jpg'}, {'cast_id': 44, 'character': "Mrs. Gutman's Lawyer", 'credit_id': '52fe44839251416c75037721', 'gender': 0, 'id': 151598, 'name': 'George Ives', 'order': 15, 'profile_path': '/3juFyHbyOVfJaEA8rqFwVJiht3n.jpg'}, {'cast_id': 66, 'character': "Rex's Young Woman", 'credit_id': '587a9a83c3a368494c006aa6', 'gender': 1, 'id': 93746, 'name': 'Kristin Dattilo', 'order': 16, 'profile_path': '/t5t1gmy7lY52s5uzcwgQ2liszVU.jpg'}, {'cast_id': 67, 'character': "Miles' Receptionist", 'credit_id': '587a9a94c3a3684a4a0079f0', 'gender': 0, 'id': 9999, 'name': 'Wendle Josepher', 'order': 17, 'profile_path': '/iEQJFywjTTlgKocPd8sB6RSDCSS.jpg'}, {'cast_id': 68, 'character': 'Ramona Barcelona', 'credit_id': '587a9b57c3a3684a9e00700d', 'gender': 1, 'id': 149209, 'name': 'Mia Cottet', 'order': 18, 'profile_path': '/6MWsJvBf5VtB7KVAy2G5Ys7JIh2.jpg'}, {'cast_id': 69, 'character': "Nero's Waitress", 'credit_id': '587a9b679251413e92007373', 'gender': 1, 'id': 62595, 'name': 'Mary Pat Gleason', 'order': 19, 'profile_path': '/crJCES2ttMVhuU2gFxrRg1jDWum.jpg'}, {'cast_id': 70, 'character': 'Gutman Trial Judge', 'credit_id': '587a9baa9251413f0f0072d1', 'gender': 0, 'id': 105390, 'name': 'Booth Colman', 'order': 20, 'profile_path': '/llL7plrQ1hH4VEjVUtOOSlXYo2s.jpg'}, {'cast_id': 71, 'character': "Claire O'Mara", 'credit_id': '587a9bf2c3a3684a270077cf', 'gender': 1, 'id': 23504, 'name': 'Kiersten Warren', 'order': 21, 'profile_path': '/nzbUkAYhC6x3Zwdmm93nusN5vg6.jpg'}, {'cast_id': 72, 'character': "Gus's Pal", 'credit_id': '587b8462c3a3684a9e00e8e3', 'gender': 2, 'id': 1739255, 'name': 'Rosey Brown', 'order': 22, 'profile_path': '/4kLwohpsIJlUR5i7LJ3ncNcBhyv.jpg'}, {'cast_id': 73, 'character': "Gus's Pal", 'credit_id': '587b8771c3a3684a6500faf5', 'gender': 2, 'id': 63915, 'name': 'Ken Sagoes', 'order': 23, 'profile_path': '/hsVHWSSl4ccfNPO5m7JienBadq3.jpg'}, {'cast_id': 74, 'character': "Gus's Pal", 'credit_id': '587b877e9251413e9200f1f1', 'gender': 0, 'id': 1376786, 'name': 'Dale E. Turner', 'order': 24, 'profile_path': '/eqKkyVcYpTEIqkCOlCwceNxqiRP.jpg'}, {'cast_id': 75, 'character': 'Stewardess', 'credit_id': '587b87fac3a36849ff00e3ad', 'gender': 0, 'id': 65745, 'name': 'Julie Osburn', 'order': 25, 'profile_path': '/4Q2hkZK1LW6gnQ5z49TB0SNbOsL.jpg'}, {'cast_id': 76, 'character': "Maitre d'", 'credit_id': '587b88b79251413f4600ec76', 'gender': 2, 'id': 163580, 'name': 'Douglas Fisher', 'order': 26, 'profile_path': '/6FimQZIIp4FgRLoPkUSSvTXBrkS.jpg'}, {'cast_id': 77, 'character': 'Judge Marva Munson', 'credit_id': '587b8b59c3a3684a6500fd62', 'gender': 1, 'id': 94627, 'name': "Isabell O'Connor", 'order': 27, 'profile_path': '/utlJSxt3ZMPW6F3q4pnRlPHp8Tv.jpg'}, {'cast_id': 78, 'character': 'Court Reporter', 'credit_id': '587b8cd6c3a36846c300d00d', 'gender': 0, 'id': 1580500, 'name': 'Mary Gillis', 'order': 28, 'profile_path': '/Adr0PfPVeQ6QCyZJGQVd9bLjjFH.jpg'}, {'cast_id': 79, 'character': 'Convention Secretary', 'credit_id': '587b8dc0c3a36847e8010813', 'gender': 2, 'id': 21485, 'name': 'Blake Clark', 'order': 29, 'profile_path': '/j6nhwuLKJXzHuD4zv2d3y99PcIC.jpg'}, {'cast_id': 80, 'character': 'Convention Lawyer', 'credit_id': '587b8dd2c3a368426e002bfc', 'gender': 2, 'id': 97956, 'name': 'Allan Trautman', 'order': 30, 'profile_path': '/bCYKUyORH3NYZq7kr7wUPSehcri.jpg'}, {'cast_id': 81, 'character': 'Santa Fe Tart', 'credit_id': '587b8de5c3a3684a9e00edfc', 'gender': 1, 'id': 119757, 'name': 'Kate Luyben', 'order': 31, 'profile_path': '/y5KRFLnN7aHlEztmDkkew3A6HwX.jpg'}, {'cast_id': 82, 'character': 'Santa Fe Tart', 'credit_id': '587b8e02c3a36847e8010836', 'gender': 0, 'id': 140529, 'name': 'Kitana Baker', 'order': 32, 'profile_path': '/8BHLkfBRvzj02RXrTvGA95Axutw.jpg'}, {'cast_id': 83, 'character': 'Santa Fe Tart', 'credit_id': '587b8e7ec3a368426e002c76', 'gender': 0, 'id': 1231217, 'name': 'Camille Anderson', 'order': 33, 'profile_path': '/aRO0OTdmUFAzIW6Vc9bJhPwnTZr.jpg'}, {'cast_id': 84, 'character': 'Santa Fe Tart', 'credit_id': '587b8e8ec3a36849ff00e732', 'gender': 1, 'id': 98158, 'name': 'Tamie Sheffield', 'order': 34, 'profile_path': '/wNX5bY6hdNVdmhkWxRvIT8fNOYR.jpg'}, {'cast_id': 85, 'character': 'Santa Fe Tart', 'credit_id': '587b8f7d9251413eec00f180', 'gender': 1, 'id': 80731, 'name': 'Bridget Marquardt', 'order': 35, 'profile_path': '/mnrQSZVjH6ETKzUzoHTjenlQoPT.jpg'}, {'cast_id': 86, 'character': 'Santa Fe Tart', 'credit_id': '587b8fa4c3a368494c00e3c4', 'gender': 0, 'id': 1232328, 'name': 'Emma Harrison', 'order': 36, 'profile_path': '/eiUg0ZXQRcgd1EqkcbiUpPcAMMB.jpg'}, {'cast_id': 88, 'character': 'Mr. MacKinnon', 'credit_id': '587b9160c3a3684a9e00efd1', 'gender': 2, 'id': 101434, 'name': 'John Bliss', 'order': 37, 'profile_path': '/epF1PykBysprQQv2JW7E5P7DOZh.jpg'}, {'cast_id': 87, 'character': 'Bailiff', 'credit_id': '587b90ca9251413f1b010448', 'gender': 0, 'id': 1739293, 'name': 'Sean Fenton', 'order': 38, 'profile_path': '/eXa30m7U7QbNPlhMKb1QgHyJ1I0.jpg'}, {'cast_id': 89, 'character': 'Bailiff', 'credit_id': '587b917fc3a3684a9e00efe0', 'gender': 2, 'id': 75325, 'name': "Patrick Thomas O'Brien", 'order': 39, 'profile_path': '/4Gib9KkkKOHuqdVj5AItUJlY4xi.jpg'}, {'cast_id': 90, 'character': 'Father Scott', 'credit_id': '587b91cd9251414143004b6b', 'gender': 0, 'id': 1464177, 'name': 'Colin Linden', 'order': 40, 'profile_path': '/w3IVotRT9Q7PHGlgYTCcQ0MyWUe.jpg'}, {'cast_id': 91, 'character': 'Waiter', 'credit_id': '590e0f6c9251414e89011e49', 'gender': 2, 'id': 1227684, 'name': 'Nicholas Shaffer', 'order': 41, 'profile_path': None}]</t>
  </si>
  <si>
    <t>[{'credit_id': '52fe44839251416c75037693', 'department': 'Camera', 'gender': 2, 'id': 151, 'job': 'Director of Photography', 'name': 'Roger Deakins', 'profile_path': '/osGe7eLKNIErFLn1RHJDeYTYOmb.jpg'}, {'credit_id': '52fe44839251416c7503767b', 'department': 'Production', 'gender': 2, 'id': 339, 'job': 'Producer', 'name': 'Brian Grazer', 'profile_path': '/yqiKX3auDuorea0BOtuB6Ifhyp6.jpg'}, {'credit_id': '567ec449c3a36860e9009a26', 'department': 'Art', 'gender': 1, 'id': 555, 'job': 'Set Decoration', 'name': 'Nancy Haigh', 'profile_path': None}, {'credit_id': '52fe44839251416c7503765d', 'department': 'Writing', 'gender': 0, 'id': 1223, 'job': 'Screenplay', 'name': 'Joel Coen', 'profile_path': '/rgVaJNkZCgMarUcZuUAsVfXMWk3.jpg'}, {'credit_id': '52fe44839251416c75037657', 'department': 'Directing', 'gender': 0, 'id': 1223, 'job': 'Director', 'name': 'Joel Coen', 'profile_path': '/rgVaJNkZCgMarUcZuUAsVfXMWk3.jpg'}, {'credit_id': '52fe44839251416c750376eb', 'department': 'Editing', 'gender': 0, 'id': 1223, 'job': 'Editor', 'name': 'Joel Coen', 'profile_path': '/rgVaJNkZCgMarUcZuUAsVfXMWk3.jpg'}, {'credit_id': '52fe44839251416c7503766f', 'department': 'Production', 'gender': 0, 'id': 1223, 'job': 'Producer', 'name': 'Joel Coen', 'profile_path': '/rgVaJNkZCgMarUcZuUAsVfXMWk3.jpg'}, {'credit_id': '52fe44839251416c75037663', 'department': 'Writing', 'gender': 0, 'id': 1224, 'job': 'Screenplay', 'name': 'Ethan Coen', 'profile_path': '/AH5YwNZC5txyJKyjVZhA4ZXFzP.jpg'}, {'credit_id': '52fe44839251416c750376af', 'department': 'Editing', 'gender': 0, 'id': 1224, 'job': 'Editor', 'name': 'Ethan Coen', 'profile_path': '/AH5YwNZC5txyJKyjVZhA4ZXFzP.jpg'}, {'credit_id': '52fe44839251416c75037669', 'department': 'Production', 'gender': 0, 'id': 1224, 'job': 'Producer', 'name': 'Ethan Coen', 'profile_path': '/AH5YwNZC5txyJKyjVZhA4ZXFzP.jpg'}, {'credit_id': '567ec4019251417def00a745', 'department': 'Sound', 'gender': 2, 'id': 1225, 'job': 'Original Music Composer', 'name': 'Carter Burwell', 'profile_path': '/feAqzRbewe6r2icciqiTeaqzTm4.jpg'}, {'credit_id': '52fe44839251416c750376d3', 'department': 'Production', 'gender': 2, 'id': 1482, 'job': 'Producer', 'name': 'John Cameron', 'profile_path': None}, {'credit_id': '52fe44839251416c750376f1', 'department': 'Production', 'gender': 1, 'id': 1484, 'job': 'Casting', 'name': 'Ellen Chenoweth', 'profile_path': None}, {'credit_id': '567ec49ac3a3684be300a881', 'department': 'Costume &amp; Make-Up', 'gender': 1, 'id': 7418, 'job': 'Costume Design', 'name': 'Mary Zophres', 'profile_path': None}, {'credit_id': '52fe44839251416c750376fd', 'department': 'Art', 'gender': 2, 'id': 8794, 'job': 'Art Direction', 'name': 'Tony Fanning', 'profile_path': None}, {'credit_id': '52fe44839251416c75037681', 'department': 'Production', 'gender': 2, 'id': 7779, 'job': 'Executive Producer', 'name': 'Sean Daniel', 'profile_path': None}, {'credit_id': '52fe44839251416c75037675', 'department': 'Production', 'gender': 2, 'id': 7780, 'job': 'Executive Producer', 'name': 'James Jacks', 'profile_path': None}, {'credit_id': '567ec4f4c3a3684c1d00854e', 'department': 'Sound', 'gender': 0, 'id': 9619, 'job': 'Supervising Sound Editor', 'name': 'Skip Lievsay', 'profile_path': None}, {'credit_id': '567ec4ed92514132db00805e', 'department': 'Sound', 'gender': 0, 'id': 9619, 'job': 'Sound Re-Recording Mixer', 'name': 'Skip Lievsay', 'profile_path': None}, {'credit_id': '567ec58ec3a3684be300a8a4', 'department': 'Sound', 'gender': 0, 'id': 17990, 'job': 'Music Editor', 'name': 'Todd Kasow', 'profile_path': None}, {'credit_id': '52fe44839251416c750376f7', 'department': 'Art', 'gender': 1, 'id': 23972, 'job': 'Production Design', 'name': 'Leslie McDonald', 'profile_path': None}, {'credit_id': '52fe44839251416c750376e5', 'department': 'Production', 'gender': 2, 'id': 31511, 'job': 'Producer', 'name': 'Grant Heslov', 'profile_path': '/7MKZWZnGmeBmK9JRUKZYDN8Cqeb.jpg'}, {'credit_id': '52fe44839251416c750376df', 'department': 'Production', 'gender': 2, 'id': 40375, 'job': 'Producer', 'name': 'James Whitaker', 'profile_path': None}, {'credit_id': '52fe44839251416c750376d9', 'department': 'Production', 'gender': 2, 'id': 44482, 'job': 'Producer', 'name': 'Robert Graf', 'profile_path': None}, {'credit_id': '52fe44839251416c7503768d', 'department': 'Writing', 'gender': 2, 'id': 52053, 'job': 'Screenplay', 'name': 'Robert Ramsey', 'profile_path': None}, {'credit_id': '52fe44839251416c750376c1', 'department': 'Writing', 'gender': 2, 'id': 52053, 'job': 'Story', 'name': 'Robert Ramsey', 'profile_path': None}, {'credit_id': '52fe44839251416c75037687', 'department': 'Writing', 'gender': 2, 'id': 52054, 'job': 'Screenplay', 'name': 'Matthew Stone', 'profile_path': None}, {'credit_id': '52fe44839251416c750376c7', 'department': 'Writing', 'gender': 2, 'id': 52054, 'job': 'Story', 'name': 'Matthew Stone', 'profile_path': None}, {'credit_id': '567ec54ec3a3684bcc00ad8a', 'department': 'Sound', 'gender': 0, 'id': 51737, 'job': 'Music Supervisor', 'name': 'David Diliberto', 'profile_path': None}, {'credit_id': '567ec52792514132db008067', 'department': 'Editing', 'gender': 0, 'id': 92380, 'job': 'Dialogue Editor', 'name': 'Lewis Goldstein', 'profile_path': None}, {'credit_id': '567ec4d99251412e52008303', 'department': 'Sound', 'gender': 0, 'id': 223239, 'job': 'Production Sound Mixer', 'name': 'Peter F. Kurland', 'profile_path': None}, {'credit_id': '567ec4c1c3a368227b00064f', 'department': 'Directing', 'gender': 2, 'id': 587969, 'job': 'Script Supervisor', 'name': 'Thomas Johnston', 'profile_path': None}, {'credit_id': '567ec5b9c3a36860e9009a55', 'department': 'Production', 'gender': 1, 'id': 928414, 'job': 'Casting Associate', 'name': 'Rachel Tenner', 'profile_path': None}, {'credit_id': '56475efbc3a3682601003b7b', 'department': 'Writing', 'gender': 0, 'id': 1217611, 'job': 'Story', 'name': 'John Romano', 'profile_path': '/ycXfhk9PHhXHUKSSgNzoV9rn5TS.jpg'}, {'credit_id': '590e12b99251414e92011f22', 'department': 'Crew', 'gender': 0, 'id': 1281538, 'job': 'Stunt Coordinator', 'name': 'Jery Hewitt', 'profile_path': None}, {'credit_id': '590e115fc3a36864ec0109a2', 'department': 'Costume &amp; Make-Up', 'gender': 1, 'id': 1302619, 'job': 'Key Makeup Artist', 'name': 'Amy Schmiederer', 'profile_path': None}, {'credit_id': '567ec4ac9251414d980006a7', 'department': 'Camera', 'gender': 1, 'id': 1324652, 'job': 'Still Photographer', 'name': 'Melinda Sue Gordon', 'profile_path': None}, {'credit_id': '567ec51192514131df007e32', 'department': 'Sound', 'gender': 2, 'id': 1390523, 'job': 'Sound Effects Editor', 'name': 'Sean Garnhart', 'profile_path': None}, {'credit_id': '567ec5179251417ddd00a859', 'department': 'Sound', 'gender': 2, 'id': 1390523, 'job': 'Sound Re-Recording Mixer', 'name': 'Sean Garnhart', 'profile_path': None}, {'credit_id': '567ec502c3a3684be9009f4b', 'department': 'Sound', 'gender': 0, 'id': 1395255, 'job': 'Sound Re-Recording Mixer', 'name': 'Greg Orloff', 'profile_path': None}, {'credit_id': '567ec5f3c3a3684be9009f77', 'department': 'Lighting', 'gender': 0, 'id': 1401988, 'job': 'Rigging Gaffer', 'name': 'Chris Napolitano', 'profile_path': None}, {'credit_id': '567ec45cc3a3684be9009f35', 'department': 'Costume &amp; Make-Up', 'gender': 0, 'id': 1428582, 'job': 'Hair Designer', 'name': 'Kelvin R. Trahan', 'profile_path': None}, {'credit_id': '567ec47fc3a368227b000648', 'department': 'Costume &amp; Make-Up', 'gender': 0, 'id': 1452614, 'job': 'Key Hair Stylist', 'name': 'Trish Almeida', 'profile_path': None}, {'credit_id': '590e122d9251414e85011d1c', 'department': 'Crew', 'gender': 0, 'id': 1535751, 'job': 'Special Effects Coordinator', 'name': 'Emmet Kane', 'profile_path': None}, {'credit_id': '567ec59fc3a36860750084ae', 'department': 'Costume &amp; Make-Up', 'gender': 0, 'id': 1547140, 'job': 'Costume Supervisor', 'name': 'Robin McMullan', 'profile_path': None}, {'credit_id': '567ec5d8c3a368227b000681', 'department': 'Editing', 'gender': 0, 'id': 1553874, 'job': 'First Assistant Editor', 'name': 'Neil A. Stelzner', 'profile_path': None}]</t>
  </si>
  <si>
    <t>[{'id': 80, 'name': 'Crime'}, {'id': 35, 'name': 'Comedy'}, {'id': 10749, 'name': 'Romance'}]</t>
  </si>
  <si>
    <t>[{'name': 'Imagine Entertainment', 'id': 23}, {'name': 'Universal Pictures', 'id': 33}, {'name': 'Mike Zoss Productions', 'id': 2092}, {'name': 'Alphaville Productions', 'id': 6556}]</t>
  </si>
  <si>
    <t>Intolerable Cruelty</t>
  </si>
  <si>
    <t>m103</t>
  </si>
  <si>
    <t>[{'cast_id': 10, 'character': 'Peter Warne', 'credit_id': '52fe4383c3a36847f8059c67', 'gender': 2, 'id': 11492, 'name': 'Clark Gable', 'order': 0, 'profile_path': '/cebtqK6Ydrhi5ip0V12MDj3bDvd.jpg'}, {'cast_id': 11, 'character': 'Ellie Andrews', 'credit_id': '52fe4383c3a36847f8059c6b', 'gender': 1, 'id': 30155, 'name': 'Claudette Colbert', 'order': 1, 'profile_path': '/xDp3nOs14KvJNWIXL860RDEQKgI.jpg'}, {'cast_id': 12, 'character': 'Alexander Andrews', 'credit_id': '52fe4383c3a36847f8059c6f', 'gender': 2, 'id': 30156, 'name': 'Walter Connolly', 'order': 2, 'profile_path': '/mb832b3NGCavCnmrbVj9EJVOwwk.jpg'}, {'cast_id': 13, 'character': 'Oscar Shapeley', 'credit_id': '52fe4383c3a36847f8059c73', 'gender': 0, 'id': 30157, 'name': 'Roscoe Karns', 'order': 3, 'profile_path': '/8K65O6N0qtgus9cdvBIdfmAEKJ2.jpg'}, {'cast_id': 14, 'character': 'King Westley', 'credit_id': '52fe4383c3a36847f8059c77', 'gender': 2, 'id': 30158, 'name': 'Jameson Thomas', 'order': 4, 'profile_path': '/v7LVUHOWGo8ATto7Dza9laQQNRp.jpg'}, {'cast_id': 15, 'character': 'Danker', 'credit_id': '52fe4383c3a36847f8059c7b', 'gender': 2, 'id': 8729, 'name': 'Alan Hale', 'order': 5, 'profile_path': '/7ZTTJ08iSQYBaDvfgfhmGpqCrtx.jpg'}, {'cast_id': 16, 'character': 'Zeke', 'credit_id': '52fe4383c3a36847f8059c7f', 'gender': 2, 'id': 29263, 'name': 'Arthur Hoyt', 'order': 6, 'profile_path': '/zeXxwPwVOmLIIyO6qrsdYCVylzk.jpg'}, {'cast_id': 17, 'character': "Zeke's wife", 'credit_id': '52fe4383c3a36847f8059c83', 'gender': 0, 'id': 30159, 'name': 'Blanche Friderici', 'order': 7, 'profile_path': '/wIwVP4Y505MiN8qesi52Al8yUTC.jpg'}, {'cast_id': 18, 'character': 'Joe Gordon, Editor', 'credit_id': '52fe4383c3a36847f8059c87', 'gender': 2, 'id': 30160, 'name': 'Charles C. Wilson', 'order': 8, 'profile_path': '/awAONzbcbB4Pw8JSIRYdVfKYG12.jpg'}, {'cast_id': 21, 'character': 'Bus Driver #1 (uncredited)', 'credit_id': '52fe4383c3a36847f8059c97', 'gender': 2, 'id': 4303, 'name': 'Ward Bond', 'order': 9, 'profile_path': '/y7WrIGuVPHlMaakPHRYNldxvZRf.jpg'}, {'cast_id': 26, 'character': 'Gas Station Attendant (uncredited)', 'credit_id': '52fe4383c3a36847f8059cab', 'gender': 2, 'id': 30530, 'name': 'Irving Bacon', 'order': 10, 'profile_path': '/oI6h1L5HvvXLacBIlKoHcXrHbhI.jpg'}, {'cast_id': 22, 'character': 'Detective (uncredited)', 'credit_id': '52fe4383c3a36847f8059c9b', 'gender': 2, 'id': 14453, 'name': 'James Burke', 'order': 11, 'profile_path': '/s01DJdyVjmF0f6fXIGzsDHjPVGs.jpg'}, {'cast_id': 25, 'character': 'Detective (uncredited)', 'credit_id': '52fe4383c3a36847f8059ca7', 'gender': 2, 'id': 89729, 'name': 'Joseph Crehan', 'order': 12, 'profile_path': '/mQMGdWfP0ccdGgIWtsfxt9jYyRX.jpg'}, {'cast_id': 23, 'character': 'Vendor on Bus (uncredited)', 'credit_id': '52fe4383c3a36847f8059c9f', 'gender': 0, 'id': 1172948, 'name': 'Mickey Daniels', 'order': 13, 'profile_path': '/oFkG8EQpmlWrX1ZJj80V3s7ezgQ.jpg'}, {'cast_id': 24, 'character': 'Drunk Reporter (uncredited)', 'credit_id': '52fe4383c3a36847f8059ca3', 'gender': 0, 'id': 117036, 'name': 'Milton Kibbee', 'order': 14, 'profile_path': '/jQpaekf2R1MMm7uqgMbP38dTrNh.jpg'}, {'cast_id': 27, 'character': "Agnes, Gordon's Secretary (uncredited)", 'credit_id': '5327b0219251411a17001445', 'gender': 1, 'id': 121323, 'name': 'Bess Flowers', 'order': 15, 'profile_path': '/akbW8jJl8GSXFpixFaobMOqvNv4.jpg'}, {'cast_id': 30, 'character': 'Drunk Reporter (uncredited)', 'credit_id': '59a4137bc3a36821dc011c9b', 'gender': 2, 'id': 122978, 'name': 'Ray Cooke', 'order': 16, 'profile_path': None}]</t>
  </si>
  <si>
    <t>[{'credit_id': '52fe4383c3a36847f8059c33', 'department': 'Directing', 'gender': 0, 'id': 2662, 'job': 'Director', 'name': 'Frank Capra', 'profile_path': '/hvPrtfKnJs9arck1zKGnG8uRkBC.jpg'}, {'credit_id': '52fe4383c3a36847f8059c3f', 'department': 'Production', 'gender': 0, 'id': 2662, 'job': 'Producer', 'name': 'Frank Capra', 'profile_path': '/hvPrtfKnJs9arck1zKGnG8uRkBC.jpg'}, {'credit_id': '5725bbe9c3a36833b4001dc3', 'department': 'Sound', 'gender': 2, 'id': 14283, 'job': 'Music Director', 'name': 'Louis Silvers', 'profile_path': None}, {'credit_id': '52fe4383c3a36847f8059c5d', 'department': 'Camera', 'gender': 2, 'id': 17761, 'job': 'Director of Photography', 'name': 'Joseph Walker', 'profile_path': None}, {'credit_id': '52fe4383c3a36847f8059c39', 'department': 'Writing', 'gender': 2, 'id': 19019, 'job': 'Screenplay', 'name': 'Robert Riskin', 'profile_path': None}, {'credit_id': '52fe4383c3a36847f8059c4b', 'department': 'Production', 'gender': 2, 'id': 29341, 'job': 'Producer', 'name': 'Harry Cohn', 'profile_path': None}, {'credit_id': '52fe4383c3a36847f8059c45', 'department': 'Production', 'gender': 2, 'id': 29341, 'job': 'Executive Producer', 'name': 'Harry Cohn', 'profile_path': None}, {'credit_id': '52fe4383c3a36847f8059c93', 'department': 'Art', 'gender': 2, 'id': 29345, 'job': 'Art Direction', 'name': 'Stephen Goosson', 'profile_path': None}, {'credit_id': '5725baecc3a368180a002ce9', 'department': 'Sound', 'gender': 2, 'id': 29276, 'job': 'Original Music Composer', 'name': 'Howard Jackson', 'profile_path': None}, {'credit_id': '52fe4383c3a36847f8059c63', 'department': 'Editing', 'gender': 2, 'id': 30154, 'job': 'Editor', 'name': 'Gene Havlick', 'profile_path': None}, {'credit_id': '52fe4383c3a36847f8059c8d', 'department': 'Writing', 'gender': 0, 'id': 1123346, 'job': 'Author', 'name': 'Samuel Hopkins Adams', 'profile_path': None}]</t>
  </si>
  <si>
    <t>It Happened One Night</t>
  </si>
  <si>
    <t>m104</t>
  </si>
  <si>
    <t>['biography', 'drama', 'history', 'mystery', 'thriller']</t>
  </si>
  <si>
    <t>[{'cast_id': 23, 'character': 'Jim Garrison', 'credit_id': '52fe427bc3a36847f80223ab', 'gender': 2, 'id': 1269, 'name': 'Kevin Costner', 'order': 0, 'profile_path': '/ePo87kGyyY8JZ3z7Zm7Z2GYdmJ8.jpg'}, {'cast_id': 24, 'character': 'Clay Shaw/Clay Bertrand', 'credit_id': '52fe427bc3a36847f80223af', 'gender': 2, 'id': 2176, 'name': 'Tommy Lee Jones', 'order': 1, 'profile_path': '/gRXugLFvr1oHZ6alLUxmYDq8cgW.jpg'}, {'cast_id': 25, 'character': 'Lee Harvey Oswald', 'credit_id': '52fe427bc3a36847f80223b3', 'gender': 2, 'id': 64, 'name': 'Gary Oldman', 'order': 2, 'profile_path': '/v4qJEX4TEgEt2Zghldbd71AFjbV.jpg'}, {'cast_id': 26, 'character': "Willie O'Keefe", 'credit_id': '52fe427bc3a36847f80223b7', 'gender': 2, 'id': 4724, 'name': 'Kevin Bacon', 'order': 3, 'profile_path': '/bMVujB1SaHhXD5gQdO4Xf47WXD3.jpg'}, {'cast_id': 27, 'character': 'Bill Broussard', 'credit_id': '52fe427bc3a36847f80223bb', 'gender': 2, 'id': 12132, 'name': 'Michael Rooker', 'order': 4, 'profile_path': '/bvmf7TIjCyRPrBNrmZ5qyePTL5y.jpg'}, {'cast_id': 28, 'character': 'Jack Martin', 'credit_id': '52fe427bc3a36847f80223bf', 'gender': 2, 'id': 3151, 'name': 'Jack Lemmon', 'order': 5, 'profile_path': '/chZmNRYMtqkiDlatprGDH4BzGqG.jpg'}, {'cast_id': 29, 'character': 'Susie Cox', 'credit_id': '52fe427bc3a36847f80223c3', 'gender': 1, 'id': 12133, 'name': 'Laurie Metcalf', 'order': 6, 'profile_path': '/unMMIT60eoBM2sN2nyR7EZ2BvvD.jpg'}, {'cast_id': 30, 'character': 'Liz Garrison', 'credit_id': '52fe427bc3a36847f80223c7', 'gender': 1, 'id': 5606, 'name': 'Sissy Spacek', 'order': 7, 'profile_path': '/zauFMssYujKk7Kadz0t100VU5WE.jpg'}, {'cast_id': 31, 'character': 'David Ferrie', 'credit_id': '52fe427bc3a36847f80223cb', 'gender': 2, 'id': 4517, 'name': 'Joe Pesci', 'order': 8, 'profile_path': '/2CaYAhUZgkAeqtpIzuqGcqArsOy.jpg'}, {'cast_id': 32, 'character': 'Dean Andrews', 'credit_id': '52fe427bc3a36847f80223cf', 'gender': 2, 'id': 7180, 'name': 'John Candy', 'order': 9, 'profile_path': '/a53ilUnwQ4q7sM0F0h14dbunKA7.jpg'}, {'cast_id': 33, 'character': 'Lee Bowers', 'credit_id': '52fe427bc3a36847f80223d3', 'gender': 2, 'id': 3201, 'name': 'Pruitt Taylor Vince', 'order': 10, 'profile_path': '/p3xmcGJ7IKCxw42lwQbg4WmwPTA.jpg'}, {'cast_id': 34, 'character': 'Lou Ivon', 'credit_id': '52fe427bc3a36847f80223d7', 'gender': 2, 'id': 6067, 'name': 'Jay O. Sanders', 'order': 11, 'profile_path': '/wgCFAatAtmfN5zWgwzGgA48wwXu.jpg'}, {'cast_id': 35, 'character': 'Senator Long', 'credit_id': '52fe427bc3a36847f80223db', 'gender': 2, 'id': 6837, 'name': 'Walter Matthau', 'order': 12, 'profile_path': '/xJVkvprOnzP5Zdh5y63y8HHniDZ.jpg'}, {'cast_id': 36, 'character': 'Rose Cheramie', 'credit_id': '52fe427bc3a36847f80223df', 'gender': 1, 'id': 12134, 'name': 'Sally Kirkland', 'order': 13, 'profile_path': '/wkSuQqn6ms8uvigDAla9TNxvEue.jpg'}, {'cast_id': 37, 'character': 'X', 'credit_id': '52fe427bc3a36847f80223e3', 'gender': 2, 'id': 55636, 'name': 'Donald Sutherland', 'order': 14, 'profile_path': '/tPLVaPjxEscGPKS3ieByloa8Mqj.jpg'}, {'cast_id': 38, 'character': 'Guy Bannister', 'credit_id': '52fe427bc3a36847f80223e7', 'gender': 2, 'id': 68812, 'name': 'Ed Asner', 'order': 15, 'profile_path': '/nUnDLli9zmGQu6UCEU3G4FUdYqQ.jpg'}, {'cast_id': 39, 'character': 'Jack Ruby', 'credit_id': '52fe427bc3a36847f80223eb', 'gender': 2, 'id': 1535, 'name': 'Brian Doyle-Murray', 'order': 16, 'profile_path': '/fRLFXdb8UQvJs4euZ2sE6CpjbXn.jpg'}, {'cast_id': 40, 'character': 'Abraham Zapruder', 'credit_id': '52fe427bc3a36847f80223ef', 'gender': 0, 'id': 12136, 'name': 'Ray LePere', 'order': 17, 'profile_path': None}, {'cast_id': 41, 'character': 'Bill Newman', 'credit_id': '52fe427bc3a36847f80223f3', 'gender': 2, 'id': 7132, 'name': "Vincent D'Onofrio", 'order': 18, 'profile_path': '/lUEn7f7xCLuT1kRCHoxMTRnYKXW.jpg'}, {'cast_id': 42, 'character': 'Lyndon B. Johnson', 'credit_id': '52fe427bc3a36847f80223f7', 'gender': 0, 'id': 12137, 'name': 'Tom Howard', 'order': 19, 'profile_path': '/dT1rqv62kbbWniPuhmuzFjhwTqP.jpg'}, {'cast_id': 44, 'character': 'Beverly Oliver', 'credit_id': '52fe427bc3a36847f80223fb', 'gender': 1, 'id': 12139, 'name': 'Lolita Davidovich', 'order': 21, 'profile_path': '/vQlk518qlef94XXJqtrkIqS3izo.jpg'}, {'cast_id': 45, 'character': 'Earl Warren', 'credit_id': '52fe427bc3a36847f80223ff', 'gender': 0, 'id': 12128, 'name': 'Jim Garrison', 'order': 22, 'profile_path': '/nsIuDxf0DHrUiB81NVofCSAL1OI.jpg'}, {'cast_id': 46, 'character': 'Numa Bertel', 'credit_id': '52fe427bc3a36847f8022403', 'gender': 2, 'id': 4201, 'name': 'Wayne Knight', 'order': 23, 'profile_path': '/oW9aeZwkz1S1IMjQGtd9mnvlEax.jpg'}, {'cast_id': 47, 'character': 'Al Oser', 'credit_id': '52fe427bc3a36847f8022407', 'gender': 2, 'id': 68180, 'name': 'Gary Grubbs', 'order': 24, 'profile_path': '/zbSSBFW8oRl4M1u2vyr1PUnWqCw.jpg'}, {'cast_id': 48, 'character': 'Marina Oswald', 'credit_id': '52fe427bc3a36847f802240b', 'gender': 0, 'id': 156310, 'name': 'Beata Pozniak Daniels', 'order': 25, 'profile_path': '/hoBWdTKwPfHllQaBgtb4PcUV3AQ.jpg'}, {'cast_id': 49, 'character': 'Carlos Bringuier', 'credit_id': '52fe427bc3a36847f802240f', 'gender': 2, 'id': 41737, 'name': 'Tony Plana', 'order': 26, 'profile_path': '/gEcsHeOyejSJr4Ua2xqGxnyjw1J.jpg'}, {'cast_id': 55, 'character': 'L.B.J. (voice)', 'credit_id': '56185a71c3a3682441000a2b', 'gender': 2, 'id': 37827, 'name': 'John William Galt', 'order': 27, 'profile_path': '/v6TPcOrTb2ZI9n9P584LwJDCB7Q.jpg'}, {'cast_id': 56, 'character': 'FBI Spokesman', 'credit_id': '56185b0692514137500009df', 'gender': 0, 'id': 1044279, 'name': 'Ron Jackson', 'order': 28, 'profile_path': '/mj8OxEjowA5bapfiOXqJ74c0ShV.jpg'}, {'cast_id': 57, 'character': 'Jasper Garrison', 'credit_id': '56185b5fc3a3682448000b31', 'gender': 2, 'id': 3210, 'name': 'Sean Stone', 'order': 29, 'profile_path': '/kSvY7qVOiNilpf13bI3quoNyLKo.jpg'}, {'cast_id': 58, 'character': 'Hobo #2', 'credit_id': '56185bf4c3a3682445000b96', 'gender': 2, 'id': 936924, 'name': 'John S. Davies', 'order': 30, 'profile_path': '/udmgJ17G2Hb45wQn2xdUFNNeyR2.jpg'}, {'cast_id': 59, 'character': 'Leopoldo', 'credit_id': '56185c33c3a3682441000aa2', 'gender': 2, 'id': 21708, 'name': 'TomÃ¡s MiliÃ¡n', 'order': 31, 'profile_path': '/5ZUu4Zy9kWtYuVES74pbrXqd0FB.jpg'}, {'cast_id': 60, 'character': 'Angelo', 'credit_id': '56185c63925141374e000a67', 'gender': 0, 'id': 130734, 'name': 'Raul Aranas', 'order': 32, 'profile_path': '/ag4P8lY50RBTUcT5bpMXLFB5OeL.jpg'}, {'cast_id': 61, 'character': 'Janet Williams', 'credit_id': '56185cad925141374b000a79', 'gender': 1, 'id': 2859, 'name': 'Gail Cronauer', 'order': 33, 'profile_path': '/wTLEWlXbkd17gImST3kApddu973.jpg'}, {'cast_id': 62, 'character': 'Bill Williams', 'credit_id': '56185cee925141375a000ab7', 'gender': 0, 'id': 1214299, 'name': 'Gary Carter', 'order': 34, 'profile_path': None}, {'cast_id': 63, 'character': 'Sam Holland', 'credit_id': '56185d2f9251413757000b0f', 'gender': 0, 'id': 236486, 'name': 'James N. Harrell', 'order': 35, 'profile_path': None}, {'cast_id': 64, 'character': 'Jean Hill', 'credit_id': '56185d54c3a368245a000b9b', 'gender': 1, 'id': 119227, 'name': 'Ellen McElduff', 'order': 36, 'profile_path': '/rPD7UQiBDG5rnO0HbAiovJtaaQS.jpg'}, {'cast_id': 65, 'character': 'Julia Ann Mercer', 'credit_id': '56185da89251413757000b2a', 'gender': 1, 'id': 158422, 'name': 'Jo Anderson', 'order': 37, 'profile_path': '/yx7WhZDRKnZDCU7d3KpmHsZrVsN.jpg'}, {'cast_id': 66, 'character': 'Mercer Interrogator', 'credit_id': '56185dc6925141375d000a8a', 'gender': 2, 'id': 994259, 'name': 'Marco Perella', 'order': 38, 'profile_path': '/ppQo61R0oYdyFVOI1YP6jImUbPU.jpg'}, {'cast_id': 67, 'character': 'Mercer Interrogator', 'credit_id': '56185ddb925141374e000ac2', 'gender': 2, 'id': 27803, 'name': 'Edwin Neal', 'order': 39, 'profile_path': '/2pggldtOoONkXwzK2nDNHPXzOgk.jpg'}, {'cast_id': 68, 'character': 'FBI Agent #2 with Hill', 'credit_id': '56185e0a925141375a000afc', 'gender': 2, 'id': 97391, 'name': 'Darryl Cox', 'order': 40, 'profile_path': None}, {'cast_id': 69, 'character': 'Hill Interrogator', 'credit_id': '56185e78925141375a000b19', 'gender': 0, 'id': 1424273, 'name': 'T.J. Kennedy', 'order': 41, 'profile_path': None}, {'cast_id': 70, 'character': 'Mobster with Broussard', 'credit_id': '56185ec5925141374b000ada', 'gender': 2, 'id': 89461, 'name': 'J.J. Johnston', 'order': 42, 'profile_path': None}, {'cast_id': 71, 'character': 'Bolton Ford Dealer', 'credit_id': '56185ee3c3a3682441000b69', 'gender': 0, 'id': 219660, 'name': 'R. Bruce Elliott', 'order': 43, 'profile_path': '/7o9HJO6yRgjLQ16qF9liD7Xwrlu.jpg'}, {'cast_id': 72, 'character': 'Will Fritz', 'credit_id': '56185f4dc3a3682448000c2b', 'gender': 0, 'id': 199733, 'name': 'William Larsen', 'order': 44, 'profile_path': None}, {'cast_id': 73, 'character': 'FBI Agent - Frank', 'credit_id': '56185fa2925141375a000b57', 'gender': 2, 'id': 141195, 'name': 'Wayne Tippit', 'order': 45, 'profile_path': None}, {'cast_id': 74, 'character': 'General Y', 'credit_id': '56185fd7c3a368244e000b62', 'gender': 2, 'id': 3211, 'name': 'Dale Dye', 'order': 46, 'profile_path': '/vQfhfRjwOHYN3Egx1SB21ResBI2.jpg'}, {'cast_id': 75, 'character': 'Board Room Man', 'credit_id': '56186048c3a368245a000c5b', 'gender': 2, 'id': 103955, 'name': 'Jerry Douglas', 'order': 47, 'profile_path': '/vqx8qXO5wVi1iqD8JNM3uP17p2U.jpg'}, {'cast_id': 76, 'character': 'Board Room Man', 'credit_id': '561860bec3a368244a000b5b', 'gender': 0, 'id': 1194339, 'name': 'Ryan MacDonald', 'order': 48, 'profile_path': None}, {'cast_id': 77, 'character': 'Board Room Man', 'credit_id': '561860d7c3a3682456000aea', 'gender': 0, 'id': 136112, 'name': 'Duane Grey', 'order': 49, 'profile_path': '/gGIBpyXDnniHnRUpnw5taMtKr0g.jpg'}, {'cast_id': 78, 'character': 'White House Man', 'credit_id': '561860fa9251413750000b43', 'gender': 2, 'id': 553478, 'name': 'George R. Robertson', 'order': 50, 'profile_path': '/by72qET7xsXONeJpuFkPCi4RBbg.jpg'}, {'cast_id': 79, 'character': 'White House Man', 'credit_id': '56186118c3a3682448000c88', 'gender': 2, 'id': 170921, 'name': 'Baxter Harris', 'order': 51, 'profile_path': None}, {'cast_id': 80, 'character': 'General Lemnitzer', 'credit_id': '56186150c3a3682445000d1a', 'gender': 2, 'id': 168648, 'name': 'John Seitz', 'order': 52, 'profile_path': '/cHXVbaL3mhB5Kb6FhwtLJ4P6rFB.jpg'}, {'cast_id': 81, 'character': 'White House Man', 'credit_id': '561862109251413760000c03', 'gender': 0, 'id': 156586, 'name': 'Alex Rodine', 'order': 53, 'profile_path': '/7BTvEnfbEfJYSvZ97E79H8tgAAx.jpg'}, {'cast_id': 82, 'character': 'White House Man', 'credit_id': '56186229925141374e000be0', 'gender': 0, 'id': 1247314, 'name': 'Sam Stoneburner', 'order': 54, 'profile_path': None}, {'cast_id': 83, 'character': 'TV Newsman #3', 'credit_id': '56186250925141374b000bb6', 'gender': 2, 'id': 4029, 'name': 'Bob Gunton', 'order': 55, 'profile_path': '/b3NfI0IzPYI40eIEtO9O0XQiR8j.jpg'}, {'cast_id': 84, 'character': 'Judge Haggerty', 'credit_id': '561862d8c3a3682441000c76', 'gender': 2, 'id': 40351, 'name': 'John P. Finnegan', 'order': 56, 'profile_path': None}, {'cast_id': 85, 'character': 'Vernon Bundy', 'credit_id': '561871f4c3a3682441000fb5', 'gender': 2, 'id': 60876, 'name': 'Walter Breaux', 'order': 57, 'profile_path': None}, {'cast_id': 86, 'character': 'FBI Receptionist', 'credit_id': '56187233c3a36824450010e2', 'gender': 1, 'id': 1495634, 'name': 'Melodee Bowman', 'order': 58, 'profile_path': None}, {'cast_id': 87, 'character': 'Colonel Finck', 'credit_id': '561872849251413757000ff0', 'gender': 2, 'id': 15415, 'name': 'Peter Maloney', 'order': 59, 'profile_path': '/q6R13qWu3EzEGuyfz7n30RNllQj.jpg'}, {'cast_id': 88, 'character': 'Fence Shooter', 'credit_id': '56187317c3a36806360007db', 'gender': 2, 'id': 3181, 'name': 'Richard Rutowski', 'order': 60, 'profile_path': None}, {'cast_id': 89, 'character': 'Prisoner Powell', 'credit_id': '56187354925141374e000f5d', 'gender': 2, 'id': 105649, 'name': 'Bill Bolender', 'order': 61, 'profile_path': None}, {'cast_id': 90, 'character': 'Tippet', 'credit_id': '561873c59251413752000fac', 'gender': 2, 'id': 36060, 'name': 'Price Carson', 'order': 62, 'profile_path': '/xROw0bpfB1a1PIJEPokAuPL7Aci.jpg'}, {'cast_id': 91, 'character': 'Tippet Shooter', 'credit_id': '561873f9c3a368245a001083', 'gender': 2, 'id': 124087, 'name': 'Gil Glasgow', 'order': 63, 'profile_path': '/fEaLdsNue0zMV4PEiWDim6RtcuG.jpg'}, {'cast_id': 92, 'character': 'Officer Poe', 'credit_id': '5618742d925141374b000f72', 'gender': 0, 'id': 11895, 'name': 'Bob Orwig', 'order': 64, 'profile_path': '/y7gDOdGQ6ZBl49yzruZHPFcsmDq.jpg'}, {'cast_id': 93, 'character': "Dr. Rose (credited on Director's Cut)", 'credit_id': '561874869251413750000f3e', 'gender': 0, 'id': 90848, 'name': 'Hugh Feagin', 'order': 65, 'profile_path': None}, {'cast_id': 94, 'character': "Jerry Johnson's Sidekick (credited on Director's Cut)", 'credit_id': '561874cf925141374b000f91', 'gender': 2, 'id': 951881, 'name': 'George Kelly', 'order': 66, 'profile_path': '/aA6aehAhgRjQwXqh56xTQPkBmFp.jpg'}, {'cast_id': 95, 'character': "Samuel (credited on Director's Cut)", 'credit_id': '56187500925141374b000f98', 'gender': 2, 'id': 3188, 'name': 'Victor Kempster', 'order': 67, 'profile_path': None}, {'cast_id': 96, 'character': "Jerry Johnson (credited on Director's Cut)", 'credit_id': '561875439251413750000f55', 'gender': 2, 'id': 14101, 'name': 'John Larroquette', 'order': 68, 'profile_path': '/2JCgM1nqdxZUQv1qsE3BJu4fnRr.jpg'}, {'cast_id': 97, 'character': "Garrison's Secretary (credited in Director's Cut)", 'credit_id': '56187583c3a368244500118f', 'gender': 0, 'id': 68179, 'name': 'Maria Mason', 'order': 69, 'profile_path': None}, {'cast_id': 98, 'character': "Mr. Goldberg / Spiesel (credited on Director's Cut)", 'credit_id': '561875a5925141375d000f6b', 'gender': 2, 'id': 12122, 'name': 'Ron Rifkin', 'order': 70, 'profile_path': '/hukx9wydqjFEu3xXToQWln1PMxN.jpg'}, {'cast_id': 99, 'character': "Oswald Imposter (credited on Director's Cut)", 'credit_id': '561876059251413750000f78', 'gender': 2, 'id': 11805, 'name': 'Frank Whaley', 'order': 71, 'profile_path': '/ma1lgPwUHUlgdt9BIcIbEPjdx0h.jpg'}, {'cast_id': 100, 'character': '(uncredited)', 'credit_id': '5618767bc3a3682441001066', 'gender': 2, 'id': 92488, 'name': 'Kevin Beard', 'order': 72, 'profile_path': None}, {'cast_id': 101, 'character': 'Hitman (uncredited)', 'credit_id': '561876bcc3a368244a000fe2', 'gender': 0, 'id': 214738, 'name': 'Jeffrey Bornstein', 'order': 73, 'profile_path': None}, {'cast_id': 102, 'character': 'Secretary in Window (uncredited)', 'credit_id': '561877569251413750000fb2', 'gender': 0, 'id': 583841, 'name': 'Marie Del Marco', 'order': 74, 'profile_path': None}, {'cast_id': 103, 'character': 'Reporter (uncredited)', 'credit_id': '5618778ac3a3682441001091', 'gender': 0, 'id': 1338324, 'name': 'Alan Donnes', 'order': 75, 'profile_path': None}, {'cast_id': 104, 'character': 'Plaza Witness (uncredited)', 'credit_id': '561877b792514137570010e2', 'gender': 0, 'id': 1517477, 'name': 'Orlando Gallegos', 'order': 76, 'profile_path': None}, {'cast_id': 105, 'character': 'Courtroom Projectionist (uncredited)', 'credit_id': '5618780d925141375d000fd3', 'gender': 0, 'id': 1041458, 'name': 'Robert J. Groden', 'order': 77, 'profile_path': None}, {'cast_id': 106, 'character': 'Dallas County Sherriff (uncredited)', 'credit_id': '56187887925141374b001020', 'gender': 0, 'id': 1000702, 'name': 'Chuck Kelley', 'order': 78, 'profile_path': None}, {'cast_id': 107, 'character': 'Man in Court (uncredited)', 'credit_id': '56187925925141375700110f', 'gender': 0, 'id': 1463362, 'name': 'Codie Scott', 'order': 79, 'profile_path': None}, {'cast_id': 108, 'character': 'Narrator (voice) (uncredited)', 'credit_id': '56187944925141375a0010bd', 'gender': 2, 'id': 8349, 'name': 'Martin Sheen', 'order': 80, 'profile_path': '/ve77Q75moQhoB6cxdMfigfrHeTA.jpg'}, {'cast_id': 142, 'character': 'Restaurant diner (uncredited)', 'credit_id': '5703f153c3a36869820000f4', 'gender': 0, 'id': 1601439, 'name': 'Jacquelyn Twodat Jackson', 'order': 81, 'profile_path': None}]</t>
  </si>
  <si>
    <t>[{'credit_id': '52fe427bc3a36847f8022365', 'department': 'Sound', 'gender': 2, 'id': 491, 'job': 'Original Music Composer', 'name': 'John Williams', 'profile_path': '/2Ats98PB1SH2yfEPikiLdhRuXZm.jpg'}, {'credit_id': '52fe427bc3a36847f8022383', 'department': 'Production', 'gender': 1, 'id': 2324, 'job': 'Casting', 'name': 'Heidi Levitt', 'profile_path': None}, {'credit_id': '52fe427bc3a36847f802236b', 'department': 'Camera', 'gender': 2, 'id': 149, 'job': 'Director of Photography', 'name': 'Robert Richardson', 'profile_path': '/9tLrDHL9qL9yYIhcJVaINwnzmWN.jpg'}, {'credit_id': '52fe427bc3a36847f8022353', 'department': 'Production', 'gender': 2, 'id': 376, 'job': 'Executive Producer', 'name': 'Arnon Milchan', 'profile_path': '/5crR5twLRcIdvRR06dB1O0EQ8x0.jpg'}, {'credit_id': '52fe427bc3a36847f802238f', 'department': 'Art', 'gender': 2, 'id': 3188, 'job': 'Production Design', 'name': 'Victor Kempster', 'profile_path': None}, {'credit_id': '52fe427bc3a36847f80223a1', 'department': 'Art', 'gender': 2, 'id': 945, 'job': 'Set Decoration', 'name': 'Crispian Sallis', 'profile_path': None}, {'credit_id': '52fe427bc3a36847f8022377', 'department': 'Editing', 'gender': 2, 'id': 950, 'job': 'Editor', 'name': 'Pietro Scalia', 'profile_path': '/kcQTeWNVqDg0h1jzthF21TxRB9U.jpg'}, {'credit_id': '52fe427bc3a36847f802232f', 'department': 'Writing', 'gender': 2, 'id': 1152, 'job': 'Screenplay', 'name': 'Oliver Stone', 'profile_path': '/uHdNGBkrI74eYfUP2Uie7nuo0Nn.jpg'}, {'credit_id': '52fe427bc3a36847f8022329', 'department': 'Directing', 'gender': 2, 'id': 1152, 'job': 'Director', 'name': 'Oliver Stone', 'profile_path': '/uHdNGBkrI74eYfUP2Uie7nuo0Nn.jpg'}, {'credit_id': '52fe427bc3a36847f802234d', 'department': 'Production', 'gender': 2, 'id': 1152, 'job': 'Producer', 'name': 'Oliver Stone', 'profile_path': '/uHdNGBkrI74eYfUP2Uie7nuo0Nn.jpg'}, {'credit_id': '52fe427bc3a36847f8022347', 'department': 'Production', 'gender': 2, 'id': 2621, 'job': 'Producer', 'name': 'A. Kitman Ho', 'profile_path': None}, {'credit_id': '52fe427bc3a36847f802235f', 'department': 'Production', 'gender': 2, 'id': 3184, 'job': 'Producer', 'name': 'Clayton Townsend', 'profile_path': None}, {'credit_id': '52fe427bc3a36847f802237d', 'department': 'Production', 'gender': 1, 'id': 3191, 'job': 'Casting', 'name': 'Risa Bramon Garcia', 'profile_path': None}, {'credit_id': '52fe427bc3a36847f8022389', 'department': 'Production', 'gender': 2, 'id': 3192, 'job': 'Casting', 'name': 'Billy Hopkins', 'profile_path': '/vTGamEl7a1D93TCh165v8IyZZMG.jpg'}, {'credit_id': '564851aa9251413adb0067ab', 'department': 'Sound', 'gender': 2, 'id': 3193, 'job': 'Sound Effects Editor', 'name': 'Scott Martin Gershin', 'profile_path': None}, {'credit_id': '52fe427bc3a36847f80223a7', 'department': 'Costume &amp; Make-Up', 'gender': 1, 'id': 3989, 'job': 'Costume Design', 'name': 'Marlene Stewart', 'profile_path': None}, {'credit_id': '5617f6269251412aef0030a1', 'department': 'Crew', 'gender': 0, 'id': 4064, 'job': 'Stunt Coordinator', 'name': 'Webster Whinery', 'profile_path': None}, {'credit_id': '52fe427bc3a36847f8022371', 'department': 'Editing', 'gender': 2, 'id': 4186, 'job': 'Editor', 'name': 'Joe Hutshing', 'profile_path': None}, {'credit_id': '564855fd9251413acc006a6a', 'department': 'Costume &amp; Make-Up', 'gender': 2, 'id': 11306, 'job': 'Makeup Artist', 'name': 'Ron Berkeley', 'profile_path': None}, {'credit_id': '577150bcc3a3685f1900075b', 'department': 'Crew', 'gender': 2, 'id': 5386, 'job': 'Post Production Supervisor', 'name': 'William H. Brown', 'profile_path': None}, {'credit_id': '52fe427bc3a36847f8022359', 'department': 'Production', 'gender': 2, 'id': 7531, 'job': 'Producer', 'name': 'Joseph P. Reidy', 'profile_path': '/3bZ4HUh4JFPKo1yw2XDYjMmwj6m.jpg'}, {'credit_id': '5617f55dc3a3680fa4003487', 'department': 'Directing', 'gender': 2, 'id': 7531, 'job': 'Assistant Director', 'name': 'Joseph P. Reidy', 'profile_path': '/3bZ4HUh4JFPKo1yw2XDYjMmwj6m.jpg'}, {'credit_id': '52fe427bc3a36847f8022335', 'department': 'Writing', 'gender': 2, 'id': 12127, 'job': 'Novel', 'name': 'Jim Marrs', 'profile_path': None}, {'credit_id': '52fe427bc3a36847f802233b', 'department': 'Writing', 'gender': 0, 'id': 12128, 'job': 'Novel', 'name': 'Jim Garrison', 'profile_path': '/nsIuDxf0DHrUiB81NVofCSAL1OI.jpg'}, {'credit_id': '52fe427bc3a36847f8022341', 'department': 'Writing', 'gender': 0, 'id': 12130, 'job': 'Screenplay', 'name': 'Zachary Sklar', 'profile_path': None}, {'credit_id': '52fe427bc3a36847f8022395', 'department': 'Art', 'gender': 2, 'id': 12131, 'job': 'Art Direction', 'name': 'Derek R. Hill', 'profile_path': '/bNW0bkugEjK2Hu9Kic5HgVL75LT.jpg'}, {'credit_id': '52fe427bc3a36847f802239b', 'department': 'Art', 'gender': 2, 'id': 10880, 'job': 'Art Direction', 'name': 'Alan Tomkins', 'profile_path': None}, {'credit_id': '564851329251413ad5006a83', 'department': 'Editing', 'gender': 0, 'id': 14764, 'job': 'Dialogue Editor', 'name': 'Christopher Assells', 'profile_path': None}, {'credit_id': '5771519ec3a36816280014e3', 'department': 'Directing', 'gender': 0, 'id': 17960, 'job': 'Assistant Director', 'name': 'Joe Burns', 'profile_path': None}, {'credit_id': '5647cf049251413ade004ea9', 'department': 'Camera', 'gender': 2, 'id': 21118, 'job': 'Steadicam Operator', 'name': 'James Muro', 'profile_path': None}, {'credit_id': '5647ceb19251413ae1004d26', 'department': 'Sound', 'gender': 0, 'id': 66142, 'job': 'Music Editor', 'name': 'Kenneth Wannberg', 'profile_path': None}, {'credit_id': '56bccb509251417353000009', 'department': 'Crew', 'gender': 2, 'id': 92488, 'job': 'Utility Stunts', 'name': 'Kevin Beard', 'profile_path': None}, {'credit_id': '5617f5c69251415a7d000299', 'department': 'Crew', 'gender': 0, 'id': 74783, 'job': 'Special Effects', 'name': 'Bob Shelley', 'profile_path': None}, {'credit_id': '5617f5a19251414160000464', 'department': 'Crew', 'gender': 0, 'id': 589954, 'job': 'Special Effects Coordinator', 'name': 'Randy E. Moore', 'profile_path': None}, {'credit_id': '5771529bc3a368162800153c', 'department': 'Crew', 'gender': 0, 'id': 1015792, 'job': 'Special Effects', 'name': 'Warren Keillor', 'profile_path': None}, {'credit_id': '56484f659251413ade00670c', 'department': 'Editing', 'gender': 0, 'id': 1050930, 'job': 'Dialogue Editor', 'name': 'Hugo Weng', 'profile_path': None}, {'credit_id': '5648517a9251413ae10066e6', 'department': 'Sound', 'gender': 0, 'id': 1352969, 'job': 'Supervising Sound Editor', 'name': 'Wylie Stateman', 'profile_path': None}, {'credit_id': '564850a0c3a36826050066db', 'department': 'Editing', 'gender': 0, 'id': 1372838, 'job': 'Dialogue Editor', 'name': 'Mark Gordon', 'profile_path': None}, {'credit_id': '56484fa6c3a3682608006a58', 'department': 'Editing', 'gender': 0, 'id': 1378756, 'job': 'Dialogue Editor', 'name': 'Bob Newlan', 'profile_path': None}, {'credit_id': '5617f5e5c3a3680fba0030c0', 'department': 'Visual Effects', 'gender': 0, 'id': 1379396, 'job': 'Visual Effects', 'name': 'Miller Drake', 'profile_path': None}, {'credit_id': '564851d8c3a3682608006ac6', 'department': 'Sound', 'gender': 0, 'id': 1389624, 'job': 'Sound Effects Editor', 'name': 'Jay B. Richardson', 'profile_path': None}, {'credit_id': '56485123c3a3682620006cbe', 'department': 'Editing', 'gender': 2, 'id': 1403636, 'job': 'Dialogue Editor', 'name': 'Richard Dwan Jr.', 'profile_path': None}, {'credit_id': '5647cd47c3a36826140051ad', 'department': 'Camera', 'gender': 0, 'id': 1404230, 'job': 'Still Photographer', 'name': 'Sidney Ray Baldwin', 'profile_path': None}, {'credit_id': '564851439251413acf006a92', 'department': 'Editing', 'gender': 0, 'id': 1408311, 'job': 'Dialogue Editor', 'name': 'David A. Arnold', 'profile_path': None}, {'credit_id': '564851bdc3a3682601006d18', 'department': 'Sound', 'gender': 0, 'id': 1408608, 'job': 'Sound Effects Editor', 'name': 'Mark Lanza', 'profile_path': None}, {'credit_id': '56485161c3a368260c006a99', 'department': 'Editing', 'gender': 2, 'id': 1409773, 'job': 'Dialogue Editor', 'name': 'Willy Allen', 'profile_path': None}, {'credit_id': '564855ab9251413acf006b51', 'department': 'Costume &amp; Make-Up', 'gender': 0, 'id': 1416054, 'job': 'Key Hair Stylist', 'name': 'Elle Elliott', 'profile_path': None}, {'credit_id': '5771515dc3a368159f001694', 'department': 'Crew', 'gender': 0, 'id': 1416061, 'job': 'Second Unit', 'name': 'Philip C. Pfeiffer', 'profile_path': None}, {'credit_id': '56484f89c3a368261a0069b0', 'department': 'Sound', 'gender': 0, 'id': 1417972, 'job': 'Supervising Sound Editor', 'name': 'Michael D. Wilhoit', 'profile_path': None}, {'credit_id': '564850b49251413adb006787', 'department': 'Editing', 'gender': 0, 'id': 1418286, 'job': 'Dialogue Editor', 'name': 'Alison Fisher', 'profile_path': None}, {'credit_id': '564854aec3a3682614006c93', 'department': 'Costume &amp; Make-Up', 'gender': 0, 'id': 1418528, 'job': 'Hairstylist', 'name': 'Bonnie Clevering', 'profile_path': None}, {'credit_id': '564854d19251413acc006a36', 'department': 'Costume &amp; Make-Up', 'gender': 0, 'id': 1428582, 'job': 'Hairstylist', 'name': 'Kelvin R. Trahan', 'profile_path': None}, {'credit_id': '5775502dc3a3686bcb000921', 'department': 'Editing', 'gender': 0, 'id': 1434214, 'job': 'Assistant Editor', 'name': 'Kate Crossley', 'profile_path': None}, {'credit_id': '5647ce87c3a368261a004f3e', 'department': 'Directing', 'gender': 0, 'id': 1434225, 'job': 'Script Supervisor', 'name': 'Susan Malerstein', 'profile_path': None}, {'credit_id': '5771523dc3a3685f190007df', 'department': 'Visual Effects', 'gender': 1, 'id': 1446560, 'job': 'Special Effects Supervisor', 'name': 'Margaret Johnson', 'profile_path': None}, {'credit_id': '564855ccc3a368260c006b55', 'department': 'Costume &amp; Make-Up', 'gender': 0, 'id': 1457712, 'job': 'Hairstylist', 'name': 'Deborah Mills-Whitlock', 'profile_path': None}, {'credit_id': '5647cf199251413acc004f8b', 'department': 'Lighting', 'gender': 0, 'id': 1536262, 'job': 'Rigging Gaffer', 'name': 'John Shoemaker', 'profile_path': None}, {'credit_id': '56484f989251413ae1006694', 'department': 'Editing', 'gender': 0, 'id': 1536361, 'job': 'Dialogue Editor', 'name': 'Dan M. Rich', 'profile_path': None}, {'credit_id': '5648549fc3a3682614006c8c', 'department': 'Costume &amp; Make-Up', 'gender': 0, 'id': 1536362, 'job': 'Hairstylist', 'name': 'Martha Marek Beresford', 'profile_path': None}, {'credit_id': '564855569251413ae1006789', 'department': 'Costume &amp; Make-Up', 'gender': 0, 'id': 1536363, 'job': 'Hairstylist', 'name': 'Ron Scott', 'profile_path': None}, {'credit_id': '56485568c3a3682620006d8c', 'department': 'Costume &amp; Make-Up', 'gender': 0, 'id': 1536364, 'job': 'Makeup Artist', 'name': 'Wade Daily', 'profile_path': None}, {'credit_id': '5648557ac3a368261a006aa1', 'department': 'Costume &amp; Make-Up', 'gender': 0, 'id': 1536365, 'job': 'Makeup Artist', 'name': 'Elaine Thomas', 'profile_path': None}, {'credit_id': '5648559bc3a3682620006d94', 'department': 'Costume &amp; Make-Up', 'gender': 0, 'id': 1536366, 'job': 'Makeup Artist', 'name': 'Cassandra Scott', 'profile_path': None}, {'credit_id': '564855ed9251413ad5006b43', 'department': 'Costume &amp; Make-Up', 'gender': 0, 'id': 1536367, 'job': 'Makeup Artist', 'name': 'Craig Berkeley', 'profile_path': None}, {'credit_id': '56687611925141740b0034a4', 'department': 'Crew', 'gender': 0, 'id': 1546907, 'job': 'Driver', 'name': 'Patrick Hogan', 'profile_path': None}, {'credit_id': '574880329251415f41002920', 'department': 'Costume &amp; Make-Up', 'gender': 0, 'id': 1550205, 'job': 'Costume Design', 'name': 'Mark Burchard', 'profile_path': None}, {'credit_id': '568f061fc3a3683241000016', 'department': 'Editing', 'gender': 0, 'id': 1552549, 'job': 'Color Timer', 'name': 'David Orr', 'profile_path': None}, {'credit_id': '5748826392514163560025b6', 'department': 'Lighting', 'gender': 2, 'id': 1554309, 'job': 'Electrician', 'name': 'Michael F. Burke', 'profile_path': None}, {'credit_id': '5883a535c3a3684ec600ab50', 'department': 'Production', 'gender': 0, 'id': 1743157, 'job': 'Publicist', 'name': 'Dianne E. Collins', 'profile_path': None}]</t>
  </si>
  <si>
    <t>[{'id': 18, 'name': 'Drama'}, {'id': 53, 'name': 'Thriller'}, {'id': 36, 'name': 'History'}]</t>
  </si>
  <si>
    <t>[{'name': 'Camelot Productions', 'id': 523}, {'name': 'Canal Plus Group', 'id': 524}, {'name': 'Ixtlan Productions', 'id': 525}, {'name': 'Warner Bros.', 'id': 6194}]</t>
  </si>
  <si>
    <t>JFK</t>
  </si>
  <si>
    <t>m105</t>
  </si>
  <si>
    <t>['crime', 'drama', 'thriller']</t>
  </si>
  <si>
    <t>[{'cast_id': 2, 'character': 'Jackie Brown', 'credit_id': '52fe4223c3a36847f80070ef', 'gender': 1, 'id': 2230, 'name': 'Pam Grier', 'order': 0, 'profile_path': '/8NaNIFhKySQ2fkwSlhoOGFgqtHO.jpg'}, {'cast_id': 3, 'character': 'Ordell Robbie', 'credit_id': '52fe4223c3a36847f80070f3', 'gender': 2, 'id': 2231, 'name': 'Samuel L. Jackson', 'order': 1, 'profile_path': '/AvCReLikjzYEf9XjTQxbv3JWgKT.jpg'}, {'cast_id': 10, 'character': 'Max Cherry', 'credit_id': '52fe4224c3a36847f800710f', 'gender': 2, 'id': 5694, 'name': 'Robert Forster', 'order': 2, 'profile_path': '/3ulaOBmEqmGQ8ywo8wHAqGJ2odX.jpg'}, {'cast_id': 18, 'character': 'Melanie Ralston', 'credit_id': '52fe4224c3a36847f800713b', 'gender': 1, 'id': 2233, 'name': 'Bridget Fonda', 'order': 3, 'profile_path': '/yWxhdN59eksIqyBHdjUcLRgCIaI.jpg'}, {'cast_id': 5, 'character': 'Ray Nicolette', 'credit_id': '52fe4223c3a36847f80070f7', 'gender': 2, 'id': 2232, 'name': 'Michael Keaton', 'order': 4, 'profile_path': '/myVdrYNGTgqunLfUSaM8DuVD7DL.jpg'}, {'cast_id': 22, 'character': 'Louis Gara', 'credit_id': '52fe4224c3a36847f8007147', 'gender': 2, 'id': 380, 'name': 'Robert De Niro', 'order': 5, 'profile_path': '/lvTSwUcvJRLAJ2FB5qFaukel516.jpg'}, {'cast_id': 6, 'character': 'Mark Dargus', 'credit_id': '52fe4223c3a36847f80070fb', 'gender': 2, 'id': 2234, 'name': 'Michael Bowen', 'order': 6, 'profile_path': '/xGNcy5uCe0Ke5vqC7oZlOV3GGDx.jpg'}, {'cast_id': 7, 'character': 'Beaumont Livingston', 'credit_id': '52fe4223c3a36847f80070ff', 'gender': 2, 'id': 66, 'name': 'Chris Tucker', 'order': 7, 'profile_path': '/9RQvgEi1GnPK4QzqOGHL3jP3VZr.jpg'}, {'cast_id': 19, 'character': 'Sheronda', 'credit_id': '52fe4224c3a36847f800713f', 'gender': 0, 'id': 64908, 'name': 'Lisa Gay Hamilton', 'order': 8, 'profile_path': '/a9DRGto0Dm63mbqq56dhw4aZBzM.jpg'}, {'cast_id': 20, 'character': 'Winston', 'credit_id': '52fe4224c3a36847f8007143', 'gender': 2, 'id': 8396, 'name': 'Tom Lister Jr.', 'order': 9, 'profile_path': '/UY4xouwBs8p9QmcXbnP8iy2uYp.jpg'}, {'cast_id': 11, 'character': 'Judge', 'credit_id': '52fe4224c3a36847f8007113', 'gender': 2, 'id': 5695, 'name': 'Sid Haig', 'order': 10, 'profile_path': '/7eNFfpB9dfPZ1KAldcvE2MldWK6.jpg'}, {'cast_id': 23, 'character': 'Amy, Billingsley Sales Girl', 'credit_id': '52fe4224c3a36847f800714b', 'gender': 1, 'id': 35545, 'name': 'Aimee Graham', 'order': 11, 'profile_path': '/gRgsEkk4JxxyluVpoUK7BF8glex.jpg'}, {'cast_id': 25, 'character': 'Billingsley Sales Girl #2', 'credit_id': '52fe4224c3a36847f8007153', 'gender': 0, 'id': 97260, 'name': 'Tangie Ambrose', 'order': 13, 'profile_path': '/y9QJaPQHKZ1BOCNjJSXotUs8Utl.jpg'}, {'cast_id': 26, 'character': "Raynelle, Ordell's Junkie Friend", 'credit_id': '52fe4224c3a36847f8007157', 'gender': 1, 'id': 534301, 'name': "T'Keyah Crystal Keymah", 'order': 14, 'profile_path': '/10xtbGjEHEmxxUlfEVe5d1O1bQx.jpg'}, {'cast_id': 27, 'character': 'Cabo Flight Attendant', 'credit_id': '52fe4224c3a36847f800715b', 'gender': 0, 'id': 1265427, 'name': 'Vanessia Valentino', 'order': 15, 'profile_path': None}, {'cast_id': 28, 'character': 'Anita Lopez', 'credit_id': '52fe4224c3a36847f800715f', 'gender': 0, 'id': 1214957, 'name': 'Diana Uribe', 'order': 16, 'profile_path': '/aHumA5ETG2yqgrAQFJCDijDCAzL.jpg'}, {'cast_id': 30, 'character': "Bartender at Sam's", 'credit_id': '52fe4224c3a36847f8007167', 'gender': 1, 'id': 1265429, 'name': 'Elizabeth McInerney', 'order': 18, 'profile_path': None}, {'cast_id': 31, 'character': 'Girl at Security Gate', 'credit_id': '52fe4224c3a36847f800716b', 'gender': 0, 'id': 1265430, 'name': 'Colleen Mayne', 'order': 19, 'profile_path': '/3hXYphyuONdwMHwj7xhIblAlOAX.jpg'}, {'cast_id': 32, 'character': 'Steakhouse Waitress', 'credit_id': '52fe4224c3a36847f800716f', 'gender': 0, 'id': 11807, 'name': 'Laura Lovelace', 'order': 20, 'profile_path': '/aTTlFZLFdcAOfMBRqWzsZM8lpTM.jpg'}, {'cast_id': 33, 'character': 'Tec-9 Sidney - Chicks Who Love Guns', 'credit_id': '52fe4224c3a36847f8007173', 'gender': 0, 'id': 106886, 'name': 'Christine Lydon', 'order': 21, 'profile_path': '/zI4adFWbccqqvU5ONRiqewVhr5t.jpg'}, {'cast_id': 34, 'character': 'Steyr AUG Cindy - Chicks Who Love Guns', 'credit_id': '52fe4224c3a36847f8007177', 'gender': 0, 'id': 1265431, 'name': 'Julia Ervin', 'order': 22, 'profile_path': None}, {'cast_id': 35, 'character': 'AK-47 Gloria - Chicks Who Love Guns', 'credit_id': '52fe4224c3a36847f800717b', 'gender': 0, 'id': 1265432, 'name': 'Juliet Long', 'order': 23, 'profile_path': None}, {'cast_id': 36, 'character': 'Baretta 12S Brittany - Chicks Who Love Guns', 'credit_id': '52fe4224c3a36847f800717f', 'gender': 0, 'id': 1265433, 'name': 'Michelle Berube', 'order': 24, 'profile_path': '/gXTMzVet4EZVOYkZcEpAvaInetf.jpg'}, {'cast_id': 38, 'character': 'The Deputy', 'credit_id': '52fe4224c3a36847f8007187', 'gender': 0, 'id': 1265435, 'name': 'Candice Briese', 'order': 26, 'profile_path': None}, {'cast_id': 39, 'character': 'The Deputy', 'credit_id': '52fe4224c3a36847f800718b', 'gender': 0, 'id': 1265436, 'name': 'Gary Mann', 'order': 27, 'profile_path': None}, {'cast_id': 40, 'character': 'The Sheriff', 'credit_id': '52fe4224c3a36847f800718f', 'gender': 0, 'id': 1265437, 'name': 'Jeffrey Deedrick', 'order': 28, 'profile_path': None}, {'cast_id': 41, 'character': 'The Sheriff', 'credit_id': '52fe4224c3a36847f8007193', 'gender': 0, 'id': 1265438, 'name': 'Roy Nesvold', 'order': 29, 'profile_path': None}, {'cast_id': 42, 'character': 'The Sheriff', 'credit_id': '52fe4224c3a36847f8007197', 'gender': 0, 'id': 1265439, 'name': 'Herbert Hans Wilmsen', 'order': 30, 'profile_path': None}, {'cast_id': 43, 'character': 'Simone', 'credit_id': '52fe4224c3a36847f800719b', 'gender': 0, 'id': 1212688, 'name': 'Hattie Winston', 'order': 31, 'profile_path': '/dwiglObCKhTDJsp6Rn8KsHfFWmz.jpg'}, {'cast_id': 44, 'character': 'Flight Attendant (uncredited)', 'credit_id': '57266d619251413309003b7f', 'gender': 1, 'id': 106243, 'name': 'Mary Ann Schmidt', 'order': 32, 'profile_path': '/3IjoYrC0VPFzRMp8rZORFUmRgah.jpg'}, {'cast_id': 45, 'character': 'Restaurant Regular (uncredited)', 'credit_id': '57266ec3c3a36858710009fc', 'gender': 2, 'id': 1274297, 'name': 'Glendon Rich', 'order': 33, 'profile_path': '/aXVvA4NQtogegrBV1NDN3vI8QBw.jpg'}, {'cast_id': 46, 'character': 'Cockatoo Bartender', 'credit_id': '5870e11792514135640078c6', 'gender': 2, 'id': 1219510, 'name': 'Ellis E. Williams', 'order': 34, 'profile_path': '/uXcY0DN7PtELC2XgBf19PgAH1XV.jpg'}]</t>
  </si>
  <si>
    <t>[{'credit_id': '52fe4223c3a36847f80070eb', 'department': 'Directing', 'gender': 2, 'id': 138, 'job': 'Director', 'name': 'Quentin Tarantino', 'profile_path': '/9ci4NBvHXJktxjALdJsrtasqgtV.jpg'}, {'credit_id': '52fe4224c3a36847f8007105', 'department': 'Writing', 'gender': 2, 'id': 138, 'job': 'Author', 'name': 'Quentin Tarantino', 'profile_path': '/9ci4NBvHXJktxjALdJsrtasqgtV.jpg'}, {'credit_id': '52fe4224c3a36847f8007119', 'department': 'Production', 'gender': 2, 'id': 2545, 'job': 'Producer', 'name': 'Lawrence Bender', 'profile_path': '/5EzlP8qdCYQrhqEYB2MTmY74KFB.jpg'}, {'credit_id': '52fe4224c3a36847f8007125', 'department': 'Editing', 'gender': 1, 'id': 156, 'job': 'Editor', 'name': 'Sally Menke', 'profile_path': '/8cUdiGU7KhBgd8UNnoUYNCMZYgQ.jpg'}, {'credit_id': '52fe4224c3a36847f800710b', 'department': 'Writing', 'gender': 2, 'id': 2235, 'job': 'Novel', 'name': 'Elmore Leonard', 'profile_path': '/vL1oMCp0EE8kgSNJEPDPrMs7qVs.jpg'}, {'credit_id': '52fe4224c3a36847f800711f', 'department': 'Camera', 'gender': 2, 'id': 3113, 'job': 'Director of Photography', 'name': 'Guillermo Navarro', 'profile_path': '/AfZkxrEiLlqqHONhfJyVOLrHR8A.jpg'}, {'credit_id': '52fe4224c3a36847f800712b', 'department': 'Production', 'gender': 1, 'id': 5776, 'job': 'Casting', 'name': 'Jaki Brown', 'profile_path': None}, {'credit_id': '52fe4224c3a36847f8007131', 'department': 'Production', 'gender': 1, 'id': 5777, 'job': 'Casting', 'name': 'Robyn M. Mitchell', 'profile_path': None}, {'credit_id': '52fe4224c3a36847f8007137', 'department': 'Art', 'gender': 2, 'id': 5779, 'job': 'Production Design', 'name': 'David Wasco', 'profile_path': None}]</t>
  </si>
  <si>
    <t>[{'id': 35, 'name': 'Comedy'}, {'id': 80, 'name': 'Crime'}, {'id': 10749, 'name': 'Romance'}]</t>
  </si>
  <si>
    <t>[{'name': 'Miramax Films', 'id': 14}]</t>
  </si>
  <si>
    <t>Jackie Brown</t>
  </si>
  <si>
    <t>m107</t>
  </si>
  <si>
    <t>['horror', 'sci-fi']</t>
  </si>
  <si>
    <t>[{'cast_id': 1, 'character': 'Jason Voorhees / Uber-Jason', 'credit_id': '52fe44469251416c7502f09f', 'gender': 2, 'id': 62596, 'name': 'Kane Hodder', 'order': 0, 'profile_path': '/1bTc6ACp6bLCBhhfNUZyqwnZ5fY.jpg'}, {'cast_id': 3, 'character': 'Rowan', 'credit_id': '52fe44469251416c7502f0a3', 'gender': 1, 'id': 69574, 'name': 'Lexa Doig', 'order': 1, 'profile_path': '/2YMhgkGtfyJW96RzyDsoy5o3apf.jpg'}, {'cast_id': 4, 'character': 'Tsunaron', 'credit_id': '52fe44469251416c7502f0a7', 'gender': 2, 'id': 69575, 'name': 'Chuck Campbell', 'order': 2, 'profile_path': '/zoCojFX0ezUXVCi6ayv97Pdc4I1.jpg'}, {'cast_id': 5, 'character': 'Kay-Em 14', 'credit_id': '52fe44469251416c7502f0ab', 'gender': 1, 'id': 69576, 'name': 'Lisa Ryder', 'order': 3, 'profile_path': '/vmHlnIaDGU9U3R0MdWWhtKUZvD2.jpg'}, {'cast_id': 12, 'character': 'Dr. Wimmer', 'credit_id': '52fe44479251416c7502f0d3', 'gender': 2, 'id': 224, 'name': 'David Cronenberg', 'order': 4, 'profile_path': '/nFHIlkIuile5RmtSqbyCB4w8SpH.jpg'}, {'cast_id': 13, 'character': 'Sgt. Marcus', 'credit_id': '52fe44479251416c7502f0d7', 'gender': 2, 'id': 180916, 'name': 'Markus Parilo', 'order': 5, 'profile_path': '/yDrlaIP6ExNqSbIbKf4KtH5O92G.jpg'}, {'cast_id': 14, 'character': 'Professor Lowe', 'credit_id': '52fe44479251416c7502f0db', 'gender': 2, 'id': 23534, 'name': 'Jonathan Potts', 'order': 6, 'profile_path': '/yXF0QpWCKCYytZtB9wIcwX815Zh.jpg'}, {'cast_id': 15, 'character': 'Azrael', 'credit_id': '52fe44479251416c7502f0df', 'gender': 0, 'id': 44176, 'name': 'Dov Tiefenbach', 'order': 7, 'profile_path': '/m5zltcenHoksNzbNlM1V4S5m5A1.jpg'}, {'cast_id': 16, 'character': 'Janessa', 'credit_id': '52fe44479251416c7502f0e3', 'gender': 1, 'id': 85926, 'name': 'Melyssa Ade', 'order': 8, 'profile_path': '/u7hK9hb2HOfqZ8ygifGcV0amX0R.jpg'}, {'cast_id': 17, 'character': 'Dallas', 'credit_id': '52fe44479251416c7502f0e7', 'gender': 2, 'id': 61117, 'name': 'Todd Farmer', 'order': 9, 'profile_path': '/4K218ULjAJFvOnJGtMI8ByS288I.jpg'}, {'cast_id': 21, 'character': 'Adrienne', 'credit_id': '58ec96f8c3a368731a09c1b5', 'gender': 1, 'id': 158391, 'name': 'Kristi Angus', 'order': 10, 'profile_path': '/9WAQvDSPaAzPzsTEt8WmpdXdLrx.jpg'}]</t>
  </si>
  <si>
    <t>[{'credit_id': '52fe44479251416c7502f0c3', 'department': 'Sound', 'gender': 2, 'id': 20953, 'job': 'Original Music Composer', 'name': 'Harry Manfredini', 'profile_path': None}, {'credit_id': '534a8875c3a3682df60016a4', 'department': 'Production', 'gender': 0, 'id': 23545, 'job': 'Casting', 'name': 'Robin D. Cook', 'profile_path': None}, {'credit_id': '52fe44479251416c7502f0ed', 'department': 'Production', 'gender': 2, 'id': 35475, 'job': 'Executive Producer', 'name': 'Sean S. Cunningham', 'profile_path': '/oX4ZDHQ1T8yyNzSd6FzqMsaF3QQ.jpg'}, {'credit_id': '52fe44479251416c7502f0cf', 'department': 'Camera', 'gender': 2, 'id': 55642, 'job': 'Director of Photography', 'name': 'Derick V. Underschultz', 'profile_path': None}, {'credit_id': '52fe44479251416c7502f0b7', 'department': 'Writing', 'gender': 2, 'id': 61117, 'job': 'Screenplay', 'name': 'Todd Farmer', 'profile_path': '/4K218ULjAJFvOnJGtMI8ByS288I.jpg'}, {'credit_id': '52fe44479251416c7502f0c9', 'department': 'Editing', 'gender': 2, 'id': 64748, 'job': 'Editor', 'name': 'David Handman', 'profile_path': None}, {'credit_id': '52fe44479251416c7502f0b1', 'department': 'Directing', 'gender': 2, 'id': 69579, 'job': 'Director', 'name': 'James Isaac', 'profile_path': '/j1j2q5iVzPptPNr1p9NluULP89L.jpg'}, {'credit_id': '52fe44479251416c7502f0bd', 'department': 'Production', 'gender': 2, 'id': 69585, 'job': 'Producer', 'name': 'Noel Cunningham', 'profile_path': None}, {'credit_id': '534a888cc3a3682df60016a8', 'department': 'Costume &amp; Make-Up', 'gender': 0, 'id': 958703, 'job': 'Costume Design', 'name': 'Maxyne Baker', 'profile_path': None}]</t>
  </si>
  <si>
    <t>[{'id': 27, 'name': 'Horror'}, {'id': 878, 'name': 'Science Fiction'}]</t>
  </si>
  <si>
    <t>[{'name': 'New Line Cinema', 'id': 12}, {'name': 'Sean S. Cunningham Films', 'id': 17611}, {'name': 'Crystal Lake Entertainment', 'id': 21783}]</t>
  </si>
  <si>
    <t>Jason X</t>
  </si>
  <si>
    <t>m108</t>
  </si>
  <si>
    <t>['thriller']</t>
  </si>
  <si>
    <t>[{'cast_id': 15, 'character': 'Police Chief Martin Brody', 'credit_id': '52fe4255c3a36847f8016071', 'gender': 2, 'id': 6355, 'name': 'Roy Scheider', 'order': 0, 'profile_path': '/gx1jsvIL2OCzG6TOnl7ErgD28ZU.jpg'}, {'cast_id': 16, 'character': 'Quint', 'credit_id': '52fe4255c3a36847f8016075', 'gender': 2, 'id': 8606, 'name': 'Robert Shaw', 'order': 1, 'profile_path': '/jJpquJQB2XGqZ1Mrc35VmgT2UcR.jpg'}, {'cast_id': 17, 'character': 'Matt Hooper', 'credit_id': '52fe4255c3a36847f8016079', 'gender': 2, 'id': 3037, 'name': 'Richard Dreyfuss', 'order': 2, 'profile_path': '/7JPMhXnfY5jgPbtByutwkHHZS3M.jpg'}, {'cast_id': 18, 'character': 'Ellen Brody', 'credit_id': '52fe4255c3a36847f801607d', 'gender': 1, 'id': 8607, 'name': 'Lorraine Gary', 'order': 3, 'profile_path': '/odB9w163XLYjYpLf5Z1BAfdbxnx.jpg'}, {'cast_id': 19, 'character': 'Mayor Larry Vaughn', 'credit_id': '52fe4255c3a36847f8016081', 'gender': 0, 'id': 8608, 'name': 'Murray Hamilton', 'order': 4, 'profile_path': '/zSkAeg5lGbyZWwYZYunl3HR8jHb.jpg'}, {'cast_id': 20, 'character': 'Ben Meadows', 'credit_id': '52fe4255c3a36847f8016085', 'gender': 2, 'id': 8555, 'name': 'Carl Gottlieb', 'order': 5, 'profile_path': '/55NXqy86bxZ64QnwsLbYNOgsS7d.jpg'}, {'cast_id': 21, 'character': "Deputy Leonard 'Lenny' Hendricks", 'credit_id': '52fe4255c3a36847f8016089', 'gender': 2, 'id': 8609, 'name': 'Jeffrey Kramer', 'order': 6, 'profile_path': '/ydU2f5IYjBQx1VVjRYbVGpPvL3n.jpg'}, {'cast_id': 22, 'character': "Christine 'Chrissie' Watkins", 'credit_id': '52fe4255c3a36847f801608d', 'gender': 1, 'id': 8610, 'name': 'Susan Backlinie', 'order': 7, 'profile_path': '/vUOufZY0zuXHGXSu9IVSzPRMERV.jpg'}, {'cast_id': 23, 'character': 'Tom Cassidy', 'credit_id': '52fe4255c3a36847f8016091', 'gender': 0, 'id': 5286, 'name': 'Jonathan Filley', 'order': 8, 'profile_path': '/1XMriHxPQ73Mzkct0dpu7jPO9FV.jpg'}, {'cast_id': 24, 'character': "Michael 'Mike' Brody", 'credit_id': '52fe4255c3a36847f8016095', 'gender': 2, 'id': 8611, 'name': 'Chris Rebello', 'order': 9, 'profile_path': '/rKX6WkqhICynkGid8spvyBxCGPw.jpg'}, {'cast_id': 25, 'character': 'Sean Brody', 'credit_id': '52fe4255c3a36847f8016099', 'gender': 2, 'id': 8612, 'name': 'Jay Mello', 'order': 10, 'profile_path': '/crjgSn6d3MR5ibkzyxDf6YEf0x0.jpg'}, {'cast_id': 26, 'character': 'Mrs. Kintner', 'credit_id': '52fe4255c3a36847f801609d', 'gender': 0, 'id': 8613, 'name': 'Lee Fierro', 'order': 11, 'profile_path': '/6tmABP79zuDfm9Sxiyuwq4cL47H.jpg'}, {'cast_id': 27, 'character': 'Alex M. Kintner', 'credit_id': '52fe4255c3a36847f80160a1', 'gender': 0, 'id': 8614, 'name': 'Jeffrey Voorhees', 'order': 12, 'profile_path': '/x3ShYXoC6ET65JFAcZXBwKdvN7s.jpg'}, {'cast_id': 28, 'character': 'Ben Gardner', 'credit_id': '52fe4255c3a36847f80160a5', 'gender': 0, 'id': 8615, 'name': 'Craig Kingsbury', 'order': 13, 'profile_path': '/qHWGWvGg7sTtvcKpmYKatmMBtNj.jpg'}, {'cast_id': 29, 'character': 'Medical Examiner', 'credit_id': '52fe4255c3a36847f80160a9', 'gender': 0, 'id': 8616, 'name': 'Robert Nevin', 'order': 14, 'profile_path': '/dlGP4diqSoit0i2innQTfZGiNcm.jpg'}, {'cast_id': 32, 'character': 'Estuary Victim', 'credit_id': '55de5a40925141472d00038c', 'gender': 0, 'id': 8591, 'name': 'Ted Grossman', 'order': 15, 'profile_path': None}, {'cast_id': 33, 'character': 'Interviewer', 'credit_id': '55de5af4c3a3686e82000411', 'gender': 2, 'id': 8554, 'name': 'Peter Benchley', 'order': 16, 'profile_path': '/AgPS8DEEI3epXydkrbJSvJ5Wgb4.jpg'}, {'cast_id': 34, 'character': 'Girl in Music Store (uncredited)', 'credit_id': '55de5b6fc3a3686e7d00039b', 'gender': 1, 'id': 51550, 'name': 'Dorothy Fielding', 'order': 17, 'profile_path': None}, {'cast_id': 35, 'character': 'Amity Point Lifestation Worker (voice) (uncredited)', 'credit_id': '55de5b88925141472000041e', 'gender': 2, 'id': 488, 'name': 'Steven Spielberg', 'order': 18, 'profile_path': '/pOK15UNaw75Bzj7BQO1ulehbPPm.jpg'}, {'cast_id': 36, 'character': 'Swimming Chrissie - First Victim (uncredited)', 'credit_id': '56b9559f92514106a4000f03', 'gender': 0, 'id': 97751, 'name': 'Denise Cheshire', 'order': 19, 'profile_path': None}, {'cast_id': 37, 'character': 'Mrs. Taft (uncredited)', 'credit_id': '56ba1a9cc3a3681e5900314b', 'gender': 0, 'id': 16224, 'name': 'Fritzi Jane Courtney', 'order': 20, 'profile_path': None}, {'cast_id': 38, 'character': 'Research Assistant (uncredited)', 'credit_id': '56ba1af8c3a3681e6800391a', 'gender': 2, 'id': 197925, 'name': 'David Engelbach', 'order': 21, 'profile_path': None}, {'cast_id': 39, 'character': 'Mrs. Posner (uncredited)', 'credit_id': '56ba1c00c3a3681e7d002c03', 'gender': 0, 'id': 592894, 'name': 'Belle McDonald', 'order': 22, 'profile_path': None}, {'cast_id': 40, 'character': 'Swimmer (uncredited)', 'credit_id': '56ba1c6192514106ac002c23', 'gender': 2, 'id': 1360008, 'name': 'Joseph Oliveira', 'order': 23, 'profile_path': '/nFJX5qWKlHyew7AHKUFE3EQnMO5.jpg'}, {'cast_id': 41, 'character': 'Topless Swimmer (uncredited)', 'credit_id': '56ba1cbc92514106a4002ac7', 'gender': 1, 'id': 1946, 'name': 'Beverly Powers', 'order': 24, 'profile_path': '/zh6uex4M396BU5ARZWwK22u9yS1.jpg'}, {'cast_id': 42, 'character': 'Nurse (uncredited)', 'credit_id': '56ba1cf192514106ac002c3c', 'gender': 1, 'id': 124243, 'name': 'Ayn Ruymen', 'order': 25, 'profile_path': None}, {'cast_id': 43, 'character': 'Lifeguard (uncredited)', 'credit_id': '56ba1d3ec3a3681e5d002d78', 'gender': 0, 'id': 1081816, 'name': 'Christopher Sands', 'order': 26, 'profile_path': None}, {'cast_id': 44, 'character': 'Scout Master (uncredited)', 'credit_id': '56ba1debc3a3681e6d002c28', 'gender': 0, 'id': 39039, 'name': 'Rex Trailer', 'order': 27, 'profile_path': None}, {'cast_id': 58, 'character': 'Scott (uncredited)', 'credit_id': '59d71902c3a368620d00683d', 'gender': 2, 'id': 1584544, 'name': 'Philip Ettington', 'order': 28, 'profile_path': None}]</t>
  </si>
  <si>
    <t>[{'credit_id': '52fe4255c3a36847f801601f', 'department': 'Directing', 'gender': 2, 'id': 488, 'job': 'Director', 'name': 'Steven Spielberg', 'profile_path': '/pOK15UNaw75Bzj7BQO1ulehbPPm.jpg'}, {'credit_id': '52fe4255c3a36847f8016025', 'department': 'Writing', 'gender': 2, 'id': 8554, 'job': 'Novel', 'name': 'Peter Benchley', 'profile_path': '/AgPS8DEEI3epXydkrbJSvJ5Wgb4.jpg'}, {'credit_id': '52fe4255c3a36847f801602b', 'department': 'Writing', 'gender': 2, 'id': 8555, 'job': 'Screenplay', 'name': 'Carl Gottlieb', 'profile_path': '/55NXqy86bxZ64QnwsLbYNOgsS7d.jpg'}, {'credit_id': '52fe4255c3a36847f8016031', 'department': 'Production', 'gender': 2, 'id': 5322, 'job': 'Producer', 'name': 'David Brown', 'profile_path': '/fUWueOqqSkc9yc6svhOKlQr656F.jpg'}, {'credit_id': '52fe4255c3a36847f8016037', 'department': 'Production', 'gender': 2, 'id': 1297, 'job': 'Producer', 'name': 'Richard D. Zanuck', 'profile_path': '/uoPXQ29L8vlphMuojaBlmuwi1Mu.jpg'}, {'credit_id': '52fe4255c3a36847f801603d', 'department': 'Sound', 'gender': 2, 'id': 491, 'job': 'Original Music Composer', 'name': 'John Williams', 'profile_path': '/2Ats98PB1SH2yfEPikiLdhRuXZm.jpg'}, {'credit_id': '52fe4255c3a36847f8016049', 'department': 'Editing', 'gender': 2, 'id': 8556, 'job': 'Editor', 'name': 'Verna Fields', 'profile_path': None}, {'credit_id': '52fe4255c3a36847f801604f', 'department': 'Art', 'gender': 2, 'id': 8558, 'job': 'Production Design', 'name': 'Joe Alves', 'profile_path': '/tVMkWdOrrzZkLyNNbluYflpdxyq.jpg'}, {'credit_id': '52fe4255c3a36847f8016055', 'department': 'Art', 'gender': 2, 'id': 796, 'job': 'Set Decoration', 'name': 'John M. Dwyer', 'profile_path': None}, {'credit_id': '52fe4255c3a36847f801605b', 'department': 'Art', 'gender': 0, 'id': 8573, 'job': 'Art Department Coordinator', 'name': 'Thomas J. Wright', 'profile_path': '/9mAgimzp4CbzPRGPBfPirM87seb.jpg'}, {'credit_id': '52fe4255c3a36847f8016061', 'department': 'Sound', 'gender': 0, 'id': 8582, 'job': 'Sound Designer', 'name': 'John R. Carter', 'profile_path': None}, {'credit_id': '52fe4255c3a36847f8016067', 'department': 'Crew', 'gender': 0, 'id': 8586, 'job': 'Special Effects', 'name': 'Robert A. Mattey', 'profile_path': None}, {'credit_id': '52fe4255c3a36847f801606d', 'department': 'Crew', 'gender': 0, 'id': 8591, 'job': 'Stunts', 'name': 'Ted Grossman', 'profile_path': None}, {'credit_id': '52fe4255c3a36847f80160af', 'department': 'Writing', 'gender': 2, 'id': 8554, 'job': 'Screenplay', 'name': 'Peter Benchley', 'profile_path': '/AgPS8DEEI3epXydkrbJSvJ5Wgb4.jpg'}, {'credit_id': '53807bc5c3a36805a1004d8e', 'department': 'Camera', 'gender': 2, 'id': 2287, 'job': 'Director of Photography', 'name': 'Bill Butler', 'profile_path': '/BJpWJoyF771fVD0bUPx5WE173y.jpg'}, {'credit_id': '56ba24f6c3a3687c9b00002a', 'department': 'Production', 'gender': 1, 'id': 12435, 'job': 'Casting', 'name': 'Shari Rhodes', 'profile_path': None}, {'credit_id': '56ba1e9692514106a1002ad2', 'department': 'Costume &amp; Make-Up', 'gender': 2, 'id': 13942, 'job': 'Makeup Artist', 'name': 'Del Armstrong', 'profile_path': None}, {'credit_id': '56ba1ecdc3a3681e7d002c7d', 'department': 'Costume &amp; Make-Up', 'gender': 0, 'id': 1430210, 'job': 'Hairstylist', 'name': 'Verne Caruso', 'profile_path': None}, {'credit_id': '56ba202e92514106b4002c82', 'department': 'Costume &amp; Make-Up', 'gender': 0, 'id': 1574927, 'job': 'Makeup Artist', 'name': 'Jim Gillespie', 'profile_path': None}, {'credit_id': '56ba20dac3a3681e7d002cd2', 'department': 'Production', 'gender': 2, 'id': 66222, 'job': 'Unit Production Manager', 'name': 'James Fargo', 'profile_path': '/2dcSiTGfRqVSIvM677q6XZsxK8w.jpg'}, {'credit_id': '56ba210a92514106af002e0f', 'department': 'Directing', 'gender': 0, 'id': 1416440, 'job': 'Assistant Director', 'name': 'Barbara Bass', 'profile_path': None}, {'credit_id': '56ba2150c3a3681e6d002cc1', 'department': 'Directing', 'gender': 0, 'id': 1228010, 'job': 'Assistant Director', 'name': 'Tom Joyner', 'profile_path': None}, {'credit_id': '56ba21bf925141069f002e0a', 'department': 'Directing', 'gender': 0, 'id': 1511704, 'job': 'Assistant Director', 'name': 'L. Andrew Stone', 'profile_path': None}, {'credit_id': '56ba2243c3a3681e77002d57', 'department': 'Crew', 'gender': 0, 'id': 1341399, 'job': 'Property Master', 'name': 'William A. Petrotta', 'profile_path': None}, {'credit_id': '56ba2288c3a3681e64002c73', 'department': 'Art', 'gender': 0, 'id': 8573, 'job': 'Production Illustrator', 'name': 'Thomas J. Wright', 'profile_path': '/9mAgimzp4CbzPRGPBfPirM87seb.jpg'}, {'credit_id': '56ba22ca9251416872001cf6', 'department': 'Editing', 'gender': 0, 'id': 66167, 'job': 'Assistant Editor', 'name': 'William C. Carruth', 'profile_path': None}, {'credit_id': '56ba231ac3a3681e60002bb5', 'department': 'Editing', 'gender': 2, 'id': 12865, 'job': 'Assistant Editor', 'name': 'Jeff Gourson', 'profile_path': None}, {'credit_id': '56ba23d59251417193000012', 'department': 'Directing', 'gender': 1, 'id': 17916, 'job': 'Script Supervisor', 'name': 'Charlsie Bryant', 'profile_path': None}]</t>
  </si>
  <si>
    <t>[{'id': 27, 'name': 'Horror'}, {'id': 53, 'name': 'Thriller'}, {'id': 12, 'name': 'Adventure'}]</t>
  </si>
  <si>
    <t>[{'name': 'Universal Pictures', 'id': 33}, {'name': 'Zanuck/Brown Productions', 'id': 1865}]</t>
  </si>
  <si>
    <t>Jaws</t>
  </si>
  <si>
    <t>m109</t>
  </si>
  <si>
    <t>[{'cast_id': 23, 'character': 'Juno MacGuff', 'credit_id': '52fe4479c3a36847f80984c7', 'gender': 1, 'id': 27578, 'name': 'Ellen Page', 'order': 0, 'profile_path': '/paexwBfmlVyzva7q4XgcBdqowmL.jpg'}, {'cast_id': 24, 'character': 'Paulie Bleeker', 'credit_id': '52fe4479c3a36847f80984cb', 'gender': 2, 'id': 39995, 'name': 'Michael Cera', 'order': 1, 'profile_path': '/kxeJQa9Ae7Ns1J1b5012SMeyXn2.jpg'}, {'cast_id': 25, 'character': 'Vanessa Loring', 'credit_id': '52fe4479c3a36847f80984cf', 'gender': 1, 'id': 9278, 'name': 'Jennifer Garner', 'order': 2, 'profile_path': '/ipLvpX5cE4onFxysARCodQ0EjCD.jpg'}, {'cast_id': 26, 'character': 'Mark Loring', 'credit_id': '52fe4479c3a36847f80984d3', 'gender': 2, 'id': 23532, 'name': 'Jason Bateman', 'order': 4, 'profile_path': '/ttzLpjvcLkvXyyTBpjmZw11tjlr.jpg'}, {'cast_id': 27, 'character': 'Bren MacGuff', 'credit_id': '52fe4479c3a36847f80984d7', 'gender': 1, 'id': 19, 'name': 'Allison Janney', 'order': 5, 'profile_path': '/fido6hwI8tFSZNt6HtP2DZH2eu6.jpg'}, {'cast_id': 28, 'character': 'Mac MacGuff', 'credit_id': '52fe4479c3a36847f80984db', 'gender': 2, 'id': 18999, 'name': 'J.K. Simmons', 'order': 6, 'profile_path': '/jPoNW5fugs5h8AbcE7H5OBm04Tm.jpg'}, {'cast_id': 29, 'character': 'Leah', 'credit_id': '52fe4479c3a36847f80984df', 'gender': 1, 'id': 52442, 'name': 'Olivia Thirlby', 'order': 7, 'profile_path': '/kDzFwMc2WZZQD3No2ULn3G8Sj42.jpg'}, {'cast_id': 30, 'character': 'Gerta Rauss', 'credit_id': '52fe4479c3a36847f80984e3', 'gender': 1, 'id': 52457, 'name': 'Eileen Pedde', 'order': 8, 'profile_path': '/pPrvpJqNN0teedsj1A8f93KUmxk.jpg'}, {'cast_id': 31, 'character': 'Rollo', 'credit_id': '52fe4479c3a36847f80984e7', 'gender': 2, 'id': 11678, 'name': 'Rainn Wilson', 'order': 9, 'profile_path': '/ewoTNrM4WkuzmFwj7QwJ7yGin9L.jpg'}, {'cast_id': 32, 'character': 'Steve Rendazo', 'credit_id': '52fe4479c3a36847f80984eb', 'gender': 2, 'id': 52458, 'name': 'Daniel Clark', 'order': 10, 'profile_path': '/8N95ixJhFvpxFidmhzLYV00Wva2.jpg'}, {'cast_id': 56, 'character': "Bleeker's Mom", 'credit_id': '56ccd246c3a36827620000f3', 'gender': 1, 'id': 1369082, 'name': 'Darla Fay', 'order': 11, 'profile_path': None}, {'cast_id': 37, 'character': 'Vijay', 'credit_id': '52fe4479c3a36847f8098505', 'gender': 0, 'id': 85616, 'name': 'Aman Johal', 'order': 12, 'profile_path': '/saVZBiBHJZUzx3SJZNhLmzsEvQp.jpg'}, {'cast_id': 39, 'character': 'Su-Chin', 'credit_id': '52fe4479c3a36847f809850d', 'gender': 1, 'id': 82791, 'name': 'Valerie Tian', 'order': 13, 'profile_path': '/t7rlGNsg0BqNx24mUdflWFsOuda.jpg'}, {'cast_id': 40, 'character': 'Punk Receptionist', 'credit_id': '52fe4479c3a36847f8098511', 'gender': 1, 'id': 64914, 'name': 'Emily Perkins', 'order': 14, 'profile_path': '/qsfoKWiL7x8JXnyexdiE3ERrI2i.jpg'}, {'cast_id': 57, 'character': 'Ultrasound Technician', 'credit_id': '56ccd2e79251415cd7000109', 'gender': 1, 'id': 1093538, 'name': 'Kaaren de Zilva', 'order': 15, 'profile_path': '/ij8Adx5ODCIP8QExjNNg1qlBnQr.jpg'}, {'cast_id': 58, 'character': 'Guy Lab Partner', 'credit_id': '56ccd301c3a368277300012b', 'gender': 2, 'id': 230868, 'name': 'Steven Christopher Parker', 'order': 16, 'profile_path': '/fzY4TdZecWl51lGPuOaHSsKVohJ.jpg'}, {'cast_id': 36, 'character': 'Girl Lab Partner', 'credit_id': '52fe4479c3a36847f8098501', 'gender': 1, 'id': 85144, 'name': 'Candice King', 'order': 17, 'profile_path': '/cd3IguIkjP9R1WftnwY86zCq76c.jpg'}, {'cast_id': 59, 'character': 'Liberty Bell', 'credit_id': '56ccd3219251415ce6000138', 'gender': 1, 'id': 135802, 'name': 'Sierra Pitkin', 'order': 18, 'profile_path': '/atzmK1APhC3HDxtp6c467wtTkMX.jpg'}, {'cast_id': 60, 'character': 'Chemistry Teacher', 'credit_id': '56ccd345c3a368276b000110', 'gender': 2, 'id': 229679, 'name': 'Cut Chemist', 'order': 19, 'profile_path': None}, {'cast_id': 38, 'character': 'Tough Girl', 'credit_id': '52fe4479c3a36847f8098509', 'gender': 1, 'id': 209723, 'name': 'Eve Harlow', 'order': 20, 'profile_path': '/h3ZqWXWD6EVEzHIm6e9QsNoRL6R.jpg'}, {'cast_id': 62, 'character': 'Nurse', 'credit_id': '56ccd421c3a36827670001a5', 'gender': 1, 'id': 169511, 'name': 'Kirsten Alter', 'order': 21, 'profile_path': '/5nZEXyES2xvnr64Ciz0ulbeeq3G.jpg'}, {'cast_id': 63, 'character': 'Pretty-to-Goth Girl', 'credit_id': '56ccd4ed9251415cd700015b', 'gender': 1, 'id': 59181, 'name': 'Emily Tennant', 'order': 22, 'profile_path': '/s7u9JSQWV3vll3ywpyCuacIVcPB.jpg'}, {'cast_id': 64, 'character': 'Katrina De Voort', 'credit_id': '56ccd6609251415ce300019b', 'gender': 1, 'id': 1582007, 'name': 'Ashley Whillans', 'order': 23, 'profile_path': None}, {'cast_id': 65, 'character': 'Track Announcer', 'credit_id': '56ccd6c69251415cd40001a6', 'gender': 2, 'id': 144438, 'name': 'Jeff Witzke', 'order': 24, 'profile_path': '/nvnFz8I3kTKahMGkNOpY2GxXqgv.jpg'}, {'cast_id': 66, 'character': 'Keith', 'credit_id': '56ccd6d29251415cd40001a9', 'gender': 2, 'id': 1582008, 'name': 'Colin McSween', 'order': 25, 'profile_path': None}, {'cast_id': 67, 'character': 'Sex Ed Teacher', 'credit_id': '56ccd7079251415cd7000185', 'gender': 0, 'id': 1366470, 'name': 'Peggy Logan', 'order': 26, 'profile_path': None}, {'cast_id': 68, 'character': 'RPG Nerd', 'credit_id': '56ccd74ec3a368275b0001a1', 'gender': 2, 'id': 52414, 'name': 'Cameron Bright', 'order': 27, 'profile_path': '/lLK8sV9teuGLWhoZqhGiuD0t3VO.jpg'}, {'cast_id': 69, 'character': 'Delivery Room Doctor', 'credit_id': '56ccd7669251415cd10001ae', 'gender': 1, 'id': 1582010, 'name': 'Joy Galmut', 'order': 28, 'profile_path': None}, {'cast_id': 70, 'character': "Vanessa's Friend #1", 'credit_id': '56ccd7a0c3a3682759000185', 'gender': 1, 'id': 1313741, 'name': 'Wendy Russell', 'order': 29, 'profile_path': '/740sqOi2jhW1hzhDz41bUPdf6eG.jpg'}, {'cast_id': 71, 'character': "Vanessa's Friend #2", 'credit_id': '56ccd7b19251415ce30001c9', 'gender': 1, 'id': 1222953, 'name': 'Robyn Ross', 'order': 30, 'profile_path': '/loSBw9TTIfcTrtF19MYwPL0rkWp.jpg'}]</t>
  </si>
  <si>
    <t>[{'credit_id': '52fe4479c3a36847f80984bd', 'department': 'Production', 'gender': 1, 'id': 6044, 'job': 'Casting', 'name': 'Mindy Marin', 'profile_path': '/qzqo2SyYdwb3CKeLuUMXBJneWEe.jpg'}, {'credit_id': '52fe4479c3a36847f8098463', 'department': 'Production', 'gender': 2, 'id': 6949, 'job': 'Producer', 'name': 'John Malkovich', 'profile_path': '/tCtiWZbKKRgHhLxFCIPfveYAsdc.jpg'}, {'credit_id': '52fe4479c3a36847f809848d', 'department': 'Production', 'gender': 2, 'id': 9615, 'job': 'Producer', 'name': 'Jim Miller', 'profile_path': None}, {'credit_id': '598b40169251414bac03513b', 'department': 'Art', 'gender': 0, 'id': 11821, 'job': 'Art Direction', 'name': 'Catherine Schroer', 'profile_path': None}, {'credit_id': '52fe4479c3a36847f80984b7', 'department': 'Costume &amp; Make-Up', 'gender': 1, 'id': 11823, 'job': 'Costume Design', 'name': 'Monique Prudhomme', 'profile_path': None}, {'credit_id': '598b3fdec3a36824e202416e', 'department': 'Art', 'gender': 2, 'id': 11818, 'job': 'Art Direction', 'name': 'Michael Diner', 'profile_path': None}, {'credit_id': '52fe4479c3a36847f80984f1', 'department': 'Production', 'gender': 2, 'id': 23541, 'job': 'Executive Producer', 'name': 'Joseph Drake', 'profile_path': None}, {'credit_id': '52fe4479c3a36847f809846f', 'department': 'Production', 'gender': 2, 'id': 40383, 'job': 'Executive Producer', 'name': 'Nathan Kahane', 'profile_path': '/2J94KWasJlrH4RVI4BQaR0i8P0t.jpg'}, {'credit_id': '52fe4479c3a36847f8098481', 'department': 'Art', 'gender': 2, 'id': 39038, 'job': 'Production Design', 'name': 'Steve Saklad', 'profile_path': '/1qdEIFNLdDQs3uqN5fLvi2U7a8p.jpg'}, {'credit_id': '52fe4479c3a36847f8098499', 'department': 'Production', 'gender': 2, 'id': 43899, 'job': 'Producer', 'name': 'Brad Van Arragon', 'profile_path': None}, {'credit_id': '52fe4479c3a36847f8098457', 'department': 'Directing', 'gender': 2, 'id': 52443, 'job': 'Director', 'name': 'Jason Reitman', 'profile_path': '/bW44MnIOve5kqqtcmmbzBre0N7D.jpg'}, {'credit_id': '52fe4479c3a36847f80984fd', 'department': 'Writing', 'gender': 1, 'id': 52444, 'job': 'Screenplay', 'name': 'Diablo Cody', 'profile_path': '/yMgtFNLpixRANjdyommLAdRXFpg.jpg'}, {'credit_id': '52fe4479c3a36847f809845d', 'department': 'Production', 'gender': 1, 'id': 52445, 'job': 'Producer', 'name': 'Lianne Halfon', 'profile_path': None}, {'credit_id': '52fe4479c3a36847f8098469', 'department': 'Production', 'gender': 0, 'id': 52446, 'job': 'Producer', 'name': 'Mason Novick', 'profile_path': None}, {'credit_id': '52fe4479c3a36847f8098475', 'department': 'Production', 'gender': 2, 'id': 52448, 'job': 'Executive Producer', 'name': 'Daniel Dubiecki', 'profile_path': None}, {'credit_id': '52fe4479c3a36847f809847b', 'department': 'Camera', 'gender': 2, 'id': 52449, 'job': 'Director of Photography', 'name': 'Eric Steelberg', 'profile_path': None}, {'credit_id': '52fe4479c3a36847f8098487', 'department': 'Editing', 'gender': 0, 'id': 52450, 'job': 'Editor', 'name': 'Dana E. Glauberman', 'profile_path': None}, {'credit_id': '52fe4479c3a36847f8098493', 'department': 'Production', 'gender': 1, 'id': 52451, 'job': 'Producer', 'name': 'Kelli Konop', 'profile_path': None}, {'credit_id': '564ba298c3a368603100429d', 'department': 'Sound', 'gender': 0, 'id': 52452, 'job': 'Music Supervisor', 'name': 'Peter Afterman', 'profile_path': None}, {'credit_id': '564ba2cbc3a36860310042a6', 'department': 'Sound', 'gender': 1, 'id': 52453, 'job': 'Music Supervisor', 'name': 'Margaret Yen', 'profile_path': None}, {'credit_id': '55152d1392514153b2000c61', 'department': 'Sound', 'gender': 0, 'id': 52454, 'job': 'Original Music Composer', 'name': 'Mateo Messina', 'profile_path': None}, {'credit_id': '52fe4479c3a36847f80984b1', 'department': 'Sound', 'gender': 0, 'id': 52455, 'job': 'Songs', 'name': 'Kimya Dawson', 'profile_path': None}, {'credit_id': '52fe4479c3a36847f80984c3', 'department': 'Production', 'gender': 1, 'id': 52456, 'job': 'Casting', 'name': 'Kara Lipson', 'profile_path': None}, {'credit_id': '52fe4479c3a36847f80984f7', 'department': 'Production', 'gender': 2, 'id': 52897, 'job': 'Producer', 'name': 'Russell Smith', 'profile_path': None}, {'credit_id': '598b40c4c3a36874f2035c2c', 'department': 'Costume &amp; Make-Up', 'gender': 1, 'id': 112656, 'job': 'Key Makeup Artist', 'name': 'Victoria Down', 'profile_path': None}, {'credit_id': '564ba4389251416de3000996', 'department': 'Art', 'gender': 0, 'id': 53114, 'job': 'Set Decoration', 'name': 'Shane Vieau', 'profile_path': None}, {'credit_id': '564ba41e9251414dbf0044bb', 'department': 'Crew', 'gender': 2, 'id': 197930, 'job': 'Stunt Coordinator', 'name': 'Scott J. Ateah', 'profile_path': None}, {'credit_id': '598b41659251414bac03529c', 'department': 'Costume &amp; Make-Up', 'gender': 2, 'id': 1314457, 'job': 'Hairstylist', 'name': 'Robert A. Pandini', 'profile_path': None}, {'credit_id': '598b41e59251414bdd032719', 'department': 'Directing', 'gender': 2, 'id': 1345718, 'job': 'First Assistant Director', 'name': 'Jason Blumenfeld', 'profile_path': None}, {'credit_id': '564ba472c3a368602e004532', 'department': 'Sound', 'gender': 0, 'id': 1347998, 'job': 'Sound Re-Recording Mixer', 'name': 'J. Stanley Johnston', 'profile_path': None}, {'credit_id': '598b4771925141329e02e567', 'department': 'Sound', 'gender': 0, 'id': 1367667, 'job': 'Supervising Sound Editor', 'name': 'Perry Robertson', 'profile_path': None}, {'credit_id': '564ba2dfc3a3686026004813', 'department': 'Sound', 'gender': 0, 'id': 1367676, 'job': 'Music Editor', 'name': 'Nick South', 'profile_path': None}, {'credit_id': '598b456dc3a3681f6e036ff4', 'department': 'Sound', 'gender': 0, 'id': 1372880, 'job': 'Supervising ADR Editor', 'name': 'Barney Cabral', 'profile_path': None}, {'credit_id': '564ba3e39251414dc4004249', 'department': 'Camera', 'gender': 0, 'id': 1391699, 'job': 'Still Photographer', 'name': 'Doane Gregory', 'profile_path': None}, {'credit_id': '598b4a36c3a368755f036c0a', 'department': 'Camera', 'gender': 0, 'id': 1394974, 'job': 'Camera Operator', 'name': 'John Clothier', 'profile_path': None}, {'credit_id': '598b4a9ac3a368752602dcfa', 'department': 'Lighting', 'gender': 0, 'id': 1398846, 'job': 'Chief Lighting Technician', 'name': 'John Dekker', 'profile_path': None}, {'credit_id': '598b4229c3a368755f0362de', 'department': 'Art', 'gender': 0, 'id': 1399046, 'job': 'Construction Coordinator', 'name': 'John Beatty', 'profile_path': None}, {'credit_id': '598b45bcc3a368752602d819', 'department': 'Sound', 'gender': 0, 'id': 1400093, 'job': 'Sound Editor', 'name': 'Rickley W. Dumm', 'profile_path': None}, {'credit_id': '598b43a9925141329e02e187', 'department': 'Art', 'gender': 0, 'id': 1401395, 'job': 'Property Master', 'name': 'Bryan Korenberg', 'profile_path': None}, {'credit_id': '598b462492514137060276bb', 'department': 'Sound', 'gender': 2, 'id': 1403636, 'job': 'Sound Editor', 'name': 'Richard Dwan Jr.', 'profile_path': None}, {'credit_id': '564ba4809251414dcb004621', 'department': 'Sound', 'gender': 2, 'id': 1408284, 'job': 'Sound Re-Recording Mixer', 'name': 'Ken S. Polk', 'profile_path': None}, {'credit_id': '598b42b8c3a36824a0023809', 'department': 'Art', 'gender': 0, 'id': 1413442, 'job': 'Painter', 'name': 'Doug Currie', 'profile_path': None}, {'credit_id': '598b488ac3a368755f036a7e', 'department': 'Sound', 'gender': 2, 'id': 1423757, 'job': 'Sound Designer', 'name': 'Scott Sanders', 'profile_path': None}, {'credit_id': '564ba495c3a368602b00458a', 'department': 'Sound', 'gender': 2, 'id': 1423757, 'job': 'Sound Re-Recording Mixer', 'name': 'Scott Sanders', 'profile_path': None}, {'credit_id': '564ba44ec3a368602e00452b', 'department': 'Costume &amp; Make-Up', 'gender': 1, 'id': 1426761, 'job': 'Key Hair Stylist', 'name': 'Sherry Linder-Gygli', 'profile_path': None}, {'credit_id': '598b410c925141329e02df27', 'department': 'Costume &amp; Make-Up', 'gender': 0, 'id': 1441272, 'job': 'Makeup Artist', 'name': 'Monica Huppert', 'profile_path': None}, {'credit_id': '598b43dbc3a3681f6e036e35', 'department': 'Art', 'gender': 0, 'id': 1457403, 'job': 'Set Dresser', 'name': 'Sergio Lavilla', 'profile_path': None}, {'credit_id': '564ba2f1c3a36860280046f4', 'department': 'Directing', 'gender': 0, 'id': 1460786, 'job': 'Script Supervisor', 'name': 'Stephanie Rossel', 'profile_path': None}, {'credit_id': '598b406a9251414bd103235f', 'department': 'Costume &amp; Make-Up', 'gender': 0, 'id': 1512251, 'job': 'Makeup Artist', 'name': 'Sandy Cooper', 'profile_path': None}, {'credit_id': '564ba4cac3a3686026004864', 'department': 'Costume &amp; Make-Up', 'gender': 0, 'id': 1531240, 'job': 'Assistant Costume Designer', 'name': 'Christine Coutts', 'profile_path': None}, {'credit_id': '598b55d692514137060286e7', 'department': 'Editing', 'gender': 2, 'id': 1536560, 'job': 'First Assistant Editor', 'name': 'Clay Rawlins', 'profile_path': None}, {'credit_id': '564ba3c9c3a368602600483a', 'department': 'Production', 'gender': 0, 'id': 1537692, 'job': 'Production Coordinator', 'name': 'Trevor Westerhoff', 'profile_path': None}, {'credit_id': '598b46d6c3a368755f03683c', 'department': 'Sound', 'gender': 0, 'id': 1550234, 'job': 'Foley', 'name': 'Nick Neutra', 'profile_path': None}, {'credit_id': '598b4bf49251414bdd033025', 'department': 'Lighting', 'gender': 0, 'id': 1575869, 'job': 'Rigging Gaffer', 'name': 'Michael Mayo', 'profile_path': None}, {'credit_id': '56c4e6f29251412449000967', 'department': 'Camera', 'gender': 0, 'id': 1579180, 'job': 'First Assistant Camera', 'name': 'Stewart Whelan', 'profile_path': None}, {'credit_id': '598b4990c3a36874f2036640', 'department': 'Visual Effects', 'gender': 0, 'id': 1593500, 'job': 'Special Effects Supervisor', 'name': 'John Sleep', 'profile_path': None}, {'credit_id': '598b56659251414bfa0330ae', 'department': 'Production', 'gender': 0, 'id': 1713987, 'job': 'Location Manager', 'name': 'Neil Robertson', 'profile_path': None}, {'credit_id': '598b42559251414bdd03279d', 'department': 'Art', 'gender': 0, 'id': 1730050, 'job': 'Greensman', 'name': 'Josephine Bleuer', 'profile_path': None}, {'credit_id': '598b492e925141329e02e736', 'department': 'Sound', 'gender': 0, 'id': 1740414, 'job': 'Boom Operator', 'name': 'Tony Wyman', 'profile_path': None}, {'credit_id': '598b435bc3a368755f036445', 'department': 'Art', 'gender': 0, 'id': 1786444, 'job': 'Set Dresser', 'name': 'Michael Jovanovski', 'profile_path': None}, {'credit_id': '598b428d9251414bfa031e11', 'department': 'Art', 'gender': 0, 'id': 1866779, 'job': 'Set Dresser', 'name': 'Michael Church', 'profile_path': None}, {'credit_id': '598b42e6c3a36874f2035e74', 'department': 'Art', 'gender': 0, 'id': 1866780, 'job': 'Set Dresser', 'name': 'Paul Arthur Hartman', 'profile_path': None}, {'credit_id': '598b44139251416b50030b94', 'department': 'Art', 'gender': 0, 'id': 1866781, 'job': 'Set Dresser', 'name': 'Sigrid Spade', 'profile_path': None}, {'credit_id': '598b443bc3a368786503028a', 'department': 'Crew', 'gender': 0, 'id': 1866782, 'job': 'Carpenter', 'name': 'Kevin Tomecek', 'profile_path': None}, {'credit_id': '598b44f99251414bb4034809', 'department': 'Art', 'gender': 0, 'id': 1866785, 'job': 'Art Department Coordinator', 'name': 'Lori West', 'profile_path': None}, {'credit_id': '598b452cc3a3681f6e036fa9', 'department': 'Art', 'gender': 0, 'id': 1866786, 'job': 'Set Dresser', 'name': 'Christopher Wishart', 'profile_path': None}, {'credit_id': '598b49f89251414bdd032ebf', 'department': 'Camera', 'gender': 0, 'id': 1866801, 'job': 'Key Grip', 'name': 'Dave Askey', 'profile_path': None}, {'credit_id': '598b4af69251414bac035c67', 'department': 'Lighting', 'gender': 0, 'id': 1866806, 'job': 'Lighting Technician', 'name': 'Randy A. Jablonka', 'profile_path': None}, {'credit_id': '598b558e9251416b50031ce9', 'department': 'Costume &amp; Make-Up', 'gender': 0, 'id': 1866818, 'job': 'Costume Supervisor', 'name': 'Paul Lavigne', 'profile_path': None}, {'credit_id': '598b574dc3a368755f037921', 'department': 'Crew', 'gender': 0, 'id': 1866831, 'job': 'Transportation Captain', 'name': 'Scott Delaplace', 'profile_path': None}, {'credit_id': '598b5780925141370602885c', 'department': 'Crew', 'gender': 0, 'id': 1866832, 'job': 'Transportation Coordinator', 'name': 'Clif Kosterman', 'profile_path': None}, {'credit_id': '59a00ce0c3a36847f60102ee', 'department': 'Sound', 'gender': 0, 'id': 1871326, 'job': 'Foley', 'name': 'Michael Kreple', 'profile_path': None}]</t>
  </si>
  <si>
    <t>[{'name': 'Fox Searchlight Pictures', 'id': 43}, {'name': 'Mandate Pictures', 'id': 771}]</t>
  </si>
  <si>
    <t>Juno</t>
  </si>
  <si>
    <t>m111</t>
  </si>
  <si>
    <t>['crime', 'drama']</t>
  </si>
  <si>
    <t>[{'cast_id': 1, 'character': 'Telly', 'credit_id': '52fe44eac3a36847f80b1abd', 'gender': 2, 'id': 57387, 'name': 'Leo Fitzpatrick', 'order': 0, 'profile_path': '/cy5AHjW6fRCtdqNfOPpmiXPhA46.jpg'}, {'cast_id': 6, 'character': 'Ruby', 'credit_id': '52fe44eac3a36847f80b1ac5', 'gender': 1, 'id': 5916, 'name': 'Rosario Dawson', 'order': 2, 'profile_path': '/dEK1rMmSJAPGdc2t1XWdbqBmvEq.jpg'}, {'cast_id': 27, 'character': 'Jenny', 'credit_id': '52fe44ebc3a36847f80b1b25', 'gender': 1, 'id': 2838, 'name': 'ChloÃ« Sevigny', 'order': 3, 'profile_path': '/qhVabrmmSwfhbApuagf0NlEhBaf.jpg'}, {'cast_id': 19, 'character': 'Casper', 'credit_id': '52fe44ebc3a36847f80b1b05', 'gender': 2, 'id': 57389, 'name': 'Justin Pierce', 'order': 4, 'profile_path': None}, {'cast_id': 20, 'character': 'Paul', 'credit_id': '52fe44ebc3a36847f80b1b09', 'gender': 0, 'id': 1187713, 'name': 'Sajan Bhagat', 'order': 5, 'profile_path': None}, {'cast_id': 21, 'character': 'Stanly', 'credit_id': '52fe44ebc3a36847f80b1b0d', 'gender': 0, 'id': 1187714, 'name': 'Billy Valdes', 'order': 6, 'profile_path': None}, {'cast_id': 22, 'character': 'Zack', 'credit_id': '52fe44ebc3a36847f80b1b11', 'gender': 0, 'id': 1187715, 'name': 'Billy Waldeman', 'order': 7, 'profile_path': None}, {'cast_id': 23, 'character': 'Javier', 'credit_id': '52fe44ebc3a36847f80b1b15', 'gender': 0, 'id': 1187716, 'name': 'Javier Nunez', 'order': 8, 'profile_path': None}, {'cast_id': 24, 'character': 'Luis', 'credit_id': '52fe44ebc3a36847f80b1b19', 'gender': 0, 'id': 1187717, 'name': 'Luis NÃºÃ±ez', 'order': 9, 'profile_path': None}, {'cast_id': 25, 'character': 'Christian', 'credit_id': '52fe44ebc3a36847f80b1b1d', 'gender': 0, 'id': 1187718, 'name': 'Christian Bruna', 'order': 10, 'profile_path': None}, {'cast_id': 26, 'character': 'Alex', 'credit_id': '52fe44ebc3a36847f80b1b21', 'gender': 0, 'id': 1187719, 'name': 'Alex Glen', 'order': 11, 'profile_path': None}, {'cast_id': 28, 'character': 'Deli Owner', 'credit_id': '52fe44ebc3a36847f80b1b29', 'gender': 2, 'id': 131299, 'name': 'Joseph Chan', 'order': 12, 'profile_path': None}, {'cast_id': 29, 'character': 'Korean Guy', 'credit_id': '52fe44ebc3a36847f80b1b2d', 'gender': 0, 'id': 1187720, 'name': 'Johnathan Staci Kim', 'order': 13, 'profile_path': None}, {'cast_id': 30, 'character': 'Little Girl', 'credit_id': '52fe44ebc3a36847f80b1b31', 'gender': 0, 'id': 1187721, 'name': 'Adriane Brown', 'order': 14, 'profile_path': None}, {'cast_id': 31, 'character': 'Girl #1', 'credit_id': '52fe44ebc3a36847f80b1b35', 'gender': 0, 'id': 57388, 'name': 'Sarah Henderson', 'order': 15, 'profile_path': None}, {'cast_id': 33, 'character': 'Steven', 'credit_id': '57675d2c9251412a640007df', 'gender': 2, 'id': 17866, 'name': 'Jon Abrahams', 'order': 16, 'profile_path': '/93ASTZzX5o4tg17abZwYiCJONCd.jpg'}]</t>
  </si>
  <si>
    <t>[{'credit_id': '52fe44eac3a36847f80b1acb', 'department': 'Production', 'gender': 0, 'id': 57392, 'job': 'Executive Producer', 'name': 'Michael Chambers', 'profile_path': '/zLMWGEzMXS85f51L5iSLv5jQnrD.jpg'}, {'credit_id': '52fe44eac3a36847f80b1ad1', 'department': 'Production', 'gender': 0, 'id': 57393, 'job': 'Executive Producer', 'name': 'Patrick Panzarella', 'profile_path': None}, {'credit_id': '52fe44eac3a36847f80b1ad7', 'department': 'Production', 'gender': 2, 'id': 5216, 'job': 'Executive Producer', 'name': 'Gus Van Sant', 'profile_path': '/2WsDgxPivXtPHtsXK5QZ8U7zYEb.jpg'}, {'credit_id': '52fe44eac3a36847f80b1add', 'department': 'Production', 'gender': 2, 'id': 5505, 'job': 'Producer', 'name': 'Cary Woods', 'profile_path': None}, {'credit_id': '52fe44eac3a36847f80b1ae3', 'department': 'Sound', 'gender': 2, 'id': 57394, 'job': 'Original Music Composer', 'name': 'Lou Barlow', 'profile_path': '/csOxrXILa4QWhLBdE1oplumJWum.jpg'}, {'credit_id': '52fe44ebc3a36847f80b1aef', 'department': 'Camera', 'gender': 0, 'id': 6389, 'job': 'Director of Photography', 'name': 'Eric Alan Edwards', 'profile_path': None}, {'credit_id': '52fe44ebc3a36847f80b1af5', 'department': 'Editing', 'gender': 2, 'id': 5361, 'job': 'Editor', 'name': 'Christopher Tellefsen', 'profile_path': None}, {'credit_id': '52fe44ebc3a36847f80b1afb', 'department': 'Writing', 'gender': 0, 'id': 51918, 'job': 'Screenplay', 'name': 'Harmony Korine', 'profile_path': '/jIRFas9ht1GgRVuWKBWEDwgtnFU.jpg'}, {'credit_id': '52fe44ebc3a36847f80b1b01', 'department': 'Directing', 'gender': 2, 'id': 51917, 'job': 'Director', 'name': 'Larry Clark', 'profile_path': '/7JfnrUqvXafhqACvMewBVA3Klb.jpg'}, {'credit_id': '563481c9c3a3681b61017b21', 'department': 'Sound', 'gender': 0, 'id': 1529606, 'job': 'Original Music Composer', 'name': 'John Davis', 'profile_path': None}]</t>
  </si>
  <si>
    <t>[{'id': 18, 'name': 'Drama'}, {'id': 80, 'name': 'Crime'}]</t>
  </si>
  <si>
    <t>Kids</t>
  </si>
  <si>
    <t>m113</t>
  </si>
  <si>
    <t>['fantasy', 'action', 'adventure', 'sci-fi']</t>
  </si>
  <si>
    <t>[{'cast_id': 17, 'character': 'Prince Colwyn', 'credit_id': '52fe4281c3a36847f80243f3', 'gender': 2, 'id': 12811, 'name': 'Ken Marshall', 'order': 0, 'profile_path': '/zaFq0rDgyYi1870hpB9EL7ruEZf.jpg'}, {'cast_id': 18, 'character': 'Princess Lyssa', 'credit_id': '52fe4281c3a36847f80243f7', 'gender': 1, 'id': 12812, 'name': 'Lysette Anthony', 'order': 1, 'profile_path': '/yLTijECWVviLdhB03IYkZSJJLcY.jpg'}, {'cast_id': 19, 'character': 'Lyssa, Widow of the Web', 'credit_id': '52fe4281c3a36847f80243fb', 'gender': 1, 'id': 12513, 'name': 'Francesca Annis', 'order': 2, 'profile_path': '/gzk3kD4qWhOBUVF536JeMLmlVbo.jpg'}, {'cast_id': 20, 'character': 'Torquil', 'credit_id': '52fe4281c3a36847f80243ff', 'gender': 2, 'id': 2629, 'name': 'Alun Armstrong', 'order': 3, 'profile_path': '/bndjwAJEebKYUGmLLgGD8VfP9N4.jpg'}, {'cast_id': 21, 'character': 'Ergo', 'credit_id': '52fe4281c3a36847f8024403', 'gender': 2, 'id': 3475, 'name': 'David Battley', 'order': 4, 'profile_path': None}, {'cast_id': 22, 'character': 'Rell the Cyclops', 'credit_id': '52fe4281c3a36847f8024407', 'gender': 2, 'id': 12815, 'name': 'Bernard Bresslaw', 'order': 5, 'profile_path': '/eN7BkCAAWcAuvrwwjXXCwT4XI2Z.jpg'}, {'cast_id': 23, 'character': 'Kegan', 'credit_id': '52fe4281c3a36847f802440b', 'gender': 2, 'id': 3896, 'name': 'Liam Neeson', 'order': 6, 'profile_path': '/9mdAohLsDu36WaXV2N3SQ388bvz.jpg'}, {'cast_id': 24, 'character': 'The Seer', 'credit_id': '52fe4281c3a36847f802440f', 'gender': 2, 'id': 12816, 'name': 'John Welsh', 'order': 7, 'profile_path': '/qoPjlzQOIzdekKJOCQerL5jNQa9.jpg'}, {'cast_id': 25, 'character': 'Titch', 'credit_id': '52fe4281c3a36847f8024413', 'gender': 2, 'id': 12817, 'name': 'Graham McGrath', 'order': 8, 'profile_path': None}, {'cast_id': 26, 'character': 'Turold', 'credit_id': '52fe4281c3a36847f8024417', 'gender': 2, 'id': 12818, 'name': 'Tony Church', 'order': 9, 'profile_path': None}, {'cast_id': 27, 'character': 'Eirig', 'credit_id': '52fe4281c3a36847f802441b', 'gender': 2, 'id': 12819, 'name': 'Bernard Archard', 'order': 10, 'profile_path': '/q72Xm6o0O6rr72rrIfMWW1co4HA.jpg'}, {'cast_id': 28, 'character': 'Vella', 'credit_id': '52fe4281c3a36847f802441f', 'gender': 1, 'id': 12820, 'name': 'Belinda Mayne', 'order': 11, 'profile_path': '/29ht7g8OtvkCmKJmBZ6qFJoRS1R.jpg'}, {'cast_id': 29, 'character': 'Ynyr', 'credit_id': '52fe4281c3a36847f8024423', 'gender': 2, 'id': 12517, 'name': 'Freddie Jones', 'order': 12, 'profile_path': '/mh2aJ6fuzsjsCG8bNyelPuqPHt3.jpg'}, {'cast_id': 30, 'character': 'Rhun', 'credit_id': '52fe4281c3a36847f8024427', 'gender': 2, 'id': 1923, 'name': 'Robbie Coltrane', 'order': 13, 'profile_path': '/u07QKPs7wvXxzjXi1UUBSGjjmQm.jpg'}, {'cast_id': 32, 'character': 'Oswyn', 'credit_id': '588ba4dd925141551601e0de', 'gender': 0, 'id': 1220237, 'name': 'Todd Carty', 'order': 14, 'profile_path': None}, {'cast_id': 33, 'character': 'Bardolph', 'credit_id': '588e4b16925141184600ec93', 'gender': 2, 'id': 127151, 'name': 'Dicken Ashworth', 'order': 15, 'profile_path': '/wqmO8F6kL53ZWe0wTIieIOCC0HS.jpg'}, {'cast_id': 34, 'character': 'Nennog', 'credit_id': '588e4b32c3a368749e00ce31', 'gender': 2, 'id': 1747343, 'name': 'Bronco McLoughlin', 'order': 16, 'profile_path': None}, {'cast_id': 35, 'character': 'Darro', 'credit_id': '588e4b56925141183d00e982', 'gender': 2, 'id': 199077, 'name': 'Andy Bradford', 'order': 17, 'profile_path': '/5esiedhO0bUygYwpIDUyfaU05uu.jpg'}, {'cast_id': 36, 'character': 'Quain', 'credit_id': '588e4b65c3a368749700dea4', 'gender': 2, 'id': 1747344, 'name': 'Gerard Naprous', 'order': 18, 'profile_path': None}, {'cast_id': 37, 'character': 'Menno', 'credit_id': '588e4b86c3a36874ac00bfc7', 'gender': 2, 'id': 24278, 'name': 'Bill Weston', 'order': 19, 'profile_path': '/apVNA3SRNIrB6gu88nGTEhPewI2.jpg'}, {'cast_id': 38, 'character': 'White Slayer with Tiger', 'credit_id': '588e4ba0c3a36874a700c07d', 'gender': 2, 'id': 1271092, 'name': 'Derek Lyons', 'order': 20, 'profile_path': '/oO7dJlNLJhYyqdTsoUQAFXp1UQS.jpg'}, {'cast_id': 39, 'character': 'The Beast (voice)', 'credit_id': '588e4bbec3a368749e00ce8e', 'gender': 0, 'id': 17478, 'name': 'Trevor Martin', 'order': 21, 'profile_path': '/zvz3ZEm0BNwPVQ1gMPh1bm00eQy.jpg'}, {'cast_id': 40, 'character': 'Slayer in the Swamp', 'credit_id': '588e4bd0c3a368749400d872', 'gender': 0, 'id': 1424575, 'name': 'Dinny Powell', 'order': 22, 'profile_path': None}, {'cast_id': 41, 'character': 'Slayer in the Swamp', 'credit_id': '588e4be2c3a36874ac00c000', 'gender': 2, 'id': 188516, 'name': 'Nosher Powell', 'order': 23, 'profile_path': None}, {'cast_id': 42, 'character': 'Sword Fighter', 'credit_id': '588e4bf4c3a368749a00d98e', 'gender': 0, 'id': 1747345, 'name': 'Tom Rumpf', 'order': 24, 'profile_path': None}]</t>
  </si>
  <si>
    <t>[{'credit_id': '52fe4281c3a36847f80243bf', 'department': 'Camera', 'gender': 2, 'id': 307, 'job': 'Director of Photography', 'name': 'Peter Suschitzky', 'profile_path': None}, {'credit_id': '52fe4281c3a36847f80243c5', 'department': 'Editing', 'gender': 2, 'id': 244, 'job': 'Editor', 'name': 'Ray Lovejoy', 'profile_path': None}, {'credit_id': '52fe4281c3a36847f80243b9', 'department': 'Sound', 'gender': 2, 'id': 1729, 'job': 'Original Music Composer', 'name': 'James Horner', 'profile_path': '/oLOtXxXsYk8X4qq0ud4xVypXudi.jpg'}, {'credit_id': '52fe4281c3a36847f80243cb', 'department': 'Production', 'gender': 1, 'id': 2485, 'job': 'Casting', 'name': 'Patsy Pollock', 'profile_path': None}, {'credit_id': '52fe4281c3a36847f80243e3', 'department': 'Art', 'gender': 2, 'id': 7788, 'job': 'Art Direction', 'name': 'Tony Reading', 'profile_path': None}, {'credit_id': '52fe4281c3a36847f80243d1', 'department': 'Art', 'gender': 2, 'id': 10641, 'job': 'Production Design', 'name': 'Stephen B. Grimes', 'profile_path': None}, {'credit_id': '52fe4281c3a36847f80243dd', 'department': 'Art', 'gender': 0, 'id': 10642, 'job': 'Art Direction', 'name': 'Colin Grimes', 'profile_path': None}, {'credit_id': '52fe4281c3a36847f80243e9', 'department': 'Art', 'gender': 2, 'id': 10643, 'job': 'Set Decoration', 'name': 'Herbert Westbrook', 'profile_path': None}, {'credit_id': '52fe4281c3a36847f80243ef', 'department': 'Costume &amp; Make-Up', 'gender': 2, 'id': 9955, 'job': 'Costume Design', 'name': 'Anthony Mendleson', 'profile_path': None}, {'credit_id': '52fe4281c3a36847f802439b', 'department': 'Directing', 'gender': 2, 'id': 12804, 'job': 'Director', 'name': 'Peter Yates', 'profile_path': '/skBRJxvtvkylZXk6zjNPvwytr5S.jpg'}, {'credit_id': '52fe4281c3a36847f80243a1', 'department': 'Writing', 'gender': 0, 'id': 12805, 'job': 'Screenplay', 'name': 'Stanford Sherman', 'profile_path': None}, {'credit_id': '52fe4281c3a36847f80243a7', 'department': 'Production', 'gender': 0, 'id': 12806, 'job': 'Producer', 'name': 'Geoffrey Helman', 'profile_path': None}, {'credit_id': '55cf0beec3a3681bf0003d68', 'department': 'Production', 'gender': 2, 'id': 12807, 'job': 'Executive Producer', 'name': 'Ted Mann', 'profile_path': None}, {'credit_id': '52fe4281c3a36847f80243b3', 'department': 'Production', 'gender': 2, 'id': 12808, 'job': 'Producer', 'name': 'Ron Silverman', 'profile_path': None}, {'credit_id': '52fe4281c3a36847f80243d7', 'department': 'Art', 'gender': 0, 'id': 12810, 'job': 'Art Direction', 'name': 'Norman Dorme', 'profile_path': None}]</t>
  </si>
  <si>
    <t>[{'id': 14, 'name': 'Fantasy'}, {'id': 28, 'name': 'Action'}, {'id': 12, 'name': 'Adventure'}]</t>
  </si>
  <si>
    <t>[{'name': 'Columbia Pictures Corporation', 'id': 441}, {'name': 'Barclays Mercantile Industrial Finance', 'id': 553}]</t>
  </si>
  <si>
    <t>Krull</t>
  </si>
  <si>
    <t>m117</t>
  </si>
  <si>
    <t>['comedy']</t>
  </si>
  <si>
    <t>[{'cast_id': 10, 'character': 'Elle Woods', 'credit_id': '52fe44bbc3a36847f80a7009', 'gender': 1, 'id': 368, 'name': 'Reese Witherspoon', 'order': 0, 'profile_path': '/a3o8T1P6yy4KWL7wZG6HuDeuh5n.jpg'}, {'cast_id': 11, 'character': 'Emmett Richmond', 'credit_id': '52fe44bbc3a36847f80a700d', 'gender': 2, 'id': 36422, 'name': 'Luke Wilson', 'order': 1, 'profile_path': '/n7CRA7h1z3FVOzBJ5EjfSrPQbvl.jpg'}, {'cast_id': 12, 'character': 'Vivian Kensington', 'credit_id': '52fe44bbc3a36847f80a7011', 'gender': 1, 'id': 11826, 'name': 'Selma Blair', 'order': 2, 'profile_path': '/xltCuuG4xjACQ6vQm55iuR5LFJC.jpg'}, {'cast_id': 13, 'character': 'Warner Huntington III', 'credit_id': '52fe44bbc3a36847f80a7015', 'gender': 2, 'id': 56045, 'name': 'Matthew Davis', 'order': 3, 'profile_path': '/crjsdQlWTVKFPS5XKuLOcVMFFNd.jpg'}, {'cast_id': 14, 'character': 'Professor Callahan', 'credit_id': '52fe44bbc3a36847f80a7019', 'gender': 2, 'id': 8536, 'name': 'Victor Garber', 'order': 4, 'profile_path': '/127afV11FFwJJMochlUIoK8uqeY.jpg'}, {'cast_id': 16, 'character': 'Paulette BonafontÃ©', 'credit_id': '52fe44bbc3a36847f80a7021', 'gender': 1, 'id': 38334, 'name': 'Jennifer Coolidge', 'order': 5, 'profile_path': '/jOVVWdfxLQ9MOumqM3VxiwAlT9a.jpg'}, {'cast_id': 17, 'character': 'Professor Stromwell', 'credit_id': '53b6187b0e0a2676c7004869', 'gender': 1, 'id': 11318, 'name': 'Holland Taylor', 'order': 6, 'profile_path': '/oPcA8Ju1rBGlDCRqbyVD7S5vakY.jpg'}, {'cast_id': 18, 'character': 'Brooke Taylor Windham', 'credit_id': '53b618870e0a2676cb004575', 'gender': 1, 'id': 17303, 'name': 'Ali Larter', 'order': 7, 'profile_path': '/bREO6OEipl4y077K0mdBUXVuE3i.jpg'}, {'cast_id': 19, 'character': 'Margot', 'credit_id': '53b618990e0a2676c700486c', 'gender': 1, 'id': 22126, 'name': 'Jessica Cauffiel', 'order': 8, 'profile_path': '/rLqK8Qj2SPjwkT7uPQyv3UV5qlg.jpg'}, {'cast_id': 20, 'character': 'Serena', 'credit_id': '53b618a20e0a2676b80044c8', 'gender': 1, 'id': 10402, 'name': 'Alanna Ubach', 'order': 9, 'profile_path': '/g0GOzbSDAzhMxoCBNofiMxHIJJj.jpg'}, {'cast_id': 21, 'character': 'Dorky David Kidney', 'credit_id': '53b618af0e0a2676c7004872', 'gender': 2, 'id': 90609, 'name': 'Oz Perkins', 'order': 10, 'profile_path': '/dWdI2bSYTNCLNYsO4Fl1VDxhaIr.jpg'}, {'cast_id': 22, 'character': 'Chutney Windham', 'credit_id': '53b618b80e0a2676c40045f7', 'gender': 1, 'id': 1817, 'name': 'Linda Cardellini', 'order': 11, 'profile_path': '/iwmPwZARlFIKOqwEVuYIgPOc4WX.jpg'}, {'cast_id': 24, 'character': 'Enid', 'credit_id': '53b618d30e0a2676c700487a', 'gender': 1, 'id': 151384, 'name': 'Meredith Scott Lynn', 'order': 12, 'profile_path': '/xs7Z9eymnmNu8Z1Wab9U3ccxepn.jpg'}, {'cast_id': 25, 'character': 'Mrs. Windham Vandermark', 'credit_id': '53b618dc0e0a2676bf004595', 'gender': 1, 'id': 21462, 'name': 'Raquel Welch', 'order': 13, 'profile_path': '/dEr7QkkgOqCwH1uc5VXzTxDveAv.jpg'}, {'cast_id': 26, 'character': 'Enrique', 'credit_id': '53b618fa0e0a2676b80044d1', 'gender': 2, 'id': 96553, 'name': 'Greg Serano', 'order': 14, 'profile_path': '/2HUQm4OLQUNqPf9E8I6ypZpGHGG.jpg'}, {'cast_id': 44, 'character': 'Maurice', 'credit_id': '568efdb19251416b42003c1d', 'gender': 2, 'id': 166576, 'name': 'John Cantwell', 'order': 15, 'profile_path': '/4P8CvBK2lWop0VbcEzHhbpLNB42.jpg'}, {'cast_id': 23, 'character': 'UPS Guy', 'credit_id': '53b618c70e0a2676c7004877', 'gender': 2, 'id': 79497, 'name': 'Bruce Thomas', 'order': 16, 'profile_path': '/mh7ckVcito9SJiMYhAH5Ca7EY3B.jpg'}, {'cast_id': 42, 'character': 'Reporter', 'credit_id': '568efd5cc3a3685902004040', 'gender': 1, 'id': 66561, 'name': 'Corinne Reilly', 'order': 17, 'profile_path': '/hSZIYni0X6Bjfk6wCKlqSiO30HO.jpg'}, {'cast_id': 43, 'character': 'Reporter', 'credit_id': '568efd739251416b45003e65', 'gender': 0, 'id': 42138, 'name': 'Victoria Mahoney', 'order': 18, 'profile_path': '/hhFFiSLXGtjOex8qOaD0CoIKJsP.jpg'}, {'cast_id': 45, 'character': 'Another Sister', 'credit_id': '58acb2bcc3a3686efd000dd3', 'gender': 1, 'id': 1354806, 'name': 'Jodi Harris', 'order': 19, 'profile_path': '/l1qiKiNIaujCc9lD9mpEfRZX1B0.jpg'}, {'cast_id': 15, 'character': 'Nervous 1L Girl', 'credit_id': '52fe44bbc3a36847f80a701d', 'gender': 1, 'id': 168897, 'name': 'Lacey Beeman', 'order': 20, 'profile_path': '/h8coFumNNoCK6wJ0XYXSeO6Q6C7.jpg'}]</t>
  </si>
  <si>
    <t>[{'credit_id': '52fe44bbc3a36847f80a6fd5', 'department': 'Directing', 'gender': 2, 'id': 36797, 'job': 'Director', 'name': 'Robert Luketic', 'profile_path': '/dY7afEugAzZR6m2HwBtcx5TKkVf.jpg'}, {'credit_id': '52fe44bbc3a36847f80a6fdb', 'department': 'Writing', 'gender': 1, 'id': 56044, 'job': 'Novel', 'name': 'Amanda Brown', 'profile_path': None}, {'credit_id': '52fe44bbc3a36847f80a6fe1', 'department': 'Writing', 'gender': 1, 'id': 40590, 'job': 'Screenplay', 'name': 'Kirsten Smith', 'profile_path': None}, {'credit_id': '52fe44bbc3a36847f80a6fe7', 'department': 'Writing', 'gender': 1, 'id': 40589, 'job': 'Screenplay', 'name': 'Karen McCullah Lutz', 'profile_path': None}, {'credit_id': '52fe44bbc3a36847f80a6fed', 'department': 'Production', 'gender': 2, 'id': 49831, 'job': 'Producer', 'name': 'Ric Kidney', 'profile_path': None}, {'credit_id': '52fe44bbc3a36847f80a6ff3', 'department': 'Production', 'gender': 2, 'id': 23485, 'job': 'Producer', 'name': 'Marc Platt', 'profile_path': '/4BRkyTQ5NEbxcdm6KDWb9r9vAJm.jpg'}, {'credit_id': '52fe44bbc3a36847f80a6ff9', 'department': 'Sound', 'gender': 2, 'id': 24190, 'job': 'Original Music Composer', 'name': 'Rolfe Kent', 'profile_path': None}, {'credit_id': '52fe44bbc3a36847f80a6fff', 'department': 'Camera', 'gender': 2, 'id': 14139, 'job': 'Director of Photography', 'name': 'Anthony B. Richmond', 'profile_path': None}, {'credit_id': '52fe44bbc3a36847f80a7005', 'department': 'Editing', 'gender': 0, 'id': 20924, 'job': 'Editor', 'name': 'Garth Craven', 'profile_path': None}, {'credit_id': '564a727d9251414dd1000ec0', 'department': 'Directing', 'gender': 0, 'id': 1473981, 'job': 'Script Supervisor', 'name': 'Ronit Ravich-Boss', 'profile_path': None}, {'credit_id': '564a72a49251414dc4000df9', 'department': 'Production', 'gender': 0, 'id': 1537176, 'job': 'Production Coordinator', 'name': 'Marci Rosenberg Gayner', 'profile_path': None}, {'credit_id': '564a72c09251414dc2000ee9', 'department': 'Production', 'gender': 0, 'id': 1339433, 'job': 'Production Coordinator', 'name': 'Noelle Green', 'profile_path': None}, {'credit_id': '564a72e0c3a3686035000f13', 'department': 'Camera', 'gender': 0, 'id': 1537179, 'job': 'Still Photographer', 'name': 'Tracy Bennett', 'profile_path': None}, {'credit_id': '564a72f29251414dbf000ede', 'department': 'Art', 'gender': 1, 'id': 6628, 'job': 'Production Design', 'name': 'Missy Stewart', 'profile_path': None}, {'credit_id': '564a76889251414dd100103e', 'department': 'Sound', 'gender': 1, 'id': 948789, 'job': 'Music Supervisor', 'name': 'Anita Camarata', 'profile_path': None}, {'credit_id': '564a76b7c3a36860240010b2', 'department': 'Sound', 'gender': 0, 'id': 1367676, 'job': 'Music Editor', 'name': 'Nick South', 'profile_path': None}, {'credit_id': '564a76d6c3a36860280010be', 'department': 'Costume &amp; Make-Up', 'gender': 1, 'id': 960323, 'job': 'Costume Design', 'name': 'Sophie de Rakoff', 'profile_path': None}, {'credit_id': '564a76e59251417c460007e2', 'department': 'Art', 'gender': 1, 'id': 62144, 'job': 'Set Decoration', 'name': 'Kathy Lucas', 'profile_path': None}, {'credit_id': '564a76fc9251414dcd001092', 'department': 'Production', 'gender': 2, 'id': 1593, 'job': 'Casting', 'name': 'Joseph Middleton', 'profile_path': None}, {'credit_id': '564a7810c3a3686024001128', 'department': 'Production', 'gender': 0, 'id': 1537184, 'job': 'Co-Producer', 'name': 'Christian McLaughlin', 'profile_path': None}, {'credit_id': '564a784b9251414dbf00108c', 'department': 'Production', 'gender': 2, 'id': 8305, 'job': 'Co-Producer', 'name': 'David Nicksay', 'profile_path': None}, {'credit_id': '564a7947c3a3686024001192', 'department': 'Sound', 'gender': 0, 'id': 9417, 'job': 'Sound Effects Editor', 'name': 'Javier Bennassar', 'profile_path': None}, {'credit_id': '564a7957c3a368602b00114f', 'department': 'Sound', 'gender': 0, 'id': 1537185, 'job': 'Sound Effects Editor', 'name': 'Michael Mullane', 'profile_path': None}, {'credit_id': '564a79669251414dd100112b', 'department': 'Sound', 'gender': 2, 'id': 957495, 'job': 'Sound Effects Editor', 'name': 'Michael Kamper', 'profile_path': None}]</t>
  </si>
  <si>
    <t>[{'name': 'Marc Platt Productions', 'id': 2527}, {'name': 'Metro-Goldwyn-Mayer (MGM)', 'id': 8411}]</t>
  </si>
  <si>
    <t>Legally Blonde</t>
  </si>
  <si>
    <t>m118</t>
  </si>
  <si>
    <t>['fantasy', 'adventure', 'romance']</t>
  </si>
  <si>
    <t>[{'cast_id': 9, 'character': 'Jack', 'credit_id': '52fe44ae9251416c7503d3ed', 'gender': 2, 'id': 500, 'name': 'Tom Cruise', 'order': 0, 'profile_path': '/3oWEuo0e8Nx8JvkqYCDec2iMY6K.jpg'}, {'cast_id': 10, 'character': 'Princess Lily', 'credit_id': '52fe44ae9251416c7503d3f1', 'gender': 1, 'id': 29091, 'name': 'Mia Sara', 'order': 1, 'profile_path': '/bMEDp048tU5RwHd1m5ZZMa1DgGy.jpg'}, {'cast_id': 11, 'character': 'Lord of Darkness', 'credit_id': '52fe44ae9251416c7503d3f5', 'gender': 2, 'id': 13472, 'name': 'Tim Curry', 'order': 2, 'profile_path': '/eo8AHZqSKuPconj1ueXHHBS37pM.jpg'}, {'cast_id': 12, 'character': 'Honeythorn Gump', 'credit_id': '52fe44ae9251416c7503d3f9', 'gender': 2, 'id': 10256, 'name': 'David Bennent', 'order': 3, 'profile_path': '/YEoSmX2slSp1XPbV9odP46dIzP.jpg'}, {'cast_id': 13, 'character': 'Blix', 'credit_id': '52fe44ae9251416c7503d3fd', 'gender': 1, 'id': 80165, 'name': 'Alice Playten', 'order': 4, 'profile_path': '/oRaMq0i9PI64VKPVivVe0xCPDKB.jpg'}, {'cast_id': 14, 'character': 'Screwball', 'credit_id': '52fe44ae9251416c7503d401', 'gender': 2, 'id': 12659, 'name': 'Billy Barty', 'order': 5, 'profile_path': '/h6Xf5csmdoIOUIFi8iRjtQMygQT.jpg'}, {'cast_id': 15, 'character': 'Brown Tom', 'credit_id': '52fe44ae9251416c7503d405', 'gender': 2, 'id': 83839, 'name': 'Cork Hubbert', 'order': 6, 'profile_path': None}, {'cast_id': 16, 'character': 'Pox', 'credit_id': '52fe44ae9251416c7503d409', 'gender': 2, 'id': 94020, 'name': "Peter O'Farrell", 'order': 7, 'profile_path': None}, {'cast_id': 17, 'character': 'Blunder', 'credit_id': '52fe44ae9251416c7503d40d', 'gender': 2, 'id': 5531, 'name': 'Kiran Shah', 'order': 8, 'profile_path': '/uVRnNqciNP8u9WYPEm0wwZKCM33.jpg'}, {'cast_id': 18, 'character': 'Oona', 'credit_id': '52fe44ae9251416c7503d411', 'gender': 0, 'id': 126533, 'name': 'Annabelle Lanyon', 'order': 9, 'profile_path': None}, {'cast_id': 19, 'character': 'Meg Muclebones', 'credit_id': '52fe44ae9251416c7503d415', 'gender': 2, 'id': 16180, 'name': 'Robert Picardo', 'order': 10, 'profile_path': '/5L0WCl3TzjeWdP8TqXfQ1n9uaOn.jpg'}, {'cast_id': 20, 'character': 'Nell', 'credit_id': '52fe44ae9251416c7503d419', 'gender': 0, 'id': 550794, 'name': 'Tina Martin', 'order': 11, 'profile_path': None}, {'cast_id': 21, 'character': 'Demon Cook', 'credit_id': '52fe44ae9251416c7503d41d', 'gender': 0, 'id': 1077322, 'name': 'Ian Longmur', 'order': 12, 'profile_path': None}, {'cast_id': 22, 'character': 'Demon Cook', 'credit_id': '52fe44ae9251416c7503d421', 'gender': 0, 'id': 1077323, 'name': 'Mike Crane', 'order': 13, 'profile_path': None}, {'cast_id': 23, 'character': 'Dancing Black Dress', 'credit_id': '52fe44ae9251416c7503d425', 'gender': 0, 'id': 1077324, 'name': 'Liz Gilbert', 'order': 14, 'profile_path': None}, {'cast_id': 24, 'character': 'Mummified Guard', 'credit_id': '52fe44ae9251416c7503d429', 'gender': 2, 'id': 1077325, 'name': 'Eddie Powell', 'order': 15, 'profile_path': '/nmBcFm0m1vb1UhrYdrn7xM5Ehj8.jpg'}, {'cast_id': 25, 'character': 'Tic', 'credit_id': '52fe44ae9251416c7503d42d', 'gender': 0, 'id': 219382, 'name': 'Mike Edmonds', 'order': 16, 'profile_path': None}]</t>
  </si>
  <si>
    <t>[{'credit_id': '52fe44ae9251416c7503d3cb', 'department': 'Production', 'gender': 2, 'id': 376, 'job': 'Producer', 'name': 'Arnon Milchan', 'profile_path': '/5crR5twLRcIdvRR06dB1O0EQ8x0.jpg'}, {'credit_id': '52fe44ae9251416c7503d3bf', 'department': 'Directing', 'gender': 2, 'id': 578, 'job': 'Director', 'name': 'Ridley Scott', 'profile_path': '/oTAL0z0vsjipCruxXUsDUIieuhk.jpg'}, {'credit_id': '59c8f241c3a368146106425f', 'department': 'Sound', 'gender': 2, 'id': 1760, 'job': 'Original Music Composer', 'name': 'Jerry Goldsmith', 'profile_path': '/e6sd10VuwFXkgRFrCTCygbhMq2q.jpg'}, {'credit_id': '52fe44ae9251416c7503d3e9', 'department': 'Editing', 'gender': 2, 'id': 5056, 'job': 'Editor', 'name': 'Terry Rawlings', 'profile_path': None}, {'credit_id': '5882205cc3a368144900ea65', 'department': 'Writing', 'gender': 2, 'id': 9167, 'job': 'Writer', 'name': 'William Hjortsberg', 'profile_path': None}, {'credit_id': '52fe44ae9251416c7503d3e3', 'department': 'Camera', 'gender': 2, 'id': 21516, 'job': 'Director of Photography', 'name': 'Alex Thomson', 'profile_path': None}, {'credit_id': '58821fc9c3a368144300da0b', 'department': 'Production', 'gender': 2, 'id': 57241, 'job': 'Co-Producer', 'name': 'Tim Hampton', 'profile_path': None}, {'credit_id': '52fe44ae9251416c7503d3d1', 'department': 'Production', 'gender': 0, 'id': 71144, 'job': 'Executive Producer', 'name': 'Joseph P. Grace', 'profile_path': None}, {'credit_id': '58821f32925141303e00d70c', 'department': 'Costume &amp; Make-Up', 'gender': 2, 'id': 101608, 'job': 'Makeup Effects Designer', 'name': 'Rob Bottin', 'profile_path': None}, {'credit_id': '58821f15c3a368145b00dc9b', 'department': 'Art', 'gender': 0, 'id': 589936, 'job': 'Production Design', 'name': 'Assheton Gorton', 'profile_path': None}, {'credit_id': '58a12528c3a368636e00032e', 'department': 'Sound', 'gender': 0, 'id': 942947, 'job': 'Music', 'name': 'Tangerine Dream', 'profile_path': None}]</t>
  </si>
  <si>
    <t>[{'id': 12, 'name': 'Adventure'}, {'id': 14, 'name': 'Fantasy'}]</t>
  </si>
  <si>
    <t>[{'name': 'Universal Studios', 'id': 13}, {'name': 'Twentieth Century Fox Film Corporation', 'id': 306}, {'name': 'Embassy International Pictures', 'id': 10214}, {'name': 'Legend Production Company', 'id': 10215}]</t>
  </si>
  <si>
    <t>Legend</t>
  </si>
  <si>
    <t>m121</t>
  </si>
  <si>
    <t>['fantasy', 'comedy', 'romance', 'animation', 'comedy', 'fantasy', 'horror']</t>
  </si>
  <si>
    <t>[{'cast_id': 1, 'character': 'Nicky', 'credit_id': '52fe451ac3a36847f80bc8bf', 'gender': 2, 'id': 19292, 'name': 'Adam Sandler', 'order': 0, 'profile_path': '/tv9V6QsuZ3bcp4ciUJjwjcc4qAg.jpg'}, {'cast_id': 2, 'character': 'Valerie Veran', 'credit_id': '52fe451ac3a36847f80bc8c3', 'gender': 1, 'id': 4687, 'name': 'Patricia Arquette', 'order': 1, 'profile_path': '/9Sz0M91CHHkJ5tlPteiXv34gpgK.jpg'}, {'cast_id': 3, 'character': 'Dad', 'credit_id': '52fe451ac3a36847f80bc8c7', 'gender': 2, 'id': 1037, 'name': 'Harvey Keitel', 'order': 2, 'profile_path': '/4IcHhp1SCKijRxb7kqnxZNJuKdn.jpg'}, {'cast_id': 4, 'character': 'Adrian', 'credit_id': '52fe451ac3a36847f80bc8cb', 'gender': 2, 'id': 7026, 'name': 'Rhys Ifans', 'order': 3, 'profile_path': '/p0rbwzc4Yj2oHW0iiln0X0Wx9EK.jpg'}, {'cast_id': 5, 'character': 'Cassius', 'credit_id': '52fe451ac3a36847f80bc8cf', 'gender': 2, 'id': 8396, 'name': 'Tom Lister Jr.', 'order': 4, 'profile_path': '/UY4xouwBs8p9QmcXbnP8iy2uYp.jpg'}, {'cast_id': 6, 'character': 'Lucifer', 'credit_id': '52fe451ac3a36847f80bc8d3', 'gender': 2, 'id': 3198, 'name': 'Rodney Dangerfield', 'order': 5, 'profile_path': '/bbuVnFU4j19wN5gtUwHU3xzODGH.jpg'}, {'cast_id': 7, 'character': 'Todd', 'credit_id': '52fe451ac3a36847f80bc8d7', 'gender': 2, 'id': 20818, 'name': 'Allen Covert', 'order': 6, 'profile_path': '/7A7pGOFmHZ4eCFm3cDtgxwxOu4e.jpg'}, {'cast_id': 8, 'character': 'Peter', 'credit_id': '52fe451ac3a36847f80bc8db', 'gender': 2, 'id': 20819, 'name': 'Peter Dante', 'order': 7, 'profile_path': '/vhK2RjV885EsdEcGdh7cQiBffky.jpg'}, {'cast_id': 9, 'character': 'John', 'credit_id': '52fe451ac3a36847f80bc8df', 'gender': 0, 'id': 58477, 'name': 'Jonathan Loughran', 'order': 8, 'profile_path': '/glLP2I4fY5VCcfvMzuZROH3PuPe.jpg'}, {'cast_id': 10, 'character': 'Beefy', 'credit_id': '52fe451ac3a36847f80bc8e3', 'gender': 2, 'id': 53684, 'name': 'Robert Smigel', 'order': 9, 'profile_path': '/fBJaWXCzwnzrdZx6PkFiwhEClSh.jpg'}, {'cast_id': 11, 'character': 'Holly', 'credit_id': '52fe451ac3a36847f80bc8e7', 'gender': 1, 'id': 368, 'name': 'Reese Witherspoon', 'order': 10, 'profile_path': '/a3o8T1P6yy4KWL7wZG6HuDeuh5n.jpg'}, {'cast_id': 12, 'character': 'Referee', 'credit_id': '52fe451ac3a36847f80bc8eb', 'gender': 2, 'id': 56159, 'name': 'Dana Carvey', 'order': 11, 'profile_path': '/1SyPT9N3J3NAycz89JmSmPd2xZ7.jpg'}, {'cast_id': 13, 'character': 'Peeper', 'credit_id': '52fe451ac3a36847f80bc8ef', 'gender': 2, 'id': 16165, 'name': 'Jon Lovitz', 'order': 12, 'profile_path': '/3Sw3X69m19FHSiSpv9cs4doBBfI.jpg'}, {'cast_id': 14, 'character': 'Gatekeeper', 'credit_id': '52fe451ac3a36847f80bc8f3', 'gender': 2, 'id': 58478, 'name': 'Kevin Nealon', 'order': 13, 'profile_path': '/8IyCgKbjDTBlIICz49igBskwssS.jpg'}, {'cast_id': 15, 'character': 'Chief of Police', 'credit_id': '52fe451ac3a36847f80bc8f7', 'gender': 2, 'id': 21731, 'name': 'Michael McKean', 'order': 14, 'profile_path': '/iVcsvBb15nep7TZ07MlJFcxMzvD.jpg'}, {'cast_id': 24, 'character': 'Himself', 'credit_id': '52fe451ac3a36847f80bc92b', 'gender': 2, 'id': 12208, 'name': 'Ozzy Osbourne', 'order': 15, 'profile_path': '/9EkHsyIW3xjch0MJ6LtrvMmGhdL.jpg'}, {'cast_id': 25, 'character': 'Deacon', 'credit_id': '52fe451ac3a36847f80bc92f', 'gender': 2, 'id': 138, 'name': 'Quentin Tarantino', 'order': 16, 'profile_path': '/9ci4NBvHXJktxjALdJsrtasqgtV.jpg'}, {'cast_id': 26, 'character': 'Jenna', 'credit_id': '561e1012c3a3686cdd001dd9', 'gender': 1, 'id': 60959, 'name': 'Jackie Sandler', 'order': 17, 'profile_path': '/q8cRcRf03twtqq9uHtmDiJLZhbX.jpg'}, {'cast_id': 28, 'character': 'Beating Cop', 'credit_id': '5727b63fc3a3684b580004c4', 'gender': 2, 'id': 122294, 'name': 'Troy Brown', 'order': 18, 'profile_path': '/7AfBLmiHru3MW6mZELXYWCr0iub.jpg'}, {'cast_id': 29, 'character': 'Fenner', 'credit_id': '58b1c67cc3a368077800f7bb', 'gender': 1, 'id': 60953, 'name': 'Erinn Bartlett', 'order': 19, 'profile_path': '/Ap5xpXRNBxSYoYfqBjuRfQYByEv.jpg'}]</t>
  </si>
  <si>
    <t>[{'credit_id': '52fe451ac3a36847f80bc8fd', 'department': 'Directing', 'gender': 2, 'id': 32593, 'job': 'Director', 'name': 'Steven Brill', 'profile_path': '/9CpoLVxDKV2XRF3rigTNSVimJK1.jpg'}, {'credit_id': '52fe451ac3a36847f80bc903', 'department': 'Writing', 'gender': 2, 'id': 56728, 'job': 'Author', 'name': 'Tim Herlihy', 'profile_path': '/AtY9Nec0ETxmtcOYBgXUvPYojj2.jpg'}, {'credit_id': '52fe451ac3a36847f80bc909', 'department': 'Writing', 'gender': 2, 'id': 19292, 'job': 'Author', 'name': 'Adam Sandler', 'profile_path': '/tv9V6QsuZ3bcp4ciUJjwjcc4qAg.jpg'}, {'credit_id': '52fe451ac3a36847f80bc90f', 'department': 'Production', 'gender': 2, 'id': 20821, 'job': 'Producer', 'name': 'Jack Giarraputo', 'profile_path': None}, {'credit_id': '52fe451ac3a36847f80bc915', 'department': 'Production', 'gender': 2, 'id': 29015, 'job': 'Executive Producer', 'name': 'Robert Simonds', 'profile_path': '/grmMtSd8FgIy3phR0pKVGABP97f.jpg'}, {'credit_id': '52fe451ac3a36847f80bc921', 'department': 'Camera', 'gender': 2, 'id': 10815, 'job': 'Director of Photography', 'name': 'Theo van de Sande', 'profile_path': None}, {'credit_id': '52fe451ac3a36847f80bc927', 'department': 'Editing', 'gender': 2, 'id': 12865, 'job': 'Editor', 'name': 'Jeff Gourson', 'profile_path': None}, {'credit_id': '564e5b709251414b0a000d4e', 'department': 'Sound', 'gender': 0, 'id': 71130, 'job': 'Music Supervisor', 'name': 'Michael Dilbeck', 'profile_path': None}, {'credit_id': '59ad7b28c3a3682cc8047094', 'department': 'Camera', 'gender': 2, 'id': 1402095, 'job': 'Camera Operator', 'name': 'Paul A. Edwards', 'profile_path': None}]</t>
  </si>
  <si>
    <t>[{'id': 35, 'name': 'Comedy'}, {'id': 14, 'name': 'Fantasy'}, {'id': 10749, 'name': 'Romance'}]</t>
  </si>
  <si>
    <t>[{'name': 'New Line Cinema', 'id': 12}, {'name': 'Avery Pix', 'id': 1565}, {'name': 'Happy Madison Productions', 'id': 2608}]</t>
  </si>
  <si>
    <t>Little Nicky</t>
  </si>
  <si>
    <t>m123</t>
  </si>
  <si>
    <t>['drama', 'horror', 'mystery', 'thriller']</t>
  </si>
  <si>
    <t>[{'cast_id': 2, 'character': 'Fred Madison', 'credit_id': '52fe4262c3a36847f801a263', 'gender': 2, 'id': 8984, 'name': 'Bill Pullman', 'order': 0, 'profile_path': '/pIpTEQVbDif8m8OdjAxQKNCj0D6.jpg'}, {'cast_id': 3, 'character': 'Renee Madison', 'credit_id': '52fe4262c3a36847f801a267', 'gender': 1, 'id': 4687, 'name': 'Patricia Arquette', 'order': 1, 'profile_path': '/9Sz0M91CHHkJ5tlPteiXv34gpgK.jpg'}, {'cast_id': 4, 'character': 'Al', 'credit_id': '52fe4262c3a36847f801a26b', 'gender': 2, 'id': 9285, 'name': 'John Roselius', 'order': 2, 'profile_path': '/guNyP8vyN2aPI7OGvrY2KhaiwE4.jpg'}, {'cast_id': 5, 'character': 'Ed', 'credit_id': '52fe4262c3a36847f801a26f', 'gender': 0, 'id': 9286, 'name': 'Louis Eppolito', 'order': 3, 'profile_path': None}, {'cast_id': 6, 'character': 'Mystery Man', 'credit_id': '52fe4262c3a36847f801a273', 'gender': 2, 'id': 9287, 'name': 'Robert Blake', 'order': 4, 'profile_path': '/fA9Zg9OprSMxjy54KuH1WDiCMvq.jpg'}, {'cast_id': 7, 'character': 'Party Girl', 'credit_id': '52fe4262c3a36847f801a277', 'gender': 0, 'id': 9288, 'name': 'Jenna Maetlind', 'order': 5, 'profile_path': None}, {'cast_id': 8, 'character': 'Andy', 'credit_id': '52fe4262c3a36847f801a27b', 'gender': 2, 'id': 9289, 'name': 'Michael Massee', 'order': 6, 'profile_path': '/qbM7GWc86Lw5y6E6eCnokgVaHia.jpg'}, {'cast_id': 9, 'character': 'Guard Henry', 'credit_id': '52fe4262c3a36847f801a27f', 'gender': 2, 'id': 9290, 'name': 'Henry Rollins', 'order': 7, 'profile_path': '/2E0cZdoJsdt1Lv4waG3s6fsfJeU.jpg'}, {'cast_id': 10, 'character': 'Guard Mike', 'credit_id': '52fe4262c3a36847f801a283', 'gender': 2, 'id': 9291, 'name': 'Michael Shamus Wiles', 'order': 8, 'profile_path': '/upfSW6BGze446iqsZRehzcToNm8.jpg'}, {'cast_id': 11, 'character': 'Forewoman', 'credit_id': '52fe4262c3a36847f801a287', 'gender': 1, 'id': 9292, 'name': 'Mink Stole', 'order': 9, 'profile_path': '/ew1Ro2VvDR1YjaJAvO7ZjTNe7oK.jpg'}, {'cast_id': 12, 'character': 'Judge', 'credit_id': '52fe4262c3a36847f801a28b', 'gender': 2, 'id': 7140, 'name': 'Leonard Termo', 'order': 10, 'profile_path': '/jdXgGMSpQGeN6vCZO5OM758dh3t.jpg'}, {'cast_id': 13, 'character': 'Guard Ivory', 'credit_id': '52fe4262c3a36847f801a28f', 'gender': 2, 'id': 9293, 'name': 'Ivory Ocean', 'order': 11, 'profile_path': None}, {'cast_id': 14, 'character': 'Guard Johnny Mack', 'credit_id': '52fe4262c3a36847f801a293', 'gender': 2, 'id': 1240, 'name': 'Jack Kehler', 'order': 12, 'profile_path': '/huxiFLWgthatgaEIT4u36muUJMg.jpg'}, {'cast_id': 15, 'character': 'Doctor Smordin', 'credit_id': '52fe4262c3a36847f801a297', 'gender': 2, 'id': 9294, 'name': 'David Byrd', 'order': 13, 'profile_path': None}, {'cast_id': 16, 'character': 'Warden Clements', 'credit_id': '52fe4262c3a36847f801a29b', 'gender': 2, 'id': 9295, 'name': 'Gene Ross', 'order': 14, 'profile_path': None}, {'cast_id': 17, 'character': 'Pete Dayton', 'credit_id': '52fe4262c3a36847f801a29f', 'gender': 2, 'id': 9296, 'name': 'Balthazar Getty', 'order': 15, 'profile_path': '/F7k9JnUfbqIUvd124B0HQVT05h.jpg'}, {'cast_id': 18, 'character': 'Captain Luneau', 'credit_id': '52fe4262c3a36847f801a2a3', 'gender': 2, 'id': 9297, 'name': 'F. William Parker', 'order': 16, 'profile_path': None}, {'cast_id': 19, 'character': 'Prison Official #1', 'credit_id': '52fe4262c3a36847f801a2a7', 'gender': 2, 'id': 9298, 'name': 'Guy Siner', 'order': 17, 'profile_path': '/qlEznv2uAbN46pmVaAuWNTULdVh.jpg'}, {'cast_id': 20, 'character': 'Prison Official #2', 'credit_id': '52fe4262c3a36847f801a2ab', 'gender': 2, 'id': 9299, 'name': 'Alexander Folk', 'order': 18, 'profile_path': None}, {'cast_id': 21, 'character': 'Bill Dayton', 'credit_id': '52fe4262c3a36847f801a2af', 'gender': 2, 'id': 2048, 'name': 'Gary Busey', 'order': 19, 'profile_path': '/n66ycv61ZoqusHthcQde1g3JY6T.jpg'}, {'cast_id': 22, 'character': 'Candace Dayton', 'credit_id': '52fe4262c3a36847f801a2b3', 'gender': 1, 'id': 9300, 'name': 'Lucy Butler', 'order': 20, 'profile_path': '/ua0j2HN8Gfvh0kFagGS4kWzGV1m.jpg'}, {'cast_id': 23, 'character': 'Hank', 'credit_id': '52fe4262c3a36847f801a2b7', 'gender': 2, 'id': 9301, 'name': 'Carl Sundstrom', 'order': 21, 'profile_path': None}, {'cast_id': 24, 'character': 'Lou', 'credit_id': '52fe4262c3a36847f801a2bb', 'gender': 2, 'id': 9302, 'name': 'John Solari', 'order': 22, 'profile_path': None}, {'cast_id': 25, 'character': 'The Dog', 'credit_id': '52fe4262c3a36847f801a2bf', 'gender': 0, 'id': 9303, 'name': 'Jack', 'order': 23, 'profile_path': None}, {'cast_id': 26, 'character': 'Carl', 'credit_id': '52fe4262c3a36847f801a2c3', 'gender': 2, 'id': 9304, 'name': 'Al Garrett', 'order': 24, 'profile_path': None}, {'cast_id': 27, 'character': 'Lanie', 'credit_id': '52fe4262c3a36847f801a2c7', 'gender': 1, 'id': 9305, 'name': 'Heather Stephens', 'order': 25, 'profile_path': '/yaQvrzhmEYGigDpYy2MA4Negi8I.jpg'}, {'cast_id': 28, 'character': 'Steve "V"', 'credit_id': '52fe4262c3a36847f801a2cb', 'gender': 2, 'id': 1771, 'name': 'Giovanni Ribisi', 'order': 26, 'profile_path': '/mLQrEU7X7GD5V7i1clGRqpg8PVk.jpg'}, {'cast_id': 29, 'character': 'Teddy', 'credit_id': '52fe4262c3a36847f801a2cf', 'gender': 2, 'id': 9306, 'name': 'Scott Coffey', 'order': 27, 'profile_path': '/kRA20iJ4hBeHSUlYduRTXEhQyku.jpg'}, {'cast_id': 30, 'character': 'Sheila', 'credit_id': '52fe4262c3a36847f801a2d3', 'gender': 1, 'id': 3270, 'name': 'Natasha Gregson Wagner', 'order': 28, 'profile_path': '/g4k8hwH33fbFbCJGzaV57YujCvV.jpg'}, {'cast_id': 31, 'character': 'Girl #1', 'credit_id': '52fe4262c3a36847f801a2d7', 'gender': 1, 'id': 9307, 'name': 'Amanda Anka', 'order': 29, 'profile_path': '/9YXmwc5fVEMtcXOcqmQfYUkJoVY.jpg'}, {'cast_id': 32, 'character': 'Junkie Girl', 'credit_id': '52fe4262c3a36847f801a2db', 'gender': 0, 'id': 9308, 'name': 'Jennifer Syme', 'order': 30, 'profile_path': '/mw6mY2jakgzO6obZIwk7bBWL6mo.jpg'}, {'cast_id': 33, 'character': 'Arnie', 'credit_id': '52fe4262c3a36847f801a2df', 'gender': 2, 'id': 9309, 'name': 'Richard Pryor', 'order': 31, 'profile_path': '/hzJ3Q7wDLv4m82eMTbK2tzVzCHG.jpg'}, {'cast_id': 34, 'character': 'Mr. Eddy / Dick Lauren', 'credit_id': '52fe4262c3a36847f801a2e3', 'gender': 2, 'id': 1162, 'name': 'Robert Loggia', 'order': 32, 'profile_path': '/7xtU12KT12xjy4UY1O6VKpw7FLx.jpg'}, {'cast_id': 35, 'character': 'Assistent #1', 'credit_id': '52fe4262c3a36847f801a2e7', 'gender': 2, 'id': 9310, 'name': 'Matt Sigloch', 'order': 33, 'profile_path': None}, {'cast_id': 36, 'character': 'Assistent #2', 'credit_id': '52fe4262c3a36847f801a2eb', 'gender': 0, 'id': 9311, 'name': 'Gilbert B. Combs', 'order': 34, 'profile_path': None}, {'cast_id': 37, 'character': 'Tail Gate Driver', 'credit_id': '52fe4262c3a36847f801a2ef', 'gender': 2, 'id': 9312, 'name': 'Greg Travis', 'order': 35, 'profile_path': '/i08bAo3ZRB9QWBvpcqviJHyU8EH.jpg'}, {'cast_id': 38, 'character': 'Phil', 'credit_id': '52fe4262c3a36847f801a2f3', 'gender': 2, 'id': 6718, 'name': 'Jack Nance', 'order': 36, 'profile_path': '/pb7sWzIyGdySpokyr80L7Iqzmx0.jpg'}, {'cast_id': 39, 'character': 'Marian', 'credit_id': '52fe4262c3a36847f801a2f7', 'gender': 1, 'id': 9313, 'name': 'Lisa Boyle', 'order': 37, 'profile_path': '/r7YqIRBbeNIgVNK6xgmrmLDh4uW.jpg'}, {'cast_id': 40, 'character': 'Raquel', 'credit_id': '52fe4262c3a36847f801a2fb', 'gender': 1, 'id': 9314, 'name': 'Leslie Bega', 'order': 38, 'profile_path': '/mGBX6etB9CrYk65ZSaZhQeaAvpo.jpg'}, {'cast_id': 41, 'character': 'Porno Star #1', 'credit_id': '52fe4262c3a36847f801a2ff', 'gender': 2, 'id': 9315, 'name': 'Marilyn Manson', 'order': 39, 'profile_path': '/iUMXqqB1rScONzA7FrUtyb7G8pA.jpg'}, {'cast_id': 42, 'character': 'Porno Star #2', 'credit_id': '52fe4262c3a36847f801a303', 'gender': 0, 'id': 9316, 'name': 'Jeordie White', 'order': 40, 'profile_path': None}]</t>
  </si>
  <si>
    <t>[{'credit_id': '52fe4262c3a36847f801a477', 'department': 'Production', 'gender': 1, 'id': 3686, 'job': 'Casting', 'name': 'Johanna Ray', 'profile_path': None}, {'credit_id': '52fe4262c3a36847f801a495', 'department': 'Production', 'gender': 2, 'id': 8330, 'job': 'Producer', 'name': 'Tom Sternberg', 'profile_path': None}, {'credit_id': '52fe4262c3a36847f801a4b9', 'department': 'Production', 'gender': 2, 'id': 6223, 'job': 'Producer', 'name': 'Deepak Nayar', 'profile_path': None}, {'credit_id': '52fe4262c3a36847f801a309', 'department': 'Production', 'gender': 2, 'id': 6223, 'job': 'Unit Production Manager', 'name': 'Deepak Nayar', 'profile_path': None}, {'credit_id': '52fe4262c3a36847f801a25f', 'department': 'Directing', 'gender': 2, 'id': 5602, 'job': 'Director', 'name': 'David Lynch', 'profile_path': '/3xMyM3kvPqrIgcFQsHT7hVmIwwf.jpg'}, {'credit_id': '52fe4262c3a36847f801a38d', 'department': 'Sound', 'gender': 2, 'id': 5602, 'job': 'Sound Designer', 'name': 'David Lynch', 'profile_path': '/3xMyM3kvPqrIgcFQsHT7hVmIwwf.jpg'}, {'credit_id': '52fe4262c3a36847f801a3ab', 'department': 'Sound', 'gender': 2, 'id': 5602, 'job': 'Sound Re-Recording Mixer', 'name': 'David Lynch', 'profile_path': '/3xMyM3kvPqrIgcFQsHT7hVmIwwf.jpg'}, {'credit_id': '54d591bcc3a3683b8c001247', 'department': 'Writing', 'gender': 2, 'id': 5602, 'job': 'Writer', 'name': 'David Lynch', 'profile_path': '/3xMyM3kvPqrIgcFQsHT7hVmIwwf.jpg'}, {'credit_id': '52fe4262c3a36847f801a483', 'department': 'Editing', 'gender': 1, 'id': 5604, 'job': 'Editor', 'name': 'Mary Sweeney', 'profile_path': None}, {'credit_id': '52fe4262c3a36847f801a49b', 'department': 'Production', 'gender': 1, 'id': 5604, 'job': 'Producer', 'name': 'Mary Sweeney', 'profile_path': None}, {'credit_id': '52fe4262c3a36847f801a489', 'department': 'Art', 'gender': 1, 'id': 5634, 'job': 'Production Design', 'name': 'Patricia Norris', 'profile_path': '/gZQZwyO3fckr0qNOxTDwxEK442F.jpg'}, {'credit_id': '54d591cd9251415f75000e8c', 'department': 'Writing', 'gender': 2, 'id': 6586, 'job': 'Writer', 'name': 'Barry Gifford', 'profile_path': '/wdo1mVFEOh0nnnRmoDfZcMUqLbe.jpg'}, {'credit_id': '52fe4262c3a36847f801a47d', 'department': 'Production', 'gender': 1, 'id': 7731, 'job': 'Casting', 'name': 'Elaine J. Huzzar', 'profile_path': None}, {'credit_id': '52fe4262c3a36847f801a30f', 'department': 'Production', 'gender': 1, 'id': 9319, 'job': 'Production Supervisor', 'name': 'Sabrina S. Sutherland', 'profile_path': None}, {'credit_id': '52fe4262c3a36847f801a315', 'department': 'Directing', 'gender': 0, 'id': 9320, 'job': 'Script Supervisor', 'name': 'Cori Glazer', 'profile_path': None}, {'credit_id': '52fe4262c3a36847f801a31b', 'department': 'Art', 'gender': 0, 'id': 9321, 'job': 'Set Decoration', 'name': 'Leslie Morales', 'profile_path': None}, {'credit_id': '52fe4262c3a36847f801a321', 'department': 'Costume &amp; Make-Up', 'gender': 0, 'id': 9333, 'job': 'Makeup Artist', 'name': 'Debbie Zoller', 'profile_path': None}, {'credit_id': '52fe4262c3a36847f801a327', 'department': 'Camera', 'gender': 0, 'id': 9347, 'job': 'Camera Operator', 'name': 'Paul Hughen', 'profile_path': None}, {'credit_id': '52fe4262c3a36847f801a32d', 'department': 'Camera', 'gender': 0, 'id': 9352, 'job': 'Director of Photography', 'name': 'Scott Andrew Ressler', 'profile_path': None}, {'credit_id': '52fe4262c3a36847f801a333', 'department': 'Camera', 'gender': 1, 'id': 9360, 'job': 'Still Photographer', 'name': 'Suzanne Tenner', 'profile_path': None}, {'credit_id': '52fe4262c3a36847f801a339', 'department': 'Lighting', 'gender': 0, 'id': 9361, 'job': 'Gaffer', 'name': 'Michael LaViolette', 'profile_path': None}, {'credit_id': '52fe4262c3a36847f801a33f', 'department': 'Lighting', 'gender': 2, 'id': 9362, 'job': 'Best Boy Electric', 'name': 'John Willis III', 'profile_path': None}, {'credit_id': '52fe4262c3a36847f801a345', 'department': 'Camera', 'gender': 0, 'id': 9370, 'job': 'Grip', 'name': 'Philip Sloan', 'profile_path': None}, {'credit_id': '52fe4262c3a36847f801a34b', 'department': 'Camera', 'gender': 0, 'id': 9373, 'job': 'Grip', 'name': 'Tim Collins', 'profile_path': None}, {'credit_id': '52fe4262c3a36847f801a351', 'department': 'Camera', 'gender': 0, 'id': 9377, 'job': 'Grip', 'name': 'Todd Griffith', 'profile_path': None}, {'credit_id': '52fe4262c3a36847f801a357', 'department': 'Camera', 'gender': 0, 'id': 9379, 'job': 'Grip', 'name': 'Paul Wilkowsky', 'profile_path': None}, {'credit_id': '52fe4262c3a36847f801a35d', 'department': 'Camera', 'gender': 0, 'id': 9381, 'job': 'Grip', 'name': 'William Roy Eckert', 'profile_path': None}, {'credit_id': '52fe4262c3a36847f801a363', 'department': 'Sound', 'gender': 0, 'id': 9382, 'job': 'Sound mixer', 'name': 'Susumu Tokunow', 'profile_path': None}, {'credit_id': '52fe4262c3a36847f801a369', 'department': 'Sound', 'gender': 0, 'id': 9385, 'job': 'Boom Operator', 'name': 'Kevin Kubota', 'profile_path': None}, {'credit_id': '52fe4262c3a36847f801a36f', 'department': 'Production', 'gender': 1, 'id': 9387, 'job': 'Location Manager', 'name': 'Julie Duvic', 'profile_path': None}, {'credit_id': '52fe4262c3a36847f801a375', 'department': 'Production', 'gender': 2, 'id': 9388, 'job': 'Location Manager', 'name': 'Jeremy Alter', 'profile_path': None}, {'credit_id': '52fe4262c3a36847f801a37b', 'department': 'Production', 'gender': 0, 'id': 9390, 'job': 'Production Manager', 'name': 'Karen R. Sachs', 'profile_path': None}, {'credit_id': '52fe4262c3a36847f801a381', 'department': 'Production', 'gender': 0, 'id': 9392, 'job': 'Production Accountant', 'name': 'Cynthia Wise', 'profile_path': None}, {'credit_id': '52fe4262c3a36847f801a387', 'department': 'Crew', 'gender': 0, 'id': 9405, 'job': 'Post Production Supervisor', 'name': 'Desmond Cannon', 'profile_path': None}, {'credit_id': '52fe4262c3a36847f801a393', 'department': 'Sound', 'gender': 0, 'id': 9408, 'job': 'Supervising Sound Editor', 'name': 'Frank Gaeta', 'profile_path': None}, {'credit_id': '52fe4262c3a36847f801a39f', 'department': 'Sound', 'gender': 0, 'id': 9408, 'job': 'Sound Re-Recording Mixer', 'name': 'Frank Gaeta', 'profile_path': None}, {'credit_id': '52fe4262c3a36847f801a399', 'department': 'Sound', 'gender': 0, 'id': 9409, 'job': 'Sound Re-Recording Mixer', 'name': 'John Ross', 'profile_path': None}, {'credit_id': '52fe4262c3a36847f801a3a5', 'department': 'Sound', 'gender': 0, 'id': 9410, 'job': 'Sound Re-Recording Mixer', 'name': 'Derek Marcil', 'profile_path': None}, {'credit_id': '52fe4262c3a36847f801a3e7', 'department': 'Sound', 'gender': 0, 'id': 9410, 'job': 'ADR &amp; Dubbing', 'name': 'Derek Marcil', 'profile_path': None}, {'credit_id': '52fe4262c3a36847f801a3b1', 'department': 'Sound', 'gender': 0, 'id': 9417, 'job': 'Sound Effects Editor', 'name': 'Javier Bennassar', 'profile_path': None}, {'credit_id': '52fe4262c3a36847f801a3b7', 'department': 'Sound', 'gender': 0, 'id': 9418, 'job': 'Sound Effects Editor', 'name': 'David Melhase', 'profile_path': None}, {'credit_id': '52fe4262c3a36847f801a3bd', 'department': 'Sound', 'gender': 0, 'id': 9419, 'job': 'Sound Effects Editor', 'name': 'Benjamin L. Cook', 'profile_path': None}, {'credit_id': '52fe4262c3a36847f801a3c3', 'department': 'Sound', 'gender': 0, 'id': 9422, 'job': 'Sound Effects Editor', 'name': 'Cormac Funge', 'profile_path': None}, {'credit_id': '52fe4262c3a36847f801a3c9', 'department': 'Sound', 'gender': 2, 'id': 9423, 'job': 'Sound Effects Editor', 'name': 'Elmo Weber', 'profile_path': None}, {'credit_id': '52fe4262c3a36847f801a3cf', 'department': 'Sound', 'gender': 0, 'id': 9425, 'job': 'Sound Effects Editor', 'name': 'Bill Brown', 'profile_path': None}, {'credit_id': '52fe4262c3a36847f801a3d5', 'department': 'Sound', 'gender': 0, 'id': 9426, 'job': 'Sound Effects Editor', 'name': 'Dean Hovey', 'profile_path': None}, {'credit_id': '52fe4262c3a36847f801a3db', 'department': 'Sound', 'gender': 0, 'id': 9427, 'job': 'Sound Effects Editor', 'name': 'Frederick Howard', 'profile_path': None}, {'credit_id': '52fe4262c3a36847f801a3e1', 'department': 'Sound', 'gender': 0, 'id': 9428, 'job': 'Music Editor', 'name': 'Marc Vanocur', 'profile_path': None}, {'credit_id': '52fe4262c3a36847f801a3ed', 'department': 'Sound', 'gender': 0, 'id': 9435, 'job': 'Foley', 'name': 'Mary Erstad', 'profile_path': None}, {'credit_id': '52fe4262c3a36847f801a3f3', 'department': 'Sound', 'gender': 0, 'id': 9438, 'job': 'Foley', 'name': 'Ossama Khuluki', 'profile_path': None}, {'credit_id': '52fe4262c3a36847f801a3f9', 'department': 'Sound', 'gender': 0, 'id': 9439, 'job': 'Foley', 'name': 'Catherine Harper', 'profile_path': None}, {'credit_id': '52fe4262c3a36847f801a3ff', 'department': 'Sound', 'gender': 0, 'id': 9440, 'job': 'Foley', 'name': 'Christopher Moriana', 'profile_path': None}, {'credit_id': '52fe4262c3a36847f801a405', 'department': 'Sound', 'gender': 0, 'id': 9441, 'job': 'Foley', 'name': 'Ellen Heuer', 'profile_path': None}, {'credit_id': '52fe4262c3a36847f801a40b', 'department': 'Sound', 'gender': 0, 'id': 9442, 'job': 'Foley', 'name': 'Lucy Sustar', 'profile_path': None}, {'credit_id': '52fe4262c3a36847f801a411', 'department': 'Sound', 'gender': 0, 'id': 9444, 'job': 'Foley', 'name': 'Marilyn Graf', 'profile_path': None}, {'credit_id': '52fe4262c3a36847f801a417', 'department': 'Sound', 'gender': 0, 'id': 9445, 'job': 'Foley', 'name': 'David Mann', 'profile_path': None}, {'credit_id': '52fe4262c3a36847f801a41d', 'department': 'Sound', 'gender': 0, 'id': 9446, 'job': 'Foley', 'name': 'Laura Laird', 'profile_path': None}, {'credit_id': '52fe4262c3a36847f801a423', 'department': 'Sound', 'gender': 0, 'id': 9447, 'job': 'Foley', 'name': 'Joshua E. Schneider', 'profile_path': None}, {'credit_id': '52fe4262c3a36847f801a429', 'department': 'Crew', 'gender': 0, 'id': 9453, 'job': 'Post Production Assistant', 'name': 'Cassandra King', 'profile_path': None}, {'credit_id': '52fe4262c3a36847f801a42f', 'department': 'Crew', 'gender': 0, 'id': 9460, 'job': 'Special Effects', 'name': 'David A. Poole', 'profile_path': None}, {'credit_id': '52fe4262c3a36847f801a435', 'department': 'Crew', 'gender': 0, 'id': 9461, 'job': 'Special Effects', 'name': 'Michael Wilmot', 'profile_path': None}, {'credit_id': '52fe4262c3a36847f801a43b', 'department': 'Crew', 'gender': 0, 'id': 9463, 'job': 'Special Effects', 'name': 'Bart Barber', 'profile_path': None}, {'credit_id': '52fe4262c3a36847f801a441', 'department': 'Art', 'gender': 0, 'id': 9470, 'job': 'Sculptor', 'name': 'Greg Polutonovich', 'profile_path': None}, {'credit_id': '52fe4262c3a36847f801a459', 'department': 'Visual Effects', 'gender': 0, 'id': 9517, 'job': 'Creature Design', 'name': 'John T. Churchill', 'profile_path': None}, {'credit_id': '52fe4262c3a36847f801a447', 'department': 'Production', 'gender': 0, 'id': 9531, 'job': 'Executive Consultant', 'name': 'Ed Morris', 'profile_path': None}, {'credit_id': '52fe4262c3a36847f801a44d', 'department': 'Sound', 'gender': 0, 'id': 9536, 'job': 'Sound Engineer', 'name': 'JiÅ™Ã­ ZobaÄ', 'profile_path': None}, {'credit_id': '52fe4262c3a36847f801a453', 'department': 'Sound', 'gender': 0, 'id': 9548, 'job': 'Original Music Composer', 'name': 'Barry Adamson', 'profile_path': None}, {'credit_id': '52fe4262c3a36847f801a4b3', 'department': 'Crew', 'gender': 0, 'id': 9554, 'job': 'Stunts', 'name': 'Bruce Paul Barbour', 'profile_path': None}, {'credit_id': '52fe4262c3a36847f801a45f', 'department': 'Visual Effects', 'gender': 0, 'id': 9566, 'job': 'Creature Design', 'name': 'Robert Jauregui', 'profile_path': None}, {'credit_id': '52fe4262c3a36847f801a465', 'department': 'Visual Effects', 'gender': 2, 'id': 9567, 'job': 'Creature Design', 'name': 'Cole S. McKay', 'profile_path': '/bxHI3l5qaEsmQnpcdr0bSLxi37D.jpg'}, {'credit_id': '52fe4262c3a36847f801a46b', 'department': 'Visual Effects', 'gender': 2, 'id': 9568, 'job': 'Creature Design', 'name': 'Jim Palmer', 'profile_path': '/3jCBSmYtDHs2u6ugFENa52SC9HT.jpg'}, {'credit_id': '52fe4262c3a36847f801a471', 'department': 'Visual Effects', 'gender': 0, 'id': 9569, 'job': 'Creature Design', 'name': 'Rick Seaman', 'profile_path': None}, {'credit_id': '52fe4262c3a36847f801a48f', 'department': 'Camera', 'gender': 2, 'id': 9573, 'job': 'Director of Photography', 'name': 'Peter Deming', 'profile_path': '/3NgM7E5kRYFMXY5znBPktbeI6qB.jpg'}, {'credit_id': '52fe4262c3a36847f801a4ad', 'department': 'Crew', 'gender': 0, 'id': 114274, 'job': 'Special Effects', 'name': 'Philip Bartko', 'profile_path': None}]</t>
  </si>
  <si>
    <t>[{'id': 18, 'name': 'Drama'}, {'id': 53, 'name': 'Thriller'}, {'id': 9648, 'name': 'Mystery'}]</t>
  </si>
  <si>
    <t>[{'name': 'Ciby 2000', 'id': 105}, {'name': 'October Films', 'id': 236}, {'name': 'Asymmetrical Productions', 'id': 373}, {'name': 'Lost Highway Productions', 'id': 374}]</t>
  </si>
  <si>
    <t>Lost Highway</t>
  </si>
  <si>
    <t>m124</t>
  </si>
  <si>
    <t>['adventure', 'drama', 'fantasy', 'mystery']</t>
  </si>
  <si>
    <t>[{'cast_id': 13, 'character': 'Robert " Bob " Conway', 'credit_id': '52fe43a0c3a36847f8062e89', 'gender': 2, 'id': 29522, 'name': 'Ronald Colman', 'order': 0, 'profile_path': '/fGpppcwZgKu6HjOr79f8P2eDWhv.jpg'}, {'cast_id': 14, 'character': 'Sondra Bizet', 'credit_id': '52fe43a0c3a36847f8062e8d', 'gender': 1, 'id': 2021, 'name': 'Jane Wyatt', 'order': 1, 'profile_path': '/blYpLJKupFFi6QKqfMWJvN2hkpn.jpg'}, {'cast_id': 15, 'character': 'Alexander P. " Lovey " Lovett', 'credit_id': '52fe43a0c3a36847f8062e91', 'gender': 2, 'id': 2437, 'name': 'Edward Everett Horton', 'order': 2, 'profile_path': '/yf4MoiK7wnb2dafruUvnVgtuxSN.jpg'}, {'cast_id': 21, 'character': 'George Conway', 'credit_id': '52fe43a0c3a36847f8062ea9', 'gender': 2, 'id': 102687, 'name': 'John Howard', 'order': 3, 'profile_path': '/x4Emx0J4qTGayfVmIjK88IdO8vo.jpg'}, {'cast_id': 16, 'character': 'Henry Barnard', 'credit_id': '52fe43a0c3a36847f8062e95', 'gender': 2, 'id': 3383, 'name': 'Thomas Mitchell', 'order': 4, 'profile_path': '/1Tiiouk77NtxSmdknoN4ny5kT9j.jpg'}, {'cast_id': 20, 'character': 'Maria', 'credit_id': '52fe43a0c3a36847f8062ea5', 'gender': 1, 'id': 19221, 'name': 'Margo', 'order': 5, 'profile_path': '/7C3uTeLp3McAtK6ybtTFEQtPlEP.jpg'}, {'cast_id': 17, 'character': 'Gloria Stone', 'credit_id': '52fe43a0c3a36847f8062e99', 'gender': 1, 'id': 33277, 'name': 'Isabel Jewell', 'order': 6, 'profile_path': '/oTaZ9jY0BpCjiGuoGnlxVA3m24b.jpg'}, {'cast_id': 18, 'character': 'Chang', 'credit_id': '52fe43a0c3a36847f8062e9d', 'gender': 0, 'id': 33278, 'name': 'H.B. Warner', 'order': 7, 'profile_path': '/kYHCNllR7guQTtgROCb3z5dLusa.jpg'}, {'cast_id': 19, 'character': 'High Lama', 'credit_id': '52fe43a0c3a36847f8062ea1', 'gender': 2, 'id': 10024, 'name': 'Sam Jaffe', 'order': 8, 'profile_path': '/drxy1JkTOjhUhQnrFnepTmSHELd.jpg'}]</t>
  </si>
  <si>
    <t>[{'credit_id': '52fe43a0c3a36847f8062e49', 'department': 'Directing', 'gender': 0, 'id': 2662, 'job': 'Director', 'name': 'Frank Capra', 'profile_path': '/hvPrtfKnJs9arck1zKGnG8uRkBC.jpg'}, {'credit_id': '52fe43a0c3a36847f8062e4f', 'department': 'Writing', 'gender': 2, 'id': 33273, 'job': 'Novel', 'name': 'James Hilton', 'profile_path': None}, {'credit_id': '52fe43a0c3a36847f8062e55', 'department': 'Writing', 'gender': 2, 'id': 19019, 'job': 'Screenplay', 'name': 'Robert Riskin', 'profile_path': None}, {'credit_id': '52fe43a0c3a36847f8062e5b', 'department': 'Production', 'gender': 0, 'id': 2662, 'job': 'Producer', 'name': 'Frank Capra', 'profile_path': '/hvPrtfKnJs9arck1zKGnG8uRkBC.jpg'}, {'credit_id': '52fe43a0c3a36847f8062e61', 'department': 'Sound', 'gender': 2, 'id': 4082, 'job': 'Original Music Composer', 'name': 'Dimitri Tiomkin', 'profile_path': None}, {'credit_id': '52fe43a0c3a36847f8062e67', 'department': 'Camera', 'gender': 2, 'id': 17761, 'job': 'Director of Photography', 'name': 'Joseph Walker', 'profile_path': None}, {'credit_id': '52fe43a0c3a36847f8062e6d', 'department': 'Editing', 'gender': 2, 'id': 30154, 'job': 'Editor', 'name': 'Gene Havlick', 'profile_path': None}, {'credit_id': '52fe43a0c3a36847f8062e73', 'department': 'Editing', 'gender': 2, 'id': 9852, 'job': 'Editor', 'name': 'Gene Milford', 'profile_path': None}, {'credit_id': '52fe43a0c3a36847f8062e79', 'department': 'Art', 'gender': 2, 'id': 29345, 'job': 'Art Direction', 'name': 'Stephen Goosson', 'profile_path': None}, {'credit_id': '52fe43a0c3a36847f8062e7f', 'department': 'Art', 'gender': 0, 'id': 33275, 'job': 'Set Decoration', 'name': 'Babs Johnstone', 'profile_path': None}, {'credit_id': '52fe43a0c3a36847f8062e85', 'department': 'Costume &amp; Make-Up', 'gender': 0, 'id': 33276, 'job': 'Costume Design', 'name': 'Ernest Dryden', 'profile_path': None}, {'credit_id': '52fe43a0c3a36847f8062eaf', 'department': 'Writing', 'gender': 2, 'id': 30208, 'job': 'Screenplay', 'name': 'Sidney Buchman', 'profile_path': None}]</t>
  </si>
  <si>
    <t>[{'id': 12, 'name': 'Adventure'}, {'id': 14, 'name': 'Fantasy'}, {'id': 18, 'name': 'Drama'}, {'id': 9648, 'name': 'Mystery'}]</t>
  </si>
  <si>
    <t>Lost Horizon</t>
  </si>
  <si>
    <t>m125</t>
  </si>
  <si>
    <t>[{'cast_id': 25, 'character': 'Agent K', 'credit_id': '52fe425dc3a36847f80187c7', 'gender': 2, 'id': 2176, 'name': 'Tommy Lee Jones', 'order': 0, 'profile_path': '/gRXugLFvr1oHZ6alLUxmYDq8cgW.jpg'}, {'cast_id': 26, 'character': 'James Edwards / Agent J', 'credit_id': '52fe425dc3a36847f80187cb', 'gender': 2, 'id': 2888, 'name': 'Will Smith', 'order': 1, 'profile_path': '/eze9FO9VuryXLP0aF2cRqPCcibN.jpg'}, {'cast_id': 27, 'character': 'Dr. Laurel Weaver / Agent L', 'credit_id': '52fe425dc3a36847f80187cf', 'gender': 1, 'id': 9625, 'name': 'Linda Fiorentino', 'order': 2, 'profile_path': '/aKadq5uC9CjCKtkMYPYECNcGz3s.jpg'}, {'cast_id': 28, 'character': 'Edgar / The Bug', 'credit_id': '52fe425dc3a36847f80187d3', 'gender': 2, 'id': 7132, 'name': "Vincent D'Onofrio", 'order': 3, 'profile_path': '/lUEn7f7xCLuT1kRCHoxMTRnYKXW.jpg'}, {'cast_id': 29, 'character': 'Chief Zed', 'credit_id': '52fe425dc3a36847f80187d7', 'gender': 2, 'id': 9626, 'name': 'Rip Torn', 'order': 4, 'profile_path': '/rzGaoGikjMuLDruABKdLcQLtkZk.jpg'}, {'cast_id': 30, 'character': 'Jack Jeebs', 'credit_id': '52fe425dc3a36847f80187db', 'gender': 2, 'id': 4252, 'name': 'Tony Shalhoub', 'order': 5, 'profile_path': '/jXzlVxS8u64XEZUoNPiuhGcQXDW.jpg'}, {'cast_id': 31, 'character': 'Gentle Rosenburg the Arquillian Jeweler', 'credit_id': '52fe425dc3a36847f80187df', 'gender': 2, 'id': 9628, 'name': 'Mike Nussbaum', 'order': 6, 'profile_path': '/gcsqhh40flXDPJ9s3U6clD9Jb59.jpg'}, {'cast_id': 32, 'character': 'Van driver', 'credit_id': '52fe425dc3a36847f80187e3', 'gender': 2, 'id': 9629, 'name': 'Jon Gries', 'order': 7, 'profile_path': '/yNhP4IZCMN10duIYKdHUFt8mJCU.jpg'}, {'cast_id': 33, 'character': 'Jose', 'credit_id': '52fe425dc3a36847f80187e7', 'gender': 0, 'id': 9630, 'name': 'Sergio CalderÃ³n', 'order': 8, 'profile_path': '/idF5aYegbTJzZF7Uhe3GarfKSsZ.jpg'}, {'cast_id': 34, 'character': 'Arquillian', 'credit_id': '52fe425dc3a36847f80187eb', 'gender': 2, 'id': 9631, 'name': 'Carel Struycken', 'order': 9, 'profile_path': '/oBK62Gs6ox5NuJRYh8CpRoiZUZr.jpg'}, {'cast_id': 35, 'character': 'INS agent Janus', 'credit_id': '52fe425dc3a36847f80187ef', 'gender': 2, 'id': 9632, 'name': 'Fredric Lehne', 'order': 10, 'profile_path': '/ii4DF6gv3DG7NBVHfhTAPZvLGXH.jpg'}, {'cast_id': 36, 'character': 'Agent D', 'credit_id': '52fe425dc3a36847f80187f3', 'gender': 2, 'id': 9633, 'name': 'Richard Hamilton', 'order': 11, 'profile_path': '/voxABW599IHapx2AY9c16mqNK3n.jpg'}, {'cast_id': 37, 'character': '2nd Lt. Jake Jensen', 'credit_id': '52fe425dc3a36847f80187f7', 'gender': 2, 'id': 9634, 'name': 'Kent Faulcon', 'order': 12, 'profile_path': '/oOKr7nJJwpGNrPijma1MhhkDRPv.jpg'}, {'cast_id': 39, 'character': 'Beatrice', 'credit_id': '52fe425dc3a36847f80187fb', 'gender': 1, 'id': 6751, 'name': 'Siobhan Fallon', 'order': 13, 'profile_path': '/wVFa8GiY0xdOLFsvGygy9RMtcBc.jpg'}, {'cast_id': 40, 'character': 'Mikey', 'credit_id': '52fe425dc3a36847f80187ff', 'gender': 2, 'id': 443770, 'name': 'John Alexander', 'order': 14, 'profile_path': '/5tcxoXCC4hh12OowR1kITzkrCmC.jpg'}, {'cast_id': 41, 'character': 'Perp', 'credit_id': '53b94f60c3a3685eb4005502', 'gender': 2, 'id': 15318, 'name': 'Keith Campbell', 'order': 15, 'profile_path': '/1PQSshXQ2AgifwYbykqXEyQYmDg.jpg'}, {'cast_id': 96, 'character': 'Alien on TV Monitor (uncredited)', 'credit_id': '590da366c3a36864a700cc00', 'gender': 2, 'id': 16483, 'name': 'Sylvester Stallone', 'order': 16, 'profile_path': '/gnmwOa46C2TP35N7ARSzboTdx2u.jpg'}, {'cast_id': 97, 'character': 'Alien on TV Monitor (uncredited)', 'credit_id': '5942c5c2c3a3686c0d0101fc', 'gender': 2, 'id': 518, 'name': 'Danny DeVito', 'order': 17, 'profile_path': '/zKuyzmKzPLG7RJo7lbbHjx6CCZc.jpg'}]</t>
  </si>
  <si>
    <t>[{'credit_id': '52fe425cc3a36847f8018739', 'department': 'Directing', 'gender': 2, 'id': 5174, 'job': 'Director', 'name': 'Barry Sonnenfeld', 'profile_path': '/m8vIfbXI44Fd8VK7HSJRisYQjQc.jpg'}, {'credit_id': '52fe425cc3a36847f801873f', 'department': 'Writing', 'gender': 2, 'id': 9612, 'job': 'Screenplay', 'name': 'Ed Solomon', 'profile_path': '/dfhHU0NT1mtEhfuPZgNSHe1N1lH.jpg'}, {'credit_id': '52fe425dc3a36847f8018745', 'department': 'Production', 'gender': 2, 'id': 488, 'job': 'Executive Producer', 'name': 'Steven Spielberg', 'profile_path': '/pOK15UNaw75Bzj7BQO1ulehbPPm.jpg'}, {'credit_id': '52fe425dc3a36847f801874b', 'department': 'Writing', 'gender': 0, 'id': 9613, 'job': 'Novel', 'name': 'Lowell Cunningham', 'profile_path': None}, {'credit_id': '52fe425dc3a36847f8018751', 'department': 'Production', 'gender': 1, 'id': 8701, 'job': 'Producer', 'name': 'Laurie MacDonald', 'profile_path': None}, {'credit_id': '52fe425dc3a36847f8018757', 'department': 'Production', 'gender': 2, 'id': 2212, 'job': 'Producer', 'name': 'Walter F. Parkes', 'profile_path': None}, {'credit_id': '52fe425dc3a36847f801875d', 'department': 'Sound', 'gender': 2, 'id': 531, 'job': 'Original Music Composer', 'name': 'Danny Elfman', 'profile_path': '/pWacZpYPos8io22nEiim7d3wp2j.jpg'}, {'credit_id': '52fe425dc3a36847f8018763', 'department': 'Camera', 'gender': 2, 'id': 9614, 'job': 'Director of Photography', 'name': 'Donald Peterman', 'profile_path': None}, {'credit_id': '52fe425dc3a36847f8018769', 'department': 'Editing', 'gender': 2, 'id': 9615, 'job': 'Editor', 'name': 'Jim Miller', 'profile_path': None}, {'credit_id': '52fe425dc3a36847f801876f', 'department': 'Production', 'gender': 2, 'id': 5490, 'job': 'Casting', 'name': 'David Rubin', 'profile_path': '/x22xlcu30x5s8jelEIkJVBeLHrn.jpg'}, {'credit_id': '52fe425dc3a36847f8018775', 'department': 'Production', 'gender': 1, 'id': 495, 'job': 'Casting', 'name': 'Debra Zane', 'profile_path': None}, {'credit_id': '52fe425dc3a36847f801877b', 'department': 'Art', 'gender': 2, 'id': 5133, 'job': 'Production Design', 'name': 'Bo Welch', 'profile_path': None}, {'credit_id': '52fe425dc3a36847f8018781', 'department': 'Art', 'gender': 2, 'id': 7146, 'job': 'Art Direction', 'name': 'Tom Duffield', 'profile_path': None}, {'credit_id': '52fe425dc3a36847f8018787', 'department': 'Art', 'gender': 1, 'id': 4032, 'job': 'Set Decoration', 'name': 'Cheryl Carasik', 'profile_path': None}, {'credit_id': '52fe425dc3a36847f801878d', 'department': 'Costume &amp; Make-Up', 'gender': 1, 'id': 9616, 'job': 'Costume Design', 'name': 'Mary E. Vogt', 'profile_path': None}, {'credit_id': '52fe425dc3a36847f8018799', 'department': 'Art', 'gender': 0, 'id': 9618, 'job': 'Set Designer', 'name': 'Sean Haworth', 'profile_path': None}, {'credit_id': '52fe425dc3a36847f801879f', 'department': 'Art', 'gender': 2, 'id': 903, 'job': 'Set Designer', 'name': 'Lawrence A. Hubbs', 'profile_path': None}, {'credit_id': '52fe425dc3a36847f80187ab', 'department': 'Crew', 'gender': 0, 'id': 9620, 'job': 'Special Effects', 'name': 'Tom Chesney', 'profile_path': None}, {'credit_id': '52fe425dc3a36847f80187bd', 'department': 'Crew', 'gender': 0, 'id': 9623, 'job': 'Stunts', 'name': 'Deborah Habberstad', 'profile_path': None}, {'credit_id': '52fe425dc3a36847f80187c3', 'department': 'Crew', 'gender': 0, 'id': 9624, 'job': 'Stunts', 'name': 'Jeff Habberstad', 'profile_path': None}, {'credit_id': '599f4f79925141779f0013bf', 'department': 'Crew', 'gender': 0, 'id': 9621, 'job': 'Special Effects Coordinator', 'name': 'Peter Chesney', 'profile_path': None}, {'credit_id': '5672c9f8c3a3680714002ba7', 'department': 'Visual Effects', 'gender': 0, 'id': 1445426, 'job': 'Animation Supervisor', 'name': 'Rob Coleman', 'profile_path': None}, {'credit_id': '5672ce91c3a3680721002aa7', 'department': 'Costume &amp; Make-Up', 'gender': 0, 'id': 1328406, 'job': 'Costume Supervisor', 'name': 'Dan Bronson', 'profile_path': None}, {'credit_id': '557dd8d5c3a368219c0002bb', 'department': 'Production', 'gender': 0, 'id': 1477258, 'job': 'Associate Producer', 'name': 'Steven R. Molen', 'profile_path': None}, {'credit_id': '557dd8e19251410a3200026b', 'department': 'Production', 'gender': 2, 'id': 20169, 'job': 'Co-Producer', 'name': 'Graham Place', 'profile_path': None}, {'credit_id': '5672ca24c3a368070c002719', 'department': 'Visual Effects', 'gender': 0, 'id': 1550186, 'job': 'Creature Design', 'name': 'Benton Jew', 'profile_path': None}, {'credit_id': '5672ca5392514163b90029a6', 'department': 'Visual Effects', 'gender': 0, 'id': 1550187, 'job': 'Creature Design', 'name': 'Derek Thompson', 'profile_path': None}, {'credit_id': '5672ca8ac3a3680712002c9e', 'department': 'Crew', 'gender': 0, 'id': 1550188, 'job': 'Digital Effects Supervisor', 'name': 'John Andrew Berton Jr.', 'profile_path': None}, {'credit_id': '5672caa0c3a3680721002a26', 'department': 'Crew', 'gender': 0, 'id': 1550189, 'job': 'Digital Effects Supervisor', 'name': 'Robert Marinic', 'profile_path': None}, {'credit_id': '5672cab992514163cb0029bc', 'department': 'Crew', 'gender': 0, 'id': 1463491, 'job': 'Digital Effects Supervisor', 'name': 'Carl N. Frederick', 'profile_path': None}, {'credit_id': '5672cb2b92514163b90029cc', 'department': 'Visual Effects', 'gender': 0, 'id': 1550190, 'job': 'Special Effects Supervisor', 'name': 'Kyle Ross Collinsworth', 'profile_path': None}, {'credit_id': '5672cb47c3a368070c002744', 'department': 'Visual Effects', 'gender': 0, 'id': 15317, 'job': 'Visual Effects Coordinator', 'name': 'Alexandra Altrocchi', 'profile_path': None}, {'credit_id': '5672cb5c92514163c8002933', 'department': 'Visual Effects', 'gender': 0, 'id': 1536555, 'job': 'Visual Effects Coordinator', 'name': 'Margaret B. Lynch', 'profile_path': None}, {'credit_id': '5672cb8bc3a368071c002c89', 'department': 'Crew', 'gender': 0, 'id': 1442512, 'job': 'Visual Effects Editor', 'name': 'Timothy Eaton', 'profile_path': None}, {'credit_id': '5672cba7c3a368070c00274b', 'department': 'Visual Effects', 'gender': 0, 'id': 42264, 'job': 'Visual Effects Producer', 'name': 'Jacqueline M. Lopez', 'profile_path': None}, {'credit_id': '5672cbc492514157b7000511', 'department': 'Visual Effects', 'gender': 2, 'id': 9622, 'job': 'Visual Effects Supervisor', 'name': 'Eric Brevig', 'profile_path': '/mhZIBHaVpQPhbY38aQTxW1W9BIC.jpg'}, {'credit_id': '5672cc7d92514158ae000526', 'department': 'Camera', 'gender': 2, 'id': 41591, 'job': 'Camera Operator', 'name': 'Stephen St. John', 'profile_path': None}, {'credit_id': '5672cca6c3a3680712002cd5', 'department': 'Camera', 'gender': 0, 'id': 73667, 'job': 'Camera Operator', 'name': 'David Golia', 'profile_path': None}, {'credit_id': '5672ccbc92514163c8002961', 'department': 'Camera', 'gender': 2, 'id': 10573, 'job': 'Camera Operator', 'name': 'Florian Ballhaus', 'profile_path': None}, {'credit_id': '5672ccd0c3a3680714002c1c', 'department': 'Camera', 'gender': 0, 'id': 1550191, 'job': 'Camera Operator', 'name': 'Michael Caracciolo', 'profile_path': None}, {'credit_id': '5672cce8c3a3680721002a71', 'department': 'Camera', 'gender': 2, 'id': 1445895, 'job': 'Camera Operator', 'name': 'Gregory W. Smith', 'profile_path': None}, {'credit_id': '5672cd01c3a3680714002c26', 'department': 'Crew', 'gender': 2, 'id': 11113, 'job': 'Second Unit Cinematographer', 'name': 'David M. Dunlap', 'profile_path': None}, {'credit_id': '5672cd17c3a3680714002c28', 'department': 'Crew', 'gender': 0, 'id': 1418399, 'job': 'Second Unit Cinematographer', 'name': 'Keith Peterman', 'profile_path': None}, {'credit_id': '5672cd3c92514163b9002a12', 'department': 'Lighting', 'gender': 0, 'id': 1395368, 'job': 'Gaffer', 'name': 'Russell Engels', 'profile_path': None}, {'credit_id': '5672cd5bc3a368070e003f74', 'department': 'Lighting', 'gender': 0, 'id': 1550194, 'job': 'Rigging Gaffer', 'name': 'Ken Connors', 'profile_path': None}, {'credit_id': '5672cd8692514163c8002976', 'department': 'Lighting', 'gender': 0, 'id': 1536386, 'job': 'Rigging Grip', 'name': 'William T. Jones', 'profile_path': None}, {'credit_id': '5672cd9b92514158ae00054d', 'department': 'Lighting', 'gender': 0, 'id': 1550195, 'job': 'Rigging Grip', 'name': 'Martin Lowry', 'profile_path': None}, {'credit_id': '5672cdb092514163c200296a', 'department': 'Camera', 'gender': 0, 'id': 1546840, 'job': 'Steadicam Operator', 'name': 'Zoran Veselic', 'profile_path': None}, {'credit_id': '5672cdccc3a368070e003f85', 'department': 'Camera', 'gender': 1, 'id': 1324652, 'job': 'Still Photographer', 'name': 'Melinda Sue Gordon', 'profile_path': None}, {'credit_id': '5672cdfac3a3680714002c4b', 'department': 'Camera', 'gender': 0, 'id': 1550196, 'job': 'First Assistant Camera', 'name': 'Jay Peterman', 'profile_path': None}, {'credit_id': '5672ce0ec3a3680714002c55', 'department': 'Camera', 'gender': 0, 'id': 1550197, 'job': 'First Assistant Camera', 'name': 'Gerard Sava', 'profile_path': None}, {'credit_id': '5672ce2592514163c8002983', 'department': 'Camera', 'gender': 0, 'id': 1550198, 'job': 'First Assistant Camera', 'name': 'Mark Gutterud', 'profile_path': None}, {'credit_id': '5672ce7bc3a368070a002753', 'department': 'Costume &amp; Make-Up', 'gender': 0, 'id': 18123, 'job': 'Assistant Costume Designer', 'name': 'Maggie Morgan', 'profile_path': None}, {'credit_id': '5672cea892514163bf002a63', 'department': 'Costume &amp; Make-Up', 'gender': 0, 'id': 1550199, 'job': 'Set Costumer', 'name': 'Danielle Feller', 'profile_path': None}, {'credit_id': '5672cec5c3a368070c0027b0', 'department': 'Sound', 'gender': 0, 'id': 15315, 'job': 'Music Editor', 'name': 'Ellen Segal', 'profile_path': None}, {'credit_id': '5672cee0c3a368070a002766', 'department': 'Directing', 'gender': 1, 'id': 1395373, 'job': 'Script Supervisor', 'name': 'Mary Bailey', 'profile_path': None}, {'credit_id': '5672cef992514163cb002a47', 'department': 'Directing', 'gender': 0, 'id': 1535953, 'job': 'Script Supervisor', 'name': 'J. Ellen Evans', 'profile_path': None}, {'credit_id': '5672cf2fc3a368070c0027bd', 'department': 'Editing', 'gender': 0, 'id': 1550200, 'job': 'Dialogue Editor', 'name': 'Norm MacLeod', 'profile_path': None}, {'credit_id': '5672cfa1c3a3680712002d3a', 'department': 'Sound', 'gender': 2, 'id': 92376, 'job': 'Foley', 'name': 'Marko A. Costanzo', 'profile_path': None}, {'credit_id': '5672cfba92514163c20029ac', 'department': 'Sound', 'gender': 0, 'id': 92375, 'job': 'Foley', 'name': 'Benjamin Cheah', 'profile_path': None}, {'credit_id': '5672cfe292514158ae00059c', 'department': 'Editing', 'gender': 2, 'id': 1534638, 'job': 'Dialogue Editor', 'name': 'Bobby Mackston', 'profile_path': None}, {'credit_id': '5672d00b92514163c20029bd', 'department': 'Sound', 'gender': 0, 'id': 30148, 'job': 'Sound Designer', 'name': 'Van Ling', 'profile_path': None}, {'credit_id': '5672d02192514163c20029c0', 'department': 'Sound', 'gender': 2, 'id': 113075, 'job': 'Sound Designer', 'name': 'Chuck Michael', 'profile_path': None}, {'credit_id': '5672d03dc3a368070e003fc4', 'department': 'Sound', 'gender': 0, 'id': 1638, 'job': 'Sound Designer', 'name': 'Eugene Gearty', 'profile_path': None}, {'credit_id': '5672d056c3a368070c0027dc', 'department': 'Sound', 'gender': 2, 'id': 1550201, 'job': 'Sound Effects Editor', 'name': 'Rick Freeman', 'profile_path': None}, {'credit_id': '5672d08392514163bc002a1a', 'department': 'Sound', 'gender': 0, 'id': 92380, 'job': 'Sound Effects Editor', 'name': 'Lewis Goldstein', 'profile_path': None}, {'credit_id': '5672d0acc3a368071c002d36', 'department': 'Sound', 'gender': 2, 'id': 1337461, 'job': 'Sound Re-Recording Mixer', 'name': 'Michael Barry', 'profile_path': None}, {'credit_id': '5672d0c292514163c20029cc', 'department': 'Sound', 'gender': 2, 'id': 92377, 'job': 'Sound Re-Recording Mixer', 'name': 'Lee Dichter', 'profile_path': None}, {'credit_id': '5672d0d9c3a3680721002ae8', 'department': 'Sound', 'gender': 0, 'id': 9619, 'job': 'Sound Re-Recording Mixer', 'name': 'Skip Lievsay', 'profile_path': None}, {'credit_id': '5672d117c3a368071c002d46', 'department': 'Costume &amp; Make-Up', 'gender': 0, 'id': 66690, 'job': 'Hairstylist', 'name': 'Pierce Austin', 'profile_path': None}, {'credit_id': '5672d13bc3a3680721002af0', 'department': 'Costume &amp; Make-Up', 'gender': 0, 'id': 1536771, 'job': 'Key Hair Stylist', 'name': 'Virginia G. Hadfield', 'profile_path': None}, {'credit_id': '5672d15392514163c80029da', 'department': 'Costume &amp; Make-Up', 'gender': 0, 'id': 9617, 'job': 'Makeup Artist', 'name': 'Katherine James', 'profile_path': None}, {'credit_id': '5672d17bc3a368071c002d53', 'department': 'Costume &amp; Make-Up', 'gender': 0, 'id': 1422054, 'job': 'Makeup Artist', 'name': 'Laini Thompson', 'profile_path': None}, {'credit_id': '5672d1d792514158ae0005d1', 'department': 'Sound', 'gender': 0, 'id': 9619, 'job': 'Supervising Sound Editor', 'name': 'Skip Lievsay', 'profile_path': None}, {'credit_id': '5672d23b92514163cb002a94', 'department': 'Editing', 'gender': 0, 'id': 1465015, 'job': 'First Assistant Editor', 'name': 'Karen Rasch', 'profile_path': None}, {'credit_id': '599f4c2e9251417781001016', 'department': 'Art', 'gender': 0, 'id': 224388, 'job': 'Assistant Art Director', 'name': 'Scott P. Murphy', 'profile_path': None}, {'credit_id': '599f4c599251417781001043', 'department': 'Art', 'gender': 0, 'id': 1413153, 'job': 'Construction Coordinator', 'name': 'Michael Diersing', 'profile_path': None}, {'credit_id': '599f4cb1925141779a001110', 'department': 'Art', 'gender': 0, 'id': 1562242, 'job': 'Construction Foreman', 'name': 'Michael B. Bunch', 'profile_path': None}, {'credit_id': '599f4ccdc3a36847f60010f6', 'department': 'Art', 'gender': 0, 'id': 1637977, 'job': 'Greensman', 'name': 'Carlo Basail', 'profile_path': None}, {'credit_id': '599f4ce392514177810010d3', 'department': 'Art', 'gender': 0, 'id': 1413159, 'job': 'Leadman', 'name': 'David Manhan', 'profile_path': None}, {'credit_id': '599f4d31c3a36848300010e4', 'department': 'Art', 'gender': 0, 'id': 1876351, 'job': 'Location Scout', 'name': 'Sam Rohn', 'profile_path': None}, {'credit_id': '599f4d479251417781001130', 'department': 'Art', 'gender': 0, 'id': 8682, 'job': 'Painter', 'name': 'Gino Acevedo', 'profile_path': None}, {'credit_id': '599f4d7f9251417781001168', 'department': 'Art', 'gender': 0, 'id': 1619972, 'job': 'Production Illustrator', 'name': 'James Carson', 'profile_path': None}, {'credit_id': '599f4d92c3a36847d40010a3', 'department': 'Art', 'gender': 0, 'id': 1404892, 'job': 'Sculptor', 'name': 'Mitch Devane', 'profile_path': None}, {'credit_id': '599f4dabc3a368481e0011cb', 'department': 'Art', 'gender': 0, 'id': 1096860, 'job': 'Standby Painter', 'name': 'Christian Zimmermann', 'profile_path': None}, {'credit_id': '599f4de1925141774b001297', 'department': 'Camera', 'gender': 0, 'id': 1876354, 'job': 'Key Grip', 'name': 'Calvin Sterry', 'profile_path': None}, {'credit_id': '599f4e039251417793001252', 'department': 'Camera', 'gender': 0, 'id': 1738150, 'job': 'Grip', 'name': 'Tim Collins', 'profile_path': None}, {'credit_id': '599f4e2ec3a368480e0011ab', 'department': 'Camera', 'gender': 0, 'id': 67596, 'job': 'Aerial Camera', 'name': 'Richard Brooks Burton', 'profile_path': None}, {'credit_id': '599f4e69925141775b00126c', 'department': 'Costume &amp; Make-Up', 'gender': 0, 'id': 1794869, 'job': 'Set Dressing Artist', 'name': 'Eric M. Metzger', 'profile_path': None}, {'credit_id': '599f4e92c3a368481e0012b9', 'department': 'Crew', 'gender': 0, 'id': 1876355, 'job': 'Carpenter', 'name': 'Louis J. Porzio', 'profile_path': None}, {'credit_id': '599f4ea992514177930012eb', 'department': 'Crew', 'gender': 0, 'id': 1640488, 'job': 'Craft Service', 'name': 'Jamie Kehoe', 'profile_path': None}, {'credit_id': '599f4ec6c3a36847f60012dc', 'department': 'Crew', 'gender': 0, 'id': 1876356, 'job': 'Driver', 'name': 'Gregory Dultz', 'profile_path': None}, {'credit_id': '599f4edd925141779f001321', 'department': 'Crew', 'gender': 0, 'id': 79535, 'job': 'Executive Music Producer', 'name': 'Ann Carli', 'profile_path': None}, {'credit_id': '599f4ef9c3a368480e00126d', 'department': 'Crew', 'gender': 0, 'id': 1876357, 'job': 'Propmaker', 'name': 'Travis Huffman', 'profile_path': None}, {'credit_id': '599f4f09c3a36847f6001322', 'department': 'Art', 'gender': 0, 'id': 1377215, 'job': 'Property Master', 'name': 'Doug Harlocker', 'profile_path': None}, {'credit_id': '599f4f3192514177a7001368', 'department': 'Crew', 'gender': 2, 'id': 9622, 'job': 'Second Unit Cinematographer', 'name': 'Eric Brevig', 'profile_path': '/mhZIBHaVpQPhbY38aQTxW1W9BIC.jpg'}, {'credit_id': '599f4f51925141779300138a', 'department': 'Crew', 'gender': 0, 'id': 1695261, 'job': 'Set Production Assistant', 'name': 'Mike Currie', 'profile_path': None}, {'credit_id': '599f4f92925141779f0013d0', 'department': 'Crew', 'gender': 0, 'id': 1328415, 'job': 'Stand In', 'name': 'Paul Guyot', 'profile_path': None}, {'credit_id': '599f4fb0c3a36847f60013bd', 'department': 'Crew', 'gender': 2, 'id': 15335, 'job': 'Stunt Coordinator', 'name': 'Brian Smrz', 'profile_path': '/3T07uPP01HtpctQdsvzLVsNTm8u.jpg'}, {'credit_id': '599f4fd0c3a36847d40012a1', 'department': 'Crew', 'gender': 0, 'id': 1357070, 'job': 'Transportation Captain', 'name': 'Denny Caira', 'profile_path': None}, {'credit_id': '599f4fe8c3a36848300013a0', 'department': 'Crew', 'gender': 0, 'id': 8355, 'job': 'Transportation Co-Captain', 'name': 'Steve Lucescu', 'profile_path': '/rMjZ2li3pftiwzZoTTOSe1Qeh9P.jpg'}, {'credit_id': '599f5002925141779a00140c', 'department': 'Production', 'gender': 2, 'id': 20169, 'job': 'Unit Production Manager', 'name': 'Graham Place', 'profile_path': None}, {'credit_id': '599f50199251417793001445', 'department': 'Crew', 'gender': 0, 'id': 1271933, 'job': 'Unit Publicist', 'name': 'Jane E. Russell', 'profile_path': None}, {'credit_id': '599f502cc3a36847e5001454', 'department': 'Crew', 'gender': 0, 'id': 1217577, 'job': 'Utility Stunts', 'name': 'Stracy Diaz', 'profile_path': None}, {'credit_id': '599f503ec3a36847c5001536', 'department': 'Crew', 'gender': 0, 'id': 1586934, 'job': 'Video Assist Operator', 'name': 'Mauriece Jacks Jr.', 'profile_path': None}, {'credit_id': '599f505cc3a36847c5001555', 'department': 'Directing', 'gender': 2, 'id': 1482, 'job': 'First Assistant Director', 'name': 'John Cameron', 'profile_path': None}, {'credit_id': '599f507c925141779a0014ca', 'department': 'Editing', 'gender': 0, 'id': 1630675, 'job': 'Color Timer', 'name': 'Bob Putynkowski', 'profile_path': None}, {'credit_id': '599f50ac925141774b00159a', 'department': 'Lighting', 'gender': 2, 'id': 1554309, 'job': 'Best Boy Electric', 'name': 'Michael F. Burke', 'profile_path': None}, {'credit_id': '599f50c1c3a36847c50015dc', 'department': 'Lighting', 'gender': 2, 'id': 1806750, 'job': 'Electrician', 'name': 'James Frederick', 'profile_path': None}, {'credit_id': '599f50dac3a36847f60014fa', 'department': 'Lighting', 'gender': 0, 'id': 1763771, 'job': 'Lighting Technician', 'name': 'Jesse Mather', 'profile_path': None}, {'credit_id': '599f50f8c3a36847d40013e5', 'department': 'Production', 'gender': 0, 'id': 1424138, 'job': 'Location Manager', 'name': 'Robbie Goldstein', 'profile_path': None}, {'credit_id': '599f5113c3a36847d40013fe', 'department': 'Production', 'gender': 0, 'id': 1622119, 'job': 'Production Accountant', 'name': 'Gail Martin-Sheridan', 'profile_path': None}, {'credit_id': '599f5131c3a368483000151c', 'department': 'Production', 'gender': 0, 'id': 1876358, 'job': 'Production Coordinator', 'name': 'Dana Williams', 'profile_path': None}, {'credit_id': '599f5142c3a36847e500158b', 'department': 'Production', 'gender': 0, 'id': 1447010, 'job': 'Production Supervisor', 'name': 'Amy Ness', 'profile_path': None}, {'credit_id': '599f515792514177a70015bc', 'department': 'Sound', 'gender': 0, 'id': 1852095, 'job': 'Boom Operator', 'name': 'Steve Bowerman', 'profile_path': None}, {'credit_id': '599f516ac3a368478f001534', 'department': 'Sound', 'gender': 2, 'id': 92387, 'job': 'Assistant Sound Editor', 'name': 'Todd Milner', 'profile_path': None}, {'credit_id': '599f5180c3a36847e50015df', 'department': 'Sound', 'gender': 0, 'id': 1547024, 'job': 'Music Supervisor', 'name': 'Pilar McCurry', 'profile_path': None}, {'credit_id': '599f5199c3a36847c50016e1', 'department': 'Sound', 'gender': 0, 'id': 60450, 'job': 'Orchestrator', 'name': 'Mark McKenzie', 'profile_path': None}, {'credit_id': '599f51b0c3a36847f600160b', 'department': 'Sound', 'gender': 0, 'id': 223239, 'job': 'Production Sound Mixer', 'name': 'Peter F. Kurland', 'profile_path': None}, {'credit_id': '599f51f4c3a368478f0015fb', 'department': 'Visual Effects', 'gender': 0, 'id': 1876359, 'job': 'I/O Supervisor', 'name': 'Jeff Pierce', 'profile_path': None}, {'credit_id': '599f5214c3a36847c500176a', 'department': 'Writing', 'gender': 0, 'id': 1423864, 'job': 'Storyboard', 'name': 'Brent Boates', 'profile_path': None}, {'credit_id': '599f5244c3a368483000167d', 'department': 'Crew', 'gender': 0, 'id': 1401108, 'job': 'Visual Effects Art Director', 'name': 'David Nakabayashi', 'profile_path': None}]</t>
  </si>
  <si>
    <t>[{'id': 28, 'name': 'Action'}, {'id': 12, 'name': 'Adventure'}, {'id': 35, 'name': 'Comedy'}, {'id': 878, 'name': 'Science Fiction'}]</t>
  </si>
  <si>
    <t>[{'name': 'Amblin Entertainment', 'id': 56}, {'name': 'Columbia Pictures Corporation', 'id': 441}, {'name': 'Parkes+MacDonald Image Nation', 'id': 49325}]</t>
  </si>
  <si>
    <t>Men in Black</t>
  </si>
  <si>
    <t>m126</t>
  </si>
  <si>
    <t>['action', 'crime', 'mystery', 'sci-fi', 'thriller', 'action', 'animation', 'drama', 'mystery', 'sci-fi', 'thriller']</t>
  </si>
  <si>
    <t>[{'cast_id': 5, 'character': 'Chief John Anderton', 'credit_id': '52fe4223c3a36847f8006f53', 'gender': 2, 'id': 500, 'name': 'Tom Cruise', 'order': 0, 'profile_path': '/3oWEuo0e8Nx8JvkqYCDec2iMY6K.jpg'}, {'cast_id': 11, 'character': 'Danny Witwer', 'credit_id': '52fe4223c3a36847f8006f67', 'gender': 2, 'id': 72466, 'name': 'Colin Farrell', 'order': 1, 'profile_path': '/gYHo4N7oJ83hqcElhh9wGqZLklK.jpg'}, {'cast_id': 12, 'character': 'Agatha', 'credit_id': '52fe4223c3a36847f8006f6b', 'gender': 1, 'id': 2206, 'name': 'Samantha Morton', 'order': 2, 'profile_path': '/zRvK2T98rz5smCwRiAaFRq1CoDo.jpg'}, {'cast_id': 6, 'character': 'Director Lamar Burgess', 'credit_id': '52fe4223c3a36847f8006f57', 'gender': 2, 'id': 2201, 'name': 'Max von Sydow', 'order': 3, 'profile_path': '/nwRB1DDylWFC4120kfbtPq2pZzA.jpg'}, {'cast_id': 13, 'character': 'Dr. Iris Hineman', 'credit_id': '52fe4223c3a36847f8006f6f', 'gender': 1, 'id': 2207, 'name': 'Lois Smith', 'order': 4, 'profile_path': '/hYZx3vQ1KICO3Db5Cm89yT3pxZo.jpg'}, {'cast_id': 15, 'character': 'Dr. Solomon Eddie', 'credit_id': '52fe4223c3a36847f8006f77', 'gender': 2, 'id': 53, 'name': 'Peter Stormare', 'order': 5, 'profile_path': '/dDR0brp5L7fXDyEywrhjQv01LSg.jpg'}, {'cast_id': 37, 'character': 'Gideon', 'credit_id': '568ff91992514118920026ac', 'gender': 2, 'id': 1462, 'name': 'Tim Blake Nelson', 'order': 6, 'profile_path': '/tWHHEnnoEU6aNaiFRvl1WLfNTvB.jpg'}, {'cast_id': 7, 'character': 'Jad', 'credit_id': '52fe4223c3a36847f8006f5b', 'gender': 2, 'id': 2202, 'name': 'Steve Harris', 'order': 7, 'profile_path': '/ec3hNbeFCvtIe4JqGtskQ0mhITt.jpg'}, {'cast_id': 14, 'character': 'Lara Clarke', 'credit_id': '52fe4223c3a36847f8006f73', 'gender': 1, 'id': 2208, 'name': 'Kathryn Morris', 'order': 8, 'profile_path': '/fbycKlHIJ9Oo34b3sdOfBBOq5kv.jpg'}, {'cast_id': 40, 'character': 'Leo Crow', 'credit_id': '5691764d92514179ac000955', 'gender': 2, 'id': 24173, 'name': 'Mike Binder', 'order': 9, 'profile_path': '/hL6czBnd0umt4a7KwFwQLBKqiAh.jpg'}, {'cast_id': 42, 'character': 'Wally the Caretaker', 'credit_id': '56917668c3a36802ec000919', 'gender': 2, 'id': 95604, 'name': 'Daniel London', 'order': 10, 'profile_path': '/yX7Nga9EYG1ejlRFRV5wbZBM60W.jpg'}, {'cast_id': 8, 'character': 'Fletcher', 'credit_id': '52fe4223c3a36847f8006f5f', 'gender': 2, 'id': 2203, 'name': 'Neal McDonough', 'order': 11, 'profile_path': '/8Vg7WKE4QEGz18at8mQHP9aqEbB.jpg'}, {'cast_id': 10, 'character': 'Evanna', 'credit_id': '52fe4223c3a36847f8006f63', 'gender': 1, 'id': 2205, 'name': 'Jessica Capshaw', 'order': 12, 'profile_path': '/pDTBPqckmOVgP7DseLG0cKNrmtU.jpg'}, {'cast_id': 30, 'character': 'Knott', 'credit_id': '52fe4223c3a36847f8006fcd', 'gender': 2, 'id': 32286, 'name': 'Patrick Kilpatrick', 'order': 13, 'profile_path': '/wEu61ecaSkCN1mD4vXf5WlrUKTV.jpg'}, {'cast_id': 43, 'character': 'Anne Lively', 'credit_id': '5691769e92514179aa00091c', 'gender': 1, 'id': 69055, 'name': 'Jessica Harper', 'order': 16, 'profile_path': '/4W74yGyRKJJfMolXwCOlR4kUBBs.jpg'}, {'cast_id': 44, 'character': 'Sarah Marks', 'credit_id': '569176a6c3a36802ef0008c5', 'gender': 1, 'id': 155492, 'name': 'Ashley Crow', 'order': 17, 'profile_path': '/tC61xuMOx3xSezJJc1ASjGktpyG.jpg'}, {'cast_id': 45, 'character': 'Howard Marks', 'credit_id': '569176bcc3a36802f60009f4', 'gender': 2, 'id': 72028, 'name': 'Arye Gross', 'order': 18, 'profile_path': '/ha4ziYlBSBBHs88ltnamOKLZ084.jpg'}, {'cast_id': 63, 'character': 'Old Woman', 'credit_id': '56ec813e9251413a8f001581', 'gender': 1, 'id': 1219313, 'name': 'Fiona Hale', 'order': 19, 'profile_path': '/bH0Ka9SOFsAH9YWAgjAPFnUfRJY.jpg'}, {'cast_id': 159, 'character': 'Chief Justice Pollard', 'credit_id': '57c71daf92514137310038b4', 'gender': 2, 'id': 1273694, 'name': 'George Wallace', 'order': 20, 'profile_path': '/1BpqYsnqAwCOEz1HX4jbNxUHoQU.jpg'}, {'cast_id': 161, 'character': 'Pre-Crime Cop', 'credit_id': '5923b2cbc3a3680496005f67', 'gender': 2, 'id': 81685, 'name': 'Frank Grillo', 'order': 21, 'profile_path': '/7JNCBT6A7zEN3ZqRjFNiTXGISo6.jpg'}, {'cast_id': 162, 'character': 'Bus Passenger (uncredited)', 'credit_id': '5931f5009251417de2000c0b', 'gender': 1, 'id': 6941, 'name': 'Cameron Diaz', 'order': 22, 'profile_path': '/ahFkUN9Sm8oF1txUHE5JcJ95Ere.jpg'}, {'cast_id': 163, 'character': 'Hotel Clerk', 'credit_id': '594699e09251413fb102c534', 'gender': 2, 'id': 15338, 'name': 'William Mapother', 'order': 23, 'profile_path': '/dEfuqLZOo5YfPcOJUftPq1q3hFL.jpg'}, {'cast_id': 164, 'character': 'Rufus Riley', 'credit_id': '59469a1ec3a3682619008b64', 'gender': 2, 'id': 130749, 'name': 'Jason Antoon', 'order': 24, 'profile_path': '/muhQKtaOAZ7d3kG1zZ8nNakuIuz.jpg'}]</t>
  </si>
  <si>
    <t>[{'credit_id': '52fe4223c3a36847f8006f3d', 'department': 'Directing', 'gender': 2, 'id': 488, 'job': 'Director', 'name': 'Steven Spielberg', 'profile_path': '/pOK15UNaw75Bzj7BQO1ulehbPPm.jpg'}, {'credit_id': '52fe4223c3a36847f8006f49', 'department': 'Writing', 'gender': 2, 'id': 2199, 'job': 'Screenplay', 'name': 'Scott Frank', 'profile_path': '/hV0DEtOsiiQAMb7Oqo2VEII8o2l.jpg'}, {'credit_id': '52fe4223c3a36847f8006f4f', 'department': 'Writing', 'gender': 2, 'id': 2200, 'job': 'Screenplay', 'name': 'Jon Cohen', 'profile_path': None}, {'credit_id': '52fe4223c3a36847f8006f7d', 'department': 'Production', 'gender': 2, 'id': 2209, 'job': 'Producer', 'name': 'Jan de Bont', 'profile_path': '/9kPf2LuyLLwCawSGyPIQCX7ighX.jpg'}, {'credit_id': '52fe4223c3a36847f8006f83', 'department': 'Production', 'gender': 1, 'id': 2210, 'job': 'Producer', 'name': 'Bonnie Curtis', 'profile_path': None}, {'credit_id': '52fe4223c3a36847f8006f89', 'department': 'Production', 'gender': 2, 'id': 2211, 'job': 'Producer', 'name': 'Gerald R. Molen', 'profile_path': '/ih3yLiYixeQuW2Zp545aHtD5nq.jpg'}, {'credit_id': '52fe4223c3a36847f8006f8f', 'department': 'Production', 'gender': 2, 'id': 2212, 'job': 'Producer', 'name': 'Walter F. Parkes', 'profile_path': None}, {'credit_id': '52fe4223c3a36847f8006f9b', 'department': 'Sound', 'gender': 2, 'id': 491, 'job': 'Original Music Composer', 'name': 'John Williams', 'profile_path': '/2Ats98PB1SH2yfEPikiLdhRuXZm.jpg'}, {'credit_id': '52fe4223c3a36847f8006fa1', 'department': 'Sound', 'gender': 2, 'id': 2214, 'job': 'Original Music Composer', 'name': 'Paul Haslinger', 'profile_path': '/b1mV6xXtOuPHs0CLVpikVnRQJut.jpg'}, {'credit_id': '52fe4223c3a36847f8006fa7', 'department': 'Camera', 'gender': 2, 'id': 492, 'job': 'Director of Photography', 'name': 'Janusz KamiÅ„ski', 'profile_path': '/5LNGARjEfMDOcEP6fMNtJypAGYx.jpg'}, {'credit_id': '52fe4223c3a36847f8006fad', 'department': 'Production', 'gender': 1, 'id': 2215, 'job': 'Casting', 'name': 'Denise Chamian', 'profile_path': '/mEn7U8Dt5zqnNMO0Y1YtXO7evS.jpg'}, {'credit_id': '52fe4223c3a36847f8006fb9', 'department': 'Art', 'gender': 2, 'id': 1303, 'job': 'Production Design', 'name': 'Alex McDowell', 'profile_path': None}, {'credit_id': '52fe4223c3a36847f8006fbf', 'department': 'Sound', 'gender': 2, 'id': 2216, 'job': 'Sound Designer', 'name': 'Gary Rydstrom', 'profile_path': '/jZpr1nVfO7lldWI0YtmP1FGw7Rj.jpg'}, {'credit_id': '52fe4223c3a36847f8006fc5', 'department': 'Editing', 'gender': 2, 'id': 493, 'job': 'Editor', 'name': 'Michael Kahn', 'profile_path': '/jb4Y9q1q91VRQJue0VXhU7VcXce.jpg'}, {'credit_id': '573ce119c3a3687db0000b78', 'department': 'Crew', 'gender': 0, 'id': 2213, 'job': 'Additional Music', 'name': 'Matthew Ferraro', 'profile_path': None}, {'credit_id': '5356273d0e0a26285e002d16', 'department': 'Costume &amp; Make-Up', 'gender': 1, 'id': 8527, 'job': 'Costume Design', 'name': 'Deborah Lynn Scott', 'profile_path': None}, {'credit_id': '556b5f9f92514174a8004110', 'department': 'Production', 'gender': 2, 'id': 5011, 'job': 'Associate Producer', 'name': 'Michael Doven', 'profile_path': '/fkHxoBAvAkqHxzoP1ukcbPnaaUi.jpg'}, {'credit_id': '556b5fbcc3a3682725001ad4', 'department': 'Production', 'gender': 2, 'id': 9264, 'job': 'Associate Producer', 'name': 'Sergio Mimica-Gezzan', 'profile_path': '/egwNF05PeDTKcADbTlMvZReZBux.jpg'}, {'credit_id': '556b5fd192514174a8004114', 'department': 'Production', 'gender': 2, 'id': 5046, 'job': 'Executive Producer', 'name': 'Ronald Shusett', 'profile_path': None}, {'credit_id': '56ceff379251413e6d002345', 'department': 'Production', 'gender': 2, 'id': 1582654, 'job': 'Executive Producer', 'name': 'Gary Goldman', 'profile_path': None}, {'credit_id': '5691752bc3a36802f3000910', 'department': 'Writing', 'gender': 2, 'id': 584, 'job': 'Short Story', 'name': 'Philip K. Dick', 'profile_path': '/jDOKJN8SQ17QsJ7omv4yBNZi7XY.jpg'}, {'credit_id': '569175c092514179a6000984', 'department': 'Visual Effects', 'gender': 0, 'id': 1378236, 'job': 'Visual Effects Supervisor', 'name': 'Scott Farrar', 'profile_path': None}, {'credit_id': '5691770092514179a30008a9', 'department': 'Production', 'gender': 1, 'id': 8530, 'job': 'Production Manager', 'name': 'Sharon Mann', 'profile_path': None}, {'credit_id': '56917e7cc3a36802e4000b07', 'department': 'Crew', 'gender': 2, 'id': 10855, 'job': 'Supervising Art Director', 'name': 'Chris Gorak', 'profile_path': None}, {'credit_id': '56917e9192514179b0000b26', 'department': 'Art', 'gender': 1, 'id': 23972, 'job': 'Art Direction', 'name': 'Leslie McDonald', 'profile_path': None}, {'credit_id': '56917eb4c3a36802ef000a0c', 'department': 'Art', 'gender': 0, 'id': 66491, 'job': 'Art Direction', 'name': 'Ramsey Avery', 'profile_path': None}, {'credit_id': '56917ec592514179b0000b2d', 'department': 'Art', 'gender': 2, 'id': 60937, 'job': 'Art Direction', 'name': 'Seth Reed', 'profile_path': None}, {'credit_id': '56917ee9c3a36802e8000b4f', 'department': 'Production', 'gender': 0, 'id': 109994, 'job': 'Location Manager', 'name': 'Gregory Alpert', 'profile_path': None}, {'credit_id': '56917f12c3a36802f9000b00', 'department': 'Camera', 'gender': 2, 'id': 1395463, 'job': 'Camera Operator', 'name': 'Mitch Dubin', 'profile_path': None}, {'credit_id': '56917f5f92514179ac000ac6', 'department': 'Camera', 'gender': 2, 'id': 1412990, 'job': 'Camera Operator', 'name': 'Gregory Lundsgaard', 'profile_path': None}, {'credit_id': '56917f6792514179a3000a0c', 'department': 'Camera', 'gender': 2, 'id': 1412990, 'job': 'Steadicam Operator', 'name': 'Gregory Lundsgaard', 'profile_path': None}, {'credit_id': '56917f8292514179b0000b42', 'department': 'Art', 'gender': 0, 'id': 1376897, 'job': 'Construction Coordinator', 'name': 'John Villarino', 'profile_path': None}, {'credit_id': '5691804392514179b3000b14', 'department': 'Sound', 'gender': 2, 'id': 1338976, 'job': 'Sound Re-Recording Mixer', 'name': 'Andy Nelson', 'profile_path': None}, {'credit_id': '5691806592514179a6000b87', 'department': 'Sound', 'gender': 2, 'id': 2216, 'job': 'Sound Re-Recording Mixer', 'name': 'Gary Rydstrom', 'profile_path': '/jZpr1nVfO7lldWI0YtmP1FGw7Rj.jpg'}, {'credit_id': '5691809ac3a36802ef000a47', 'department': 'Sound', 'gender': 2, 'id': 75380, 'job': 'Boom Operator', 'name': 'Robert Jackson', 'profile_path': None}, {'credit_id': '569180ecc3a36802ef000a55', 'department': 'Crew', 'gender': 2, 'id': 15335, 'job': 'Stunt Coordinator', 'name': 'Brian Smrz', 'profile_path': '/3T07uPP01HtpctQdsvzLVsNTm8u.jpg'}, {'credit_id': '5691810d92514179aa000a7c', 'department': 'Directing', 'gender': 1, 'id': 1341865, 'job': 'Script Supervisor', 'name': 'Ana Maria Quintana', 'profile_path': '/qRZk7M0pZ9JmcXVGPYGtDPjmk6R.jpg'}, {'credit_id': '56918137c3a36802ec000ae9', 'department': 'Production', 'gender': 2, 'id': 42265, 'job': 'Production Supervisor', 'name': 'Peter M. Tobyansen', 'profile_path': None}, {'credit_id': '573cddde9251413f65000991', 'department': 'Art', 'gender': 1, 'id': 8706, 'job': 'Set Decoration', 'name': 'Anne Kuljian', 'profile_path': None}, {'credit_id': '573cde58c3a3687dab000adc', 'department': 'Art', 'gender': 0, 'id': 1622073, 'job': 'Art Department Assistant', 'name': 'Tammy Troglin', 'profile_path': None}, {'credit_id': '573cde8ec3a3687db0000afd', 'department': 'Art', 'gender': 0, 'id': 1391749, 'job': 'Art Department Coordinator', 'name': 'Nancy A. King', 'profile_path': None}, {'credit_id': '573cdea6c3a36844ea0004b4', 'department': 'Art', 'gender': 0, 'id': 60155, 'job': 'Assistant Art Director', 'name': 'Jeffrey Mossa', 'profile_path': None}, {'credit_id': '573cdebec3a3684436000531', 'department': 'Art', 'gender': 0, 'id': 1400853, 'job': 'Construction Foreman', 'name': 'Mike Villarino', 'profile_path': None}, {'credit_id': '573cded3c3a3687dc00009b3', 'department': 'Art', 'gender': 0, 'id': 1378218, 'job': 'Greensman', 'name': 'Ronald S. Baratie', 'profile_path': None}, {'credit_id': '573cdef3c3a368446c000516', 'department': 'Art', 'gender': 0, 'id': 1622079, 'job': 'Location Scout', 'name': 'Kathleen Beall', 'profile_path': None}, {'credit_id': '573cdf0ec3a36844ea0004c7', 'department': 'Art', 'gender': 0, 'id': 1372204, 'job': 'Painter', 'name': 'Juliet Guimont', 'profile_path': None}, {'credit_id': '573cdf1f9251413f650009d7', 'department': 'Art', 'gender': 0, 'id': 1457630, 'job': 'Production Illustrator', 'name': 'Darek Gogol', 'profile_path': None}, {'credit_id': '573cdf319251413f6c000a02', 'department': 'Art', 'gender': 0, 'id': 34526, 'job': 'Sculptor', 'name': 'Fred Arbegast', 'profile_path': None}, {'credit_id': '573cdf54c3a368446c000538', 'department': 'Art', 'gender': 0, 'id': 1352958, 'job': 'Set Designer', 'name': 'A. Todd Holland', 'profile_path': None}, {'credit_id': '573cdf6e9251413f550009f1', 'department': 'Art', 'gender': 0, 'id': 1595461, 'job': 'Standby Painter', 'name': 'Tony Leonardi', 'profile_path': None}, {'credit_id': '573cdf8592514172ed0004e7', 'department': 'Camera', 'gender': 0, 'id': 568338, 'job': 'Camera Intern', 'name': 'Keith Dunkerley', 'profile_path': None}, {'credit_id': '573cdfb4c3a3687db6000b88', 'department': 'Camera', 'gender': 0, 'id': 1622081, 'job': 'First Assistant Camera', 'name': 'Phil Bowen', 'profile_path': None}, {'credit_id': '573cdffbc3a3687db6000b96', 'department': 'Camera', 'gender': 2, 'id': 20406, 'job': 'Helicopter Camera', 'name': 'Larry Blanford', 'profile_path': None}, {'credit_id': '573ce013c3a368443600056d', 'department': 'Camera', 'gender': 0, 'id': 1622083, 'job': 'Still Photographer', 'name': 'Sean M. Casey', 'profile_path': None}, {'credit_id': '573ce0249251413f55000a11', 'department': 'Camera', 'gender': 0, 'id': 1064648, 'job': 'Underwater Camera', 'name': 'Christos Moisides', 'profile_path': None}, {'credit_id': '573ce03ac3a3684436000580', 'department': 'Costume &amp; Make-Up', 'gender': 0, 'id': 1535949, 'job': 'Assistant Costume Designer', 'name': 'David Le Vey', 'profile_path': None}, {'credit_id': '573ce04ec3a368446c00055c', 'department': 'Costume &amp; Make-Up', 'gender': 0, 'id': 1549635, 'job': 'Costume Supervisor', 'name': 'Alexandria Forster', 'profile_path': None}, {'credit_id': '573ce06b9251413f67000ba3', 'department': 'Costume &amp; Make-Up', 'gender': 0, 'id': 1415090, 'job': 'Hair Designer', 'name': 'Mark Anthony', 'profile_path': None}, {'credit_id': '573ce07cc3a3687dc6000a75', 'department': 'Costume &amp; Make-Up', 'gender': 0, 'id': 1547040, 'job': 'Hairstylist', 'name': 'Lydia Bensimmon', 'profile_path': None}, {'credit_id': '573ce08e9251413f67000baa', 'department': 'Costume &amp; Make-Up', 'gender': 0, 'id': 1550636, 'job': 'Key Hair Stylist', 'name': 'Karen Asano-Myers', 'profile_path': None}, {'credit_id': '573ce09fc3a3687db0000b6a', 'department': 'Costume &amp; Make-Up', 'gender': 0, 'id': 1622098, 'job': 'Makeup Artist', 'name': 'Betty Beebe', 'profile_path': None}, {'credit_id': '573ce0b29251413f65000a23', 'department': 'Costume &amp; Make-Up', 'gender': 0, 'id': 14192, 'job': 'Makeup Designer', 'name': 'MichÃ¨le Burke', 'profile_path': None}, {'credit_id': '573ce0cc9251413f67000bb5', 'department': 'Costume &amp; Make-Up', 'gender': 0, 'id': 964601, 'job': 'Set Costumer', 'name': 'Leigh Leverett', 'profile_path': None}, {'credit_id': '573ce13092514173cd000551', 'department': 'Crew', 'gender': 0, 'id': 1435586, 'job': 'CG Supervisor', 'name': 'Eric Bruneau', 'profile_path': None}, {'credit_id': '573ce142c3a36844360005a0', 'department': 'Crew', 'gender': 0, 'id': 1619978, 'job': 'Craft Service', 'name': "John 'Magic' Wright", 'profile_path': None}, {'credit_id': '573ce156925141742600054f', 'department': 'Crew', 'gender': 0, 'id': 1393456, 'job': 'Dialect Coach', 'name': 'Michael Buster', 'profile_path': None}, {'credit_id': '573ce16ac3a36844ea000532', 'department': 'Crew', 'gender': 0, 'id': 1622100, 'job': 'Driver', 'name': 'Lawrence Dove', 'profile_path': None}, {'credit_id': '573ce1959251413f65000a42', 'department': 'Crew', 'gender': 0, 'id': 1206190, 'job': 'Makeup Effects', 'name': 'Jake Garber', 'profile_path': '/d3xjQNUpOuVvIjEWuZuesrQ8T3b.jpg'}, {'credit_id': '573ce1aa9251413f67000bc8', 'department': 'Crew', 'gender': 0, 'id': 8166, 'job': 'Mix Technician', 'name': 'Juan Peralta', 'profile_path': None}, {'credit_id': '573ce1c2c3a3687db0000b9b', 'department': 'Crew', 'gender': 0, 'id': 1622101, 'job': 'Post Production Assistant', 'name': 'Mark George Gillard', 'profile_path': None}, {'credit_id': '573ce1d1c3a3687db6000bd6', 'department': 'Crew', 'gender': 1, 'id': 1339432, 'job': 'Post Production Supervisor', 'name': 'Erica Frauman', 'profile_path': None}, {'credit_id': '573ce1e6c3a3687dc0000a37', 'department': 'Crew', 'gender': 0, 'id': 2511, 'job': 'Projection', 'name': 'Anastasia Emmons', 'profile_path': None}, {'credit_id': '573ce1fcc3a3687db0000ba7', 'department': 'Crew', 'gender': 0, 'id': 1622102, 'job': 'Propmaker', 'name': 'Marc Braun', 'profile_path': None}, {'credit_id': '573ce219c3a3687dc6000a98', 'department': 'Crew', 'gender': 0, 'id': 1400849, 'job': 'Property Master', 'name': 'Jerry Moss', 'profile_path': None}, {'credit_id': '573ce22b9251413f5d000a6b', 'department': 'Crew', 'gender': 0, 'id': 1378753, 'job': 'Scenic Artist', 'name': 'Silvija L. Moess', 'profile_path': None}, {'credit_id': '573ce24392514173cd000571', 'department': 'Crew', 'gender': 2, 'id': 2199, 'job': 'Second Unit Cinematographer', 'name': 'Scott Frank', 'profile_path': '/hV0DEtOsiiQAMb7Oqo2VEII8o2l.jpg'}, {'credit_id': '573ce258c3a3687db0000bb6', 'department': 'Crew', 'gender': 0, 'id': 1622103, 'job': 'Security', 'name': "Richard 'Curly' Lopez", 'profile_path': None}, {'credit_id': '573ce2699251417426000572', 'department': 'Crew', 'gender': 0, 'id': 1622104, 'job': 'Sequence Supervisor', 'name': 'Steve Braggs', 'profile_path': None}, {'credit_id': '573ce2829251413f55000a62', 'department': 'Crew', 'gender': 0, 'id': 1622106, 'job': 'Set Medic', 'name': 'Michael E. Fajohn', 'profile_path': None}, {'credit_id': '573ce2939251413f55000a69', 'department': 'Crew', 'gender': 0, 'id': 938428, 'job': 'Set Production Assistant', 'name': 'Zed Starkovich', 'profile_path': None}, {'credit_id': '573ce2a59251413f55000a70', 'department': 'Crew', 'gender': 0, 'id': 1622107, 'job': 'Software Engineer', 'name': 'Ted Burge', 'profile_path': None}, {'credit_id': '573ce2b692514172ed000563', 'department': 'Crew', 'gender': 0, 'id': 1411521, 'job': 'Sound Recordist', 'name': 'Craig Heath', 'profile_path': None}, {'credit_id': '573ce2c9c3a3687dc0000a59', 'department': 'Crew', 'gender': 0, 'id': 1594930, 'job': 'Special Effects Coordinator', 'name': "Ian O'Connor", 'profile_path': None}, {'credit_id': '573ce2da9251413f6c000a99', 'department': 'Crew', 'gender': 2, 'id': 41082, 'job': 'Stand In', 'name': 'Chris L. Spellman', 'profile_path': '/aFPoXVk7ITiKzTLpxjv9DDsGMvI.jpg'}, {'credit_id': '573ce2f39251413f65000a69', 'department': 'Crew', 'gender': 0, 'id': 1569802, 'job': 'Stunts', 'name': 'Kevin Abercrombie', 'profile_path': None}, {'credit_id': '573ce319925141742600058b', 'department': 'Crew', 'gender': 0, 'id': 1462787, 'job': 'Technical Supervisor', 'name': 'Mark Kauffman', 'profile_path': None}, {'credit_id': '573ce33bc3a3687dc0000a68', 'department': 'Crew', 'gender': 0, 'id': 1394491, 'job': 'Transportation Captain', 'name': 'Mike Shannon', 'profile_path': None}, {'credit_id': '573ce34cc3a3687db6000c11', 'department': 'Crew', 'gender': 0, 'id': 1357070, 'job': 'Transportation Coordinator', 'name': 'Denny Caira', 'profile_path': None}, {'credit_id': '573ce363c3a3687dc6000ac8', 'department': 'Production', 'gender': 2, 'id': 1218933, 'job': 'Unit Production Manager', 'name': 'Ted Robbins', 'profile_path': '/kkCpR3KgMFOtx4WhmLK5rjQ07z2.jpg'}, {'credit_id': '573ce379c3a3687db0000bde', 'department': 'Crew', 'gender': 0, 'id': 1622108, 'job': 'Utility Stunts', 'name': "Doug O'Dell II", 'profile_path': None}, {'credit_id': '573ce38ac3a3687db0000be4', 'department': 'Crew', 'gender': 0, 'id': 1052078, 'job': 'Video Assist Operator', 'name': 'Glenn Derry', 'profile_path': None}, {'credit_id': '573ce3a5c3a36844360005e6', 'department': 'Crew', 'gender': 0, 'id': 1401105, 'job': 'Visual Effects Editor', 'name': 'Michael Gleason', 'profile_path': None}, {'credit_id': '573ce3e09251413f5d000aad', 'department': 'Editing', 'gender': 0, 'id': 1429549, 'job': 'Color Timer', 'name': 'Dale E. Grahn', 'profile_path': None}, {'credit_id': '573ce3f49251413f55000aa6', 'department': 'Editing', 'gender': 0, 'id': 1389534, 'job': 'Dialogue Editor', 'name': 'Richard Quinn', 'profile_path': None}, {'credit_id': '573ce412c3a3681b4e000002', 'department': 'Editing', 'gender': 0, 'id': 20846, 'job': 'First Assistant Editor', 'name': 'Richard Byard', 'profile_path': None}, {'credit_id': '573ce450c3a3681b23000009', 'department': 'Lighting', 'gender': 0, 'id': 1622111, 'job': 'Best Boy Electric', 'name': 'Michael Arvanitis', 'profile_path': None}, {'credit_id': '573ce460c3a3681b38000009', 'department': 'Lighting', 'gender': 0, 'id': 1622112, 'job': 'Electrician', 'name': 'Robert Amerian Jr.', 'profile_path': None}, {'credit_id': '573ce46fc3a3681b2600000f', 'department': 'Lighting', 'gender': 0, 'id': 1622113, 'job': 'Gaffer', 'name': 'Kelly Clear', 'profile_path': None}, {'credit_id': '573ce481c3a3681b4e000012', 'department': 'Lighting', 'gender': 0, 'id': 1622114, 'job': 'Lighting Supervisor', 'name': 'David Blizard', 'profile_path': None}, {'credit_id': '573ce490c3a3681b2f00000c', 'department': 'Lighting', 'gender': 0, 'id': 1622116, 'job': 'Lighting Technician', 'name': 'Paul A. Hardiman', 'profile_path': None}, {'credit_id': '573ce4a0925141367500000e', 'department': 'Lighting', 'gender': 0, 'id': 1551104, 'job': 'Rigging Gaffer', 'name': 'Brian Lukas', 'profile_path': None}, {'credit_id': '573ce4b19251413681000016', 'department': 'Lighting', 'gender': 0, 'id': 1595487, 'job': 'Rigging Grip', 'name': 'Kevin Fahey', 'profile_path': None}, {'credit_id': '573ce4c4c3a3681b4700001d', 'department': 'Production', 'gender': 2, 'id': 60713, 'job': 'Casting Associate', 'name': 'Michael Hothorn', 'profile_path': None}, {'credit_id': '573ce4efc3a3681b3800001c', 'department': 'Production', 'gender': 0, 'id': 1622119, 'job': 'Production Accountant', 'name': 'Gail Martin-Sheridan', 'profile_path': None}, {'credit_id': '573ce505c3a3681b3e000021', 'department': 'Production', 'gender': 0, 'id': 1622120, 'job': 'Production Coordinator', 'name': 'Christina Hwang', 'profile_path': None}, {'credit_id': '573ce51ac3a3681b2a00002b', 'department': 'Production', 'gender': 0, 'id': 1622121, 'job': 'Publicist', 'name': 'Nancy Willen', 'profile_path': None}, {'credit_id': '573ce529c3a3681b26000031', 'department': 'Production', 'gender': 0, 'id': 1622122, 'job': 'Researcher', 'name': 'Marissa Levin', 'profile_path': None}, {'credit_id': '573ce5509251413684000024', 'department': 'Sound', 'gender': 0, 'id': 1412985, 'job': 'First Assistant Sound Editor', 'name': 'Andre Fenley', 'profile_path': None}, {'credit_id': '573ce57b9251413687000033', 'department': 'Sound', 'gender': 0, 'id': 1406789, 'job': 'Music Editor', 'name': 'Peter Myles', 'profile_path': None}, {'credit_id': '573ce58fc3a3681b2a000039', 'department': 'Sound', 'gender': 0, 'id': 91146, 'job': 'Orchestrator', 'name': 'John Neufeld', 'profile_path': None}, {'credit_id': '573ce5a19251413681000037', 'department': 'Sound', 'gender': 0, 'id': 91144, 'job': 'Scoring Mixer', 'name': 'Shawn Murphy', 'profile_path': None}, {'credit_id': '573ce5c59251413687000037', 'department': 'Sound', 'gender': 0, 'id': 1414177, 'job': 'Sound Effects Editor', 'name': 'J.R. Grubbs', 'profile_path': None}, {'credit_id': '573ce5d8925141367e00003a', 'department': 'Sound', 'gender': 0, 'id': 9891, 'job': 'Sound Mixer', 'name': 'Douglas Axtell', 'profile_path': None}, {'credit_id': '573ce5f2925141368700003a', 'department': 'Sound', 'gender': 0, 'id': 7764, 'job': 'Supervising Sound Editor', 'name': 'Richard Hymns', 'profile_path': None}, {'credit_id': '573ce604c3a3681b2600004b', 'department': 'Visual Effects', 'gender': 0, 'id': 1622126, 'job': '24 Frame Playback', 'name': 'Parker Bartlett', 'profile_path': None}, {'credit_id': '573ce633c3a3681b2300003e', 'department': 'Visual Effects', 'gender': 0, 'id': 1622127, 'job': 'Animation Supervisor', 'name': 'Ryan Roberts', 'profile_path': None}, {'credit_id': '573ce644c3a3681b3e00004d', 'department': 'Visual Effects', 'gender': 0, 'id': 1622129, 'job': 'Digital Compositors', 'name': 'Cynthia Hyland', 'profile_path': None}, {'credit_id': '573ce654925141367500004a', 'department': 'Visual Effects', 'gender': 0, 'id': 1578204, 'job': 'I/O Supervisor', 'name': 'Brian Cuscino', 'profile_path': None}, {'credit_id': '573ce6679251413687000049', 'department': 'Visual Effects', 'gender': 2, 'id': 93258, 'job': 'Special Effects Supervisor', 'name': 'Michael Lantieri', 'profile_path': None}, {'credit_id': '573ce681c3a3681b4700004e', 'department': 'Visual Effects', 'gender': 0, 'id': 1431055, 'job': 'Visual Effects Coordinator', 'name': 'Lori Arnold', 'profile_path': None}, {'credit_id': '573ce6979251413672000036', 'department': 'Visual Effects', 'gender': 0, 'id': 1186571, 'job': 'Visual Effects Producer', 'name': 'Alexander Dervin', 'profile_path': None}, {'credit_id': '573ce6b0925141367b000042', 'department': 'Writing', 'gender': 0, 'id': 1463304, 'job': 'Storyboard', 'name': 'Robert Consing', 'profile_path': None}, {'credit_id': '573ce6c9c3a3681b2a000065', 'department': 'Crew', 'gender': 0, 'id': 1622130, 'job': 'Studio Teachers', 'name': 'Lois Carl', 'profile_path': None}, {'credit_id': '573ce6db9251413672000042', 'department': 'Crew', 'gender': 0, 'id': 1622131, 'job': 'Digital Producer', 'name': 'Ken Quain', 'profile_path': None}, {'credit_id': '573ce6fb925141367b00004c', 'department': 'Visual Effects', 'gender': 0, 'id': 1622132, 'job': 'Modeling', 'name': 'Konrad Dunton', 'profile_path': None}, {'credit_id': '573ce70fc3a3681b3e00005e', 'department': 'Production', 'gender': 0, 'id': 17215, 'job': 'Unit Manager', 'name': 'Ray Quinlan', 'profile_path': None}, {'credit_id': '597b5953c3a368374c01355f', 'department': 'Art', 'gender': 0, 'id': 1622099, 'job': 'Set Dresser', 'name': 'Matthew R. Altman', 'profile_path': None}, {'credit_id': '597b5a50c3a368374c0136ad', 'department': 'Camera', 'gender': 0, 'id': 1570740, 'job': 'Key Grip', 'name': 'Jim Kwiatkowski', 'profile_path': None}, {'credit_id': '597b60dec3a368376c01194d', 'department': 'Sound', 'gender': 0, 'id': 1449172, 'job': 'Foley Editor', 'name': 'Lindakay Brown', 'profile_path': None}, {'credit_id': '5823d72bc3a3684c1400149d', 'department': 'Editing', 'gender': 2, 'id': 1327842, 'job': 'Assistant Editor', 'name': 'Michael Trent', 'profile_path': None}, {'credit_id': '597b591ac3a3686007005ad7', 'department': 'Art', 'gender': 0, 'id': 1837365, 'job': 'Assistant Property Master', 'name': 'Mark W. Brown', 'profile_path': None}, {'credit_id': '597b59b2925141369a0130b3', 'department': 'Camera', 'gender': 0, 'id': 1399899, 'job': 'Aerial Camera Technician', 'name': 'Steven J. Winslow', 'profile_path': None}, {'credit_id': '597b5a14c3a368376c0111e7', 'department': 'Camera', 'gender': 0, 'id': 1791939, 'job': 'Camera Loader', 'name': 'Paul Toomey', 'profile_path': None}, {'credit_id': '597b5a309251413643012f8a', 'department': 'Camera', 'gender': 0, 'id': 1733188, 'job': 'Dolly Grip', 'name': 'Jerry Bertolami', 'profile_path': None}, {'credit_id': '597b5a68c3a3683735012f2d', 'department': 'Camera', 'gender': 0, 'id': 1859697, 'job': 'Grip', 'name': 'Danny Andres', 'profile_path': None}, {'credit_id': '597b5a83c3a368375a013b7b', 'department': 'Camera', 'gender': 0, 'id': 1398972, 'job': 'Underwater Director of Photography', 'name': 'Pete Romano', 'profile_path': None}, {'credit_id': '597b5aa8925141363f013788', 'department': 'Costume &amp; Make-Up', 'gender': 0, 'id': 1330574, 'job': 'Costume Coordinator', 'name': 'Beth Koenigsberg', 'profile_path': None}, {'credit_id': '597b5ac1c3a368370801245d', 'department': 'Costume &amp; Make-Up', 'gender': 0, 'id': 1567949, 'job': 'Costume Illustrator', 'name': 'Lois DeArmond', 'profile_path': None}, {'credit_id': '597b5adcc3a368372401368b', 'department': 'Costume &amp; Make-Up', 'gender': 0, 'id': 1325235, 'job': 'Key Costumer', 'name': 'Cheryl Beasley Blackwell', 'profile_path': None}, {'credit_id': '597b5af8c3a36836c0013cb3', 'department': 'Costume &amp; Make-Up', 'gender': 0, 'id': 551903, 'job': 'Key Makeup Artist', 'name': 'Camille Calvet', 'profile_path': None}, {'credit_id': '597b5b4292514136430130f3', 'department': 'Costume &amp; Make-Up', 'gender': 0, 'id': 1859701, 'job': 'Tailor', 'name': 'Fahima Atrouni', 'profile_path': None}, {'credit_id': '597b5d5dc3a368376c011537', 'department': 'Crew', 'gender': 0, 'id': 1859715, 'job': 'In Memory Of', 'name': 'Michael Macias', 'profile_path': None}, {'credit_id': '597b5dcc925141363b013c3e', 'department': 'Crew', 'gender': 0, 'id': 1859723, 'job': 'Marine Coordinator', 'name': 'Jeff Johnson', 'profile_path': None}, {'credit_id': '597b5de1c3a36836c001406c', 'department': 'Crew', 'gender': 2, 'id': 1685460, 'job': 'Pilot', 'name': 'David Paris', 'profile_path': '/a67IKNrw1Q1BHPixmGXVHS3yRYI.jpg'}, {'credit_id': '597b5e11c3a3683735013399', 'department': 'Directing', 'gender': 2, 'id': 9264, 'job': 'First Assistant Director', 'name': 'Sergio Mimica-Gezzan', 'profile_path': '/egwNF05PeDTKcADbTlMvZReZBux.jpg'}, {'credit_id': '597b5e38c3a3686007006133', 'department': 'Directing', 'gender': 2, 'id': 83071, 'job': 'Second Assistant Director', 'name': 'David H. Venghaus Jr.', 'profile_path': None}, {'credit_id': '597b5e7fc3a3683708012881', 'department': 'Editing', 'gender': 0, 'id': 1733142, 'job': 'Negative Cutter', 'name': 'Gary Burritt', 'profile_path': None}, {'credit_id': '597b5ea8925141364a0135f3', 'department': 'Production', 'gender': 0, 'id': 1691216, 'job': 'Assistant Production Coordinator', 'name': 'Tina Bennett', 'profile_path': None}, {'credit_id': '597b5ec4c3a3683724013b3e', 'department': 'Production', 'gender': 1, 'id': 1552531, 'job': 'Casting Assistant', 'name': 'Dena Berman', 'profile_path': None}, {'credit_id': '597b609ac3a36836c001444a', 'department': 'Sound', 'gender': 2, 'id': 572622, 'job': 'ADR Editor', 'name': 'Tom Bellfort', 'profile_path': None}, {'credit_id': '597b60f8c3a3686007006537', 'department': 'Sound', 'gender': 0, 'id': 1741194, 'job': 'Musician', 'name': 'James Thatcher', 'profile_path': None}, {'credit_id': '597b612ec3a3683724013e70', 'department': 'Sound', 'gender': 0, 'id': 66142, 'job': 'Supervising Music Editor', 'name': 'Kenneth Wannberg', 'profile_path': None}, {'credit_id': '597b6157925141364e013752', 'department': 'Visual Effects', 'gender': 0, 'id': 1738157, 'job': '2D Artist', 'name': 'Brandon Criswell', 'profile_path': None}, {'credit_id': '597b618b925141363f014080', 'department': 'Visual Effects', 'gender': 0, 'id': 1400547, 'job': '3D Artist', 'name': 'Ron Mendell', 'profile_path': None}, {'credit_id': '597b61bdc3a36836c00145ed', 'department': 'Visual Effects', 'gender': 0, 'id': 1859746, 'job': 'Lead Animator', 'name': 'Janice Lew', 'profile_path': None}, {'credit_id': '597b61e9c3a368376c011a9c', 'department': 'Visual Effects', 'gender': 0, 'id': 1859748, 'job': 'Pre-Visualization Supervisor', 'name': 'Ron Frankel', 'profile_path': None}]</t>
  </si>
  <si>
    <t>[{'id': 28, 'name': 'Action'}, {'id': 53, 'name': 'Thriller'}, {'id': 878, 'name': 'Science Fiction'}, {'id': 9648, 'name': 'Mystery'}]</t>
  </si>
  <si>
    <t>[{'name': 'DreamWorks SKG', 'id': 27}, {'name': 'Cruise/Wagner Productions', 'id': 44}, {'name': 'Amblin Entertainment', 'id': 56}, {'name': 'Twentieth Century Fox Film Corporation', 'id': 306}, {'name': 'Blue Tulip Productions', 'id': 766}, {'name': 'Ronald Shusett/Gary Goldman', 'id': 26265}, {'name': 'Digital Image Associates', 'id': 76068}]</t>
  </si>
  <si>
    <t>Minority Report</t>
  </si>
  <si>
    <t>m128</t>
  </si>
  <si>
    <t>['biography', 'drama', 'history']</t>
  </si>
  <si>
    <t>[{'cast_id': 1, 'character': 'Malcolm X', 'credit_id': '52fe431dc3a36847f803b6f1', 'gender': 2, 'id': 5292, 'name': 'Denzel Washington', 'order': 0, 'profile_path': '/khMf8LLTtppUwuZqqnigD2nAy26.jpg'}, {'cast_id': 2, 'character': 'Dr. Betty Shabazz', 'credit_id': '52fe431dc3a36847f803b6f5', 'gender': 1, 'id': 9780, 'name': 'Angela Bassett', 'order': 1, 'profile_path': '/tHkgSzhEuJKp5hqp0DZLad8HNZ9.jpg'}, {'cast_id': 3, 'character': 'Baines', 'credit_id': '52fe431dc3a36847f803b6f9', 'gender': 2, 'id': 8354, 'name': 'Albert Hall', 'order': 2, 'profile_path': '/yHGN2pIdBcBk19sAu0EchOxfYMY.jpg'}, {'cast_id': 4, 'character': 'Elijah Muhammad', 'credit_id': '52fe431dc3a36847f803b6fd', 'gender': 2, 'id': 19739, 'name': 'Al Freeman, Jr.', 'order': 3, 'profile_path': '/tAN4hyguaYPAzqvmfrdxIVZKrPr.jpg'}, {'cast_id': 5, 'character': 'West Indian Archie', 'credit_id': '52fe431dc3a36847f803b701', 'gender': 2, 'id': 18792, 'name': 'Delroy Lindo', 'order': 4, 'profile_path': '/uhjdTemc2kYbQj47bVqRb7OdVjH.jpg'}, {'cast_id': 6, 'character': 'Shorty', 'credit_id': '52fe431dc3a36847f803b705', 'gender': 2, 'id': 5281, 'name': 'Spike Lee', 'order': 5, 'profile_path': '/zTsaE7GrLnOV62NmSrr6hll1G5Y.jpg'}, {'cast_id': 7, 'character': 'Laura', 'credit_id': '52fe431dc3a36847f803b709', 'gender': 1, 'id': 4604, 'name': 'Theresa Randle', 'order': 6, 'profile_path': '/cbngAGNDoWK9vGoaENUhZQgd4J9.jpg'}, {'cast_id': 8, 'character': 'Sophia', 'credit_id': '52fe431dc3a36847f803b70d', 'gender': 1, 'id': 19740, 'name': 'Kate Vernon', 'order': 7, 'profile_path': '/qQRoxwIVkRU0al9J2EUDBSD80kq.jpg'}, {'cast_id': 32, 'character': 'Louise Little', 'credit_id': '57c9e9949251413d88001662', 'gender': 1, 'id': 62127, 'name': 'Lonette McKee', 'order': 8, 'profile_path': '/yBHA5X3AZKHOtex7chwo2mQQ5Vr.jpg'}, {'cast_id': 33, 'character': 'Earl Little', 'credit_id': '57c9e9aac3a36847ba003597', 'gender': 2, 'id': 159887, 'name': 'Tommy Hollis', 'order': 9, 'profile_path': '/ugZxLJmrams2OVhtLRhSJV6oUL4.jpg'}, {'cast_id': 34, 'character': 'Brother Earl', 'credit_id': '57c9e9c292514155ac000fa9', 'gender': 2, 'id': 81372, 'name': 'James McDaniel', 'order': 10, 'profile_path': '/cPJaVZ40KDlo5BCAZXo83CPtSxL.jpg'}, {'cast_id': 35, 'character': 'Sidney', 'credit_id': '57c9e9ffc3a36847ba0035ae', 'gender': 2, 'id': 75356, 'name': 'Ernest Lee Thomas', 'order': 11, 'profile_path': '/6pWFALh11hZWcWTbi2YiEvpXgTu.jpg'}, {'cast_id': 36, 'character': 'Benjamin 2X', 'credit_id': '57c9ea1bc3a36860df000eaf', 'gender': 2, 'id': 7488, 'name': 'Jean-Claude La Marre', 'order': 12, 'profile_path': None}, {'cast_id': 19, 'character': 'Captain Green', 'credit_id': '52fe431dc3a36847f803b74d', 'gender': 2, 'id': 1039, 'name': 'Peter Boyle', 'order': 14, 'profile_path': '/hAZw6rJlAemlqND09Km7qGvpZ6D.jpg'}, {'cast_id': 21, 'character': 'Miss Dunne', 'credit_id': '52fe431dc3a36847f803b755', 'gender': 1, 'id': 650, 'name': 'Karen Allen', 'order': 15, 'profile_path': '/6TzVbX52cAOqe9LH6GZ5xutbW5G.jpg'}, {'cast_id': 22, 'character': 'Chaplain Gill', 'credit_id': '52fe431dc3a36847f803b759', 'gender': 2, 'id': 290, 'name': 'Christopher Plummer', 'order': 16, 'profile_path': '/fauMGxa6dc86nHNenQ8X6DlE6YV.jpg'}, {'cast_id': 38, 'character': 'Sammy', 'credit_id': '57c9ebd19251413de3001757', 'gender': 0, 'id': 1385380, 'name': 'Larry McCoy', 'order': 17, 'profile_path': None}, {'cast_id': 39, 'character': 'Cadillac', 'credit_id': '57c9ebe4c3a3684229001638', 'gender': 0, 'id': 1590323, 'name': 'Maurice Sneed', 'order': 18, 'profile_path': None}, {'cast_id': 40, 'character': 'Peg', 'credit_id': '57c9ebfbc3a36860df000f63', 'gender': 1, 'id': 5578, 'name': 'Debi Mazar', 'order': 19, 'profile_path': '/8i1RkV4iIvTh6BXOgclylwZehEk.jpg'}, {'cast_id': 41, 'character': 'Honey', 'credit_id': '57c9ec089251413d27001722', 'gender': 0, 'id': 171167, 'name': 'Phyllis Yvonne Stickney', 'order': 20, 'profile_path': '/5RricDUaiexQXziPBcCSvLrRF7u.jpg'}, {'cast_id': 42, 'character': 'Daniel', 'credit_id': '57c9ec13925141563c000e90', 'gender': 0, 'id': 1673564, 'name': 'Scot Anthony Robinson', 'order': 21, 'profile_path': None}, {'cast_id': 43, 'character': 'Cholly', 'credit_id': '57c9ec289251413d8800175c', 'gender': 0, 'id': 1502942, 'name': 'Sonny Jim Gaines', 'order': 22, 'profile_path': None}, {'cast_id': 44, 'character': 'Toomer', 'credit_id': '57c9ec4192514155b800106a', 'gender': 2, 'id': 51546, 'name': 'Joe Seneca', 'order': 23, 'profile_path': '/5penlxizlwlAQr4Dtv0uQuY0Kke.jpg'}, {'cast_id': 45, 'character': 'Lorraine', 'credit_id': '57c9ec52c3a36860d4001032', 'gender': 0, 'id': 1549301, 'name': 'LaTanya Richardson Jackson', 'order': 24, 'profile_path': None}, {'cast_id': 46, 'character': 'Ben Thomas', 'credit_id': '57c9ec5fc3a368422900164c', 'gender': 2, 'id': 17859, 'name': 'Wendell Pierce', 'order': 25, 'profile_path': '/uOsldo9Pkl0E79UbIXX5tZZmC8F.jpg'}, {'cast_id': 47, 'character': 'William X', 'credit_id': '57c9ec6bc3a36842a80016dc', 'gender': 0, 'id': 1673567, 'name': 'Michael Guess', 'order': 26, 'profile_path': None}, {'cast_id': 48, 'character': 'Wilbur Kinley', 'credit_id': '57c9ec799251413d2700174f', 'gender': 0, 'id': 171168, 'name': 'Leland Gantt', 'order': 27, 'profile_path': None}, {'cast_id': 20, 'character': 'Thomas Hayer', 'credit_id': '52fe431dc3a36847f803b751', 'gender': 2, 'id': 4808, 'name': 'Giancarlo Esposito', 'order': 28, 'profile_path': '/7oLo0CMGzBtWmePnTnGldnM4jQE.jpg'}, {'cast_id': 49, 'character': 'Leon Davis', 'credit_id': '57c9eca4c3a36842a80016f3', 'gender': 2, 'id': 15537, 'name': 'Leonard L. Thomas', 'order': 29, 'profile_path': '/gpMlypXbVdzHyZ19eZpO5b4bo3A.jpg'}, {'cast_id': 50, 'character': 'Rudy', 'credit_id': '57c9ecb2c3a36847ba0036a5', 'gender': 2, 'id': 40377, 'name': 'Roger Guenveur Smith', 'order': 30, 'profile_path': '/c6yUnUcbNxCUKAjucLlh6VHzmCd.jpg'}, {'cast_id': 51, 'character': 'TV Host', 'credit_id': '57c9ecbe92514155b800109a', 'gender': 2, 'id': 62893, 'name': 'Craig Wasson', 'order': 31, 'profile_path': '/7LX5Gl56EIodVKCWZ8QaZYVLNaU.jpg'}, {'cast_id': 52, 'character': 'Dr. Payson', 'credit_id': '57c9ed3fc3a36842a800171b', 'gender': 2, 'id': 1673569, 'name': 'Graham Brown', 'order': 32, 'profile_path': None}, {'cast_id': 53, 'character': 'Eva Marie', 'credit_id': '57c9eda1c3a368429700184d', 'gender': 0, 'id': 1673570, 'name': 'Gerica Cox', 'order': 33, 'profile_path': None}, {'cast_id': 54, 'character': 'Saudi', 'credit_id': '57c9edbd9251413d8500186c', 'gender': 0, 'id': 1673571, 'name': 'Kristan Rai Segure', 'order': 34, 'profile_path': None}, {'cast_id': 55, 'character': 'Lisha', 'credit_id': '57c9ee379251415611001066', 'gender': 0, 'id': 1673572, 'name': 'Lauren Padick', 'order': 35, 'profile_path': None}, {'cast_id': 56, 'character': 'Attalah', 'credit_id': '57c9ee43c3a36860d40010c2', 'gender': 0, 'id': 1673573, 'name': 'Danielle Fletcher', 'order': 36, 'profile_path': None}, {'cast_id': 57, 'character': 'Chuck', 'credit_id': '57c9ee5292514155ac001160', 'gender': 0, 'id': 1673574, 'name': 'Robinson Frank Adu', 'order': 37, 'profile_path': None}, {'cast_id': 64, 'character': 'Sister Robin', 'credit_id': '57c9f094925141563c000fef', 'gender': 0, 'id': 1673578, 'name': 'Aleta Mitchell', 'order': 38, 'profile_path': None}, {'cast_id': 65, 'character': 'Mr. Cooper', 'credit_id': '57c9f0a19251415611001130', 'gender': 0, 'id': 1673579, 'name': 'Curt Williams', 'order': 39, 'profile_path': None}, {'cast_id': 66, 'character': 'Blades', 'credit_id': '57c9f0adc3a368611d00108a', 'gender': 2, 'id': 171301, 'name': 'John Ottavino', 'order': 40, 'profile_path': None}, {'cast_id': 67, 'character': 'Simmons', 'credit_id': '57c9f0b9c3a36842a8001833', 'gender': 0, 'id': 1373615, 'name': 'John Reidy', 'order': 41, 'profile_path': None}, {'cast_id': 68, 'character': 'Woman Outside Audubon Ballroom', 'credit_id': '57c9f0d4c3a368606600123a', 'gender': 1, 'id': 140178, 'name': 'Frances Foster', 'order': 42, 'profile_path': None}, {'cast_id': 69, 'character': 'Dick Jones', 'credit_id': '57c9f0e9c3a3686066001243', 'gender': 0, 'id': 155551, 'name': 'Reggie Montgomery', 'order': 43, 'profile_path': None}, {'cast_id': 70, 'character': 'Mr. Ostrowski', 'credit_id': '57c9f0fec3a36842a800184c', 'gender': 2, 'id': 1737, 'name': 'David Patrick Kelly', 'order': 44, 'profile_path': '/ujvmeyBvEJ7gkvww0OYDBlbxOTT.jpg'}, {'cast_id': 71, 'character': 'Doctor', 'credit_id': '57c9f11bc3a3684297001987', 'gender': 0, 'id': 1673580, 'name': 'Gary L. Catus', 'order': 45, 'profile_path': None}, {'cast_id': 72, 'character': 'Augusta', 'credit_id': '57c9f128c3a36847ba003803', 'gender': 1, 'id': 141748, 'name': 'Sharon Washington', 'order': 46, 'profile_path': '/gMBq9hhcpudhWHuVJmRXYRP1EBq.jpg'}, {'cast_id': 73, 'character': 'Mrs. Swerlin', 'credit_id': '57c9f135c3a36847ba003805', 'gender': 1, 'id': 67513, 'name': 'Shirley Stoler', 'order': 47, 'profile_path': '/cRMsHh1giZv4ha5tSeXmHBu0LDQ.jpg'}, {'cast_id': 74, 'character': 'Hustler', 'credit_id': '57c9f1469251413d88001903', 'gender': 0, 'id': 1673583, 'name': "Oran 'Juice' Jones", 'order': 48, 'profile_path': None}, {'cast_id': 75, 'character': 'Lionel Hampton', 'credit_id': '57c9f154c3a3686066001268', 'gender': 0, 'id': 1673585, 'name': 'Ricky Gordon', 'order': 49, 'profile_path': None}, {'cast_id': 76, 'character': 'Preacher', 'credit_id': '57c9f16192514155b8001221', 'gender': 0, 'id': 1673586, 'name': 'George Lee Miles', 'order': 50, 'profile_path': None}, {'cast_id': 77, 'character': 'Sister Evelyn Williams', 'credit_id': '57c9f16e9251413d8800191d', 'gender': 1, 'id': 99361, 'name': 'Raye Dowell', 'order': 51, 'profile_path': None}, {'cast_id': 78, 'character': 'Sister Lucille Rosary', 'credit_id': '57c9f17fc3a368606600127f', 'gender': 1, 'id': 77074, 'name': 'Veronica Webb', 'order': 52, 'profile_path': '/11UIX8eM2XY4KZQ4eoiptsQpM4k.jpg'}, {'cast_id': 79, 'character': 'Fox', 'credit_id': '57c9f1909251413d88001928', 'gender': 2, 'id': 193048, 'name': 'Abdul Salaam El Razzac', 'order': 53, 'profile_path': None}, {'cast_id': 80, 'character': 'Brother Gene', 'credit_id': '57c9f19ec3a368422900180b', 'gender': 0, 'id': 1673590, 'name': 'Keith Randolph Smith', 'order': 54, 'profile_path': None}, {'cast_id': 81, 'character': 'Mr. Holway', 'credit_id': '57c9f1abc3a368611d0010de', 'gender': 0, 'id': 1673591, 'name': 'George Guidall', 'order': 55, 'profile_path': None}, {'cast_id': 82, 'character': 'Conductor', 'credit_id': '57c9f1c3c3a3686066001299', 'gender': 0, 'id': 1673593, 'name': 'James L. Swain', 'order': 56, 'profile_path': None}, {'cast_id': 83, 'character': 'Speedy', 'credit_id': '57c9f1d092514155b800125c', 'gender': 0, 'id': 98887, 'name': 'Peewee Love', 'order': 57, 'profile_path': None}, {'cast_id': 84, 'character': 'Tully', 'credit_id': '57c9f2319251413d8800195f', 'gender': 2, 'id': 1417653, 'name': 'Lawrence James', 'order': 58, 'profile_path': None}, {'cast_id': 85, 'character': 'Brother Johnson', 'credit_id': '57c9f26cc3a36860df001175', 'gender': 2, 'id': 15536, 'name': 'Steve White', 'order': 59, 'profile_path': '/sxOUPWrGPWszcAe6h5OVIzDi3mL.jpg'}, {'cast_id': 86, 'character': 'Roderick', 'credit_id': '57c9f63f9251415611001326', 'gender': 0, 'id': 1673597, 'name': 'K. Smith', 'order': 60, 'profile_path': None}, {'cast_id': 87, 'character': "Sophia's Husband", 'credit_id': '57c9f64fc3a3684297001b33', 'gender': 0, 'id': 1673598, 'name': 'Christopher Rubin', 'order': 61, 'profile_path': None}, {'cast_id': 63, 'character': 'School Teacher', 'credit_id': '57c9f0739251413d27001879', 'gender': 1, 'id': 9572, 'name': 'Mary Alice', 'order': 62, 'profile_path': '/2h20nF8gvhqhgVDV6Lru55dKB44.jpg'}, {'cast_id': 62, 'character': "Sophia's Friend", 'credit_id': '57c9ef79c3a3684229001740', 'gender': 1, 'id': 76131, 'name': 'Karen Duffy', 'order': 63, 'profile_path': '/c3G9gFCbBf6zHRQTqUZjXYgZUh4.jpg'}, {'cast_id': 58, 'character': 'Reporter at Fire Bombing', 'credit_id': '57c9ee7d925141563c000f4a', 'gender': 2, 'id': 11486, 'name': 'Michael Imperioli', 'order': 64, 'profile_path': '/3AupsGJOUaAiXXaq626wzKaLiZ8.jpg'}, {'cast_id': 88, 'character': 'Reporter at Fire Bombing', 'credit_id': '57c9f6bfc3a36860d4001388', 'gender': 0, 'id': 1213365, 'name': 'Steve Stapenhorst', 'order': 65, 'profile_path': None}, {'cast_id': 59, 'character': 'FBI Agent', 'credit_id': '57c9eeca9251413d27001803', 'gender': 2, 'id': 102445, 'name': 'John Sayles', 'order': 66, 'profile_path': '/849CWBxvBFWYQ6FmWirWgs9TQSa.jpg'}, {'cast_id': 60, 'character': 'FBI Agent', 'credit_id': '57c9eede92514155b800114f', 'gender': 2, 'id': 42993, 'name': 'Martin Donovan', 'order': 67, 'profile_path': '/bNS43B8maD5A4UYSWy4UjgHru1a.jpg'}, {'cast_id': 61, 'character': 'Soweto Teacher', 'credit_id': '57c9ef1a92514155b8001164', 'gender': 2, 'id': 89300, 'name': 'Nelson Mandela', 'order': 68, 'profile_path': '/ofStbThep2pD6q8y4JVpkd7QNy7.jpg'}, {'cast_id': 89, 'character': 'Pete', 'credit_id': '582c1f1592514111af00599a', 'gender': 2, 'id': 122747, 'name': 'O.L. Duke', 'order': 69, 'profile_path': '/qlZjTHzgsZrz3LahK6skhhzPol8.jpg'}]</t>
  </si>
  <si>
    <t>[{'credit_id': '52fe431dc3a36847f803b713', 'department': 'Directing', 'gender': 2, 'id': 5281, 'job': 'Director', 'name': 'Spike Lee', 'profile_path': '/zTsaE7GrLnOV62NmSrr6hll1G5Y.jpg'}, {'credit_id': '52fe431dc3a36847f803b725', 'department': 'Writing', 'gender': 2, 'id': 19743, 'job': 'Screenplay', 'name': 'Arnold Perl', 'profile_path': None}, {'credit_id': '52fe431dc3a36847f803b72b', 'department': 'Writing', 'gender': 2, 'id': 5281, 'job': 'Screenplay', 'name': 'Spike Lee', 'profile_path': '/zTsaE7GrLnOV62NmSrr6hll1G5Y.jpg'}, {'credit_id': '52fe431dc3a36847f803b731', 'department': 'Sound', 'gender': 2, 'id': 5287, 'job': 'Original Music Composer', 'name': 'Terence Blanchard', 'profile_path': '/vwmLEwopuomO3avDEYlDQ1QN9sh.jpg'}, {'credit_id': '52fe431dc3a36847f803b737', 'department': 'Camera', 'gender': 2, 'id': 15521, 'job': 'Director of Photography', 'name': 'Ernest R. Dickerson', 'profile_path': '/2plWyKruDXgk6GQI9ex8lieymoK.jpg'}, {'credit_id': '52fe431dc3a36847f803b73d', 'department': 'Editing', 'gender': 2, 'id': 5289, 'job': 'Editor', 'name': 'Barry Alexander Brown', 'profile_path': None}, {'credit_id': '52fe431dc3a36847f803b743', 'department': 'Production', 'gender': 0, 'id': 15522, 'job': 'Casting', 'name': 'Robi Reed', 'profile_path': None}, {'credit_id': '52fe431dc3a36847f803b749', 'department': 'Art', 'gender': 2, 'id': 10576, 'job': 'Art Direction', 'name': 'Tom Warren', 'profile_path': None}, {'credit_id': '563b39cbc3a3681b5202424a', 'department': 'Writing', 'gender': 0, 'id': 19742, 'job': 'Book', 'name': 'Malcolm X', 'profile_path': '/aIjsu4E04uywUy3Q8tjR4X0dZ5A.jpg'}, {'credit_id': '563b39dbc3a3681b5202424f', 'department': 'Writing', 'gender': 0, 'id': 19741, 'job': 'Book', 'name': 'Alex Haley', 'profile_path': '/fMRtoSHUXL7NueNcDVQSKw87WWv.jpg'}, {'credit_id': '563b38c49251414c70003fba', 'department': 'Sound', 'gender': 0, 'id': 17862, 'job': 'Music Supervisor', 'name': 'Alex Steyermark', 'profile_path': None}, {'credit_id': '563b39aa9251414c70003fd5', 'department': 'Art', 'gender': 0, 'id': 548, 'job': 'Production Design', 'name': 'Wynn Thomas', 'profile_path': None}, {'credit_id': '563b39f392514150af001b95', 'department': 'Art', 'gender': 2, 'id': 18748, 'job': 'Set Decoration', 'name': 'Ted Glass', 'profile_path': None}, {'credit_id': '563b3a22c3a3681b4d027464', 'department': 'Production', 'gender': 2, 'id': 5281, 'job': 'Producer', 'name': 'Spike Lee', 'profile_path': '/zTsaE7GrLnOV62NmSrr6hll1G5Y.jpg'}, {'credit_id': '563b3a2cc3a3681b4b021f97', 'department': 'Production', 'gender': 2, 'id': 68493, 'job': 'Producer', 'name': 'Marvin Worth', 'profile_path': None}, {'credit_id': '563b3a4c925141781900154e', 'department': 'Directing', 'gender': 0, 'id': 1486764, 'job': 'Script Supervisor', 'name': 'Shari L. Carpenter', 'profile_path': None}, {'credit_id': '563b3b36c3a3681b4d02748f', 'department': 'Costume &amp; Make-Up', 'gender': 1, 'id': 15524, 'job': 'Costume Design', 'name': 'Ruth E. Carter', 'profile_path': None}]</t>
  </si>
  <si>
    <t>[{'id': 18, 'name': 'Drama'}, {'id': 36, 'name': 'History'}]</t>
  </si>
  <si>
    <t>[{'name': 'JVC Entertainment', 'id': 182}, {'name': '40 Acres &amp; A Mule Filmworks', 'id': 4319}, {'name': 'Warner Bros.', 'id': 6194}]</t>
  </si>
  <si>
    <t>Malcolm X</t>
  </si>
  <si>
    <t>m130</t>
  </si>
  <si>
    <t>[{'cast_id': 1, 'character': 'Marty Piletti', 'credit_id': '52fe468a9251416c7507b927', 'gender': 2, 'id': 7502, 'name': 'Ernest Borgnine', 'order': 0, 'profile_path': '/9NplAYSm1kTYgO8ByNLzKctqa05.jpg'}, {'cast_id': 2, 'character': 'Clara Snyder', 'credit_id': '52fe468a9251416c7507b92b', 'gender': 1, 'id': 78934, 'name': 'Betsy Blair', 'order': 1, 'profile_path': '/eRlC34Jwj8xXZxFFMOLFaC9iCSF.jpg'}, {'cast_id': 3, 'character': 'Mrs. Theresa Piletti', 'credit_id': '52fe468a9251416c7507b92f', 'gender': 1, 'id': 78935, 'name': 'Esther Minciotti', 'order': 2, 'profile_path': '/69KESxLfJBpMT4b40hnEQ1qqFev.jpg'}, {'cast_id': 4, 'character': 'Aunt Catherine', 'credit_id': '52fe468a9251416c7507b933', 'gender': 0, 'id': 78936, 'name': 'Augusta Ciolli', 'order': 3, 'profile_path': '/xpyQKOeEgrXLIkKplrHb1xzavRE.jpg'}, {'cast_id': 5, 'character': 'Angie', 'credit_id': '52fe468a9251416c7507b937', 'gender': 2, 'id': 78937, 'name': 'Joe Mantell', 'order': 4, 'profile_path': '/5yDIgBi2dYc7PdTcAcmSLeSg4t1.jpg'}, {'cast_id': 6, 'character': 'Virginia', 'credit_id': '52fe468a9251416c7507b93b', 'gender': 1, 'id': 15644, 'name': 'Karen Steele', 'order': 5, 'profile_path': '/z5mtc4JF2rLFg6BASoBGUby6rBN.jpg'}, {'cast_id': 7, 'character': 'Tommy', 'credit_id': '52fe468a9251416c7507b93f', 'gender': 2, 'id': 41720, 'name': 'Jerry Paris', 'order': 6, 'profile_path': '/mVcAxdJG3uFVhr5erMCOZvla9UA.jpg'}, {'cast_id': 10, 'character': 'Mr. Snyder (uncredited)', 'credit_id': '55db4fe2c3a3680dd5006d55', 'gender': 0, 'id': 84935, 'name': 'James Bell', 'order': 7, 'profile_path': '/wRkt24kVhuy2iMYdzgYJ2qbava9.jpg'}, {'cast_id': 11, 'character': 'Man in Bar (uncredited)', 'credit_id': '55db502fc3a3683207007a12', 'gender': 2, 'id': 133738, 'name': 'John Beradino', 'order': 8, 'profile_path': None}, {'cast_id': 12, 'character': 'Lou - Bartender (uncredited)', 'credit_id': '55db508592514143f0007ade', 'gender': 2, 'id': 86402, 'name': 'Charles Cane', 'order': 9, 'profile_path': None}, {'cast_id': 13, 'character': 'Leo (uncredited)', 'credit_id': '55db509c9251414264000215', 'gender': 2, 'id': 31498, 'name': 'Paddy Chayefsky', 'order': 10, 'profile_path': '/50gFYEMAv6erI1gjgjI7J8CJraV.jpg'}, {'cast_id': 14, 'character': 'Andy (uncredited)', 'credit_id': '55db50bd9251417d7c00136b', 'gender': 2, 'id': 134613, 'name': 'John Dennis', 'order': 11, 'profile_path': '/78XDuxSpAlTxpxMVbFi1EQpmjPW.jpg'}, {'cast_id': 15, 'character': 'The Kid (uncredited)', 'credit_id': '55db50f4c3a36831fa0081ad', 'gender': 2, 'id': 67064, 'name': 'Walter Kelley', 'order': 12, 'profile_path': None}, {'cast_id': 16, 'character': 'Bit Role (uncredited)', 'credit_id': '55db514ec3a3680dd5006d7e', 'gender': 1, 'id': 215618, 'name': 'Doris Kemper', 'order': 13, 'profile_path': None}, {'cast_id': 17, 'character': '(uncredited)', 'credit_id': '55db517792514143e40080eb', 'gender': 2, 'id': 151547, 'name': 'John Milford', 'order': 14, 'profile_path': None}, {'cast_id': 18, 'character': 'Butcher (uncredited)', 'credit_id': '55db519792514143e6007969', 'gender': 2, 'id': 111579, 'name': 'Silvio Minciotti', 'order': 15, 'profile_path': None}, {'cast_id': 19, 'character': 'Joe (uncredited)', 'credit_id': '55db51ccc3a36831fc007caf', 'gender': 2, 'id': 85776, 'name': 'Robin Morse', 'order': 16, 'profile_path': None}, {'cast_id': 20, 'character': 'Irish Lady Talking in Bar (uncredited)', 'credit_id': '55db51e6c3a368166f003162', 'gender': 1, 'id': 140276, 'name': 'Kathleen Mulqueen', 'order': 17, 'profile_path': None}, {'cast_id': 21, 'character': 'Bar Patron (uncredited)', 'credit_id': '55db520592514143f3007ab1', 'gender': 0, 'id': 148853, 'name': 'George Nardelli', 'order': 18, 'profile_path': None}, {'cast_id': 22, 'character': 'Ballroom Extra (uncredited)', 'credit_id': '55db521892514143f3007ab4', 'gender': 2, 'id': 725, 'name': 'Jerry Orbach', 'order': 19, 'profile_path': '/95n3bLxEv1kRCwyfpA30J1IEc7N.jpg'}, {'cast_id': 23, 'character': 'Hotel Clerk (uncredited)', 'credit_id': '55db525ac3a36831f4008492', 'gender': 0, 'id': 1468481, 'name': 'Edwin Rochelle', 'order': 20, 'profile_path': None}, {'cast_id': 24, 'character': 'Bit Role (uncredited)', 'credit_id': '55db52a7c3a3683207007a69', 'gender': 2, 'id': 30112, 'name': 'Glenn Strange', 'order': 21, 'profile_path': '/ePUp4f4XFguUPgR9wWMTqLg2LeC.jpg'}, {'cast_id': 25, 'character': 'Ralph (uncredited)', 'credit_id': '55db52bb92514143f0007b16', 'gender': 2, 'id': 98796, 'name': 'Frank Sutton', 'order': 22, 'profile_path': '/kkBtfAnwR4FqJYMSTO7efhWndJC.jpg'}, {'cast_id': 26, 'character': 'Churchgoer Extra (uncredited)', 'credit_id': '55db52d7c3a36831f6007db4', 'gender': 0, 'id': 1432701, 'name': 'Hal Taggart', 'order': 23, 'profile_path': None}, {'cast_id': 27, 'character': 'Mrs. Rosari (uncredited)', 'credit_id': '55db52ed92514143f0007b1e', 'gender': 1, 'id': 102002, 'name': 'Minerva Urecal', 'order': 24, 'profile_path': '/gMG30MRyu03iSkUSEnL6BHVORQB.jpg'}, {'cast_id': 28, 'character': 'Jerry (uncredited)', 'credit_id': '55db530f92514143f0007b24', 'gender': 2, 'id': 121204, 'name': 'Alan Wells', 'order': 25, 'profile_path': None}, {'cast_id': 29, 'character': 'Bar Patron (uncredited)', 'credit_id': '55fd98c992514152b40011b2', 'gender': 0, 'id': 1511945, 'name': 'Waclaw Rekwart', 'order': 26, 'profile_path': None}]</t>
  </si>
  <si>
    <t>[{'credit_id': '56a9033e9251417dd400035c', 'department': 'Production', 'gender': 2, 'id': 13784, 'job': 'Producer', 'name': 'Burt Lancaster', 'profile_path': '/bpAkekuIvKhh9L9Rean3fBznSy5.jpg'}, {'credit_id': '52fe468a9251416c7507b945', 'department': 'Directing', 'gender': 2, 'id': 67451, 'job': 'Director', 'name': 'Delbert Mann', 'profile_path': '/og3XZHwLtTjoxD2hNdORK2vXT67.jpg'}, {'credit_id': '52fe468a9251416c7507b94b', 'department': 'Writing', 'gender': 2, 'id': 31498, 'job': 'Screenplay', 'name': 'Paddy Chayefsky', 'profile_path': '/50gFYEMAv6erI1gjgjI7J8CJraV.jpg'}, {'credit_id': '56a906319251417dcb000402', 'department': 'Crew', 'gender': 0, 'id': 8511, 'job': 'Sound Recordist', 'name': 'Roger Heman Sr.', 'profile_path': None}, {'credit_id': '56a902eb9251417dcb000388', 'department': 'Production', 'gender': 2, 'id': 31498, 'job': 'Associate Producer', 'name': 'Paddy Chayefsky', 'profile_path': '/50gFYEMAv6erI1gjgjI7J8CJraV.jpg'}, {'credit_id': '56a903109251417dbc00034f', 'department': 'Production', 'gender': 2, 'id': 13780, 'job': 'Producer', 'name': 'Harold Hecht', 'profile_path': '/jjqEnjTfsHLP8zlhdcdWTzYcCRf.jpg'}, {'credit_id': '56a90375c3a36872e9000414', 'department': 'Sound', 'gender': 2, 'id': 4345, 'job': 'Original Music Composer', 'name': 'Roy Webb', 'profile_path': None}, {'credit_id': '56a903adc3a36872d80003d8', 'department': 'Camera', 'gender': 2, 'id': 4101, 'job': 'Director of Photography', 'name': 'Joseph LaShelle', 'profile_path': '/3j8m5eDzhinBJeUscfNZWhJn9ch.jpg'}, {'credit_id': '56a903d4c3a36872cd000418', 'department': 'Art', 'gender': 2, 'id': 12495, 'job': 'Art Direction', 'name': 'Ted Haworth', 'profile_path': None}, {'credit_id': '56a903fbc3a36872cf00045b', 'department': 'Art', 'gender': 0, 'id': 29279, 'job': 'Art Direction', 'name': 'Walter M. Simonds', 'profile_path': None}, {'credit_id': '56a90429c3a36872d80003fa', 'department': 'Art', 'gender': 2, 'id': 3649, 'job': 'Set Decoration', 'name': 'Robert Priestley', 'profile_path': None}, {'credit_id': '56a90446c3a36872e9000443', 'department': 'Costume &amp; Make-Up', 'gender': 1, 'id': 1467258, 'job': 'Costume Design', 'name': 'Norma Koch', 'profile_path': None}, {'credit_id': '56a904679251417db9000372', 'department': 'Costume &amp; Make-Up', 'gender': 0, 'id': 17672, 'job': 'Hairstylist', 'name': 'Agnes Flanagan', 'profile_path': None}, {'credit_id': '56a9048cc3a36872e900044a', 'department': 'Costume &amp; Make-Up', 'gender': 2, 'id': 10796, 'job': 'Makeup Artist', 'name': 'Robert J. Schiffer', 'profile_path': None}, {'credit_id': '56a904dcc3a36872d8000432', 'department': 'Costume &amp; Make-Up', 'gender': 0, 'id': 1287790, 'job': 'Makeup Artist', 'name': 'Rudolph Liszt', 'profile_path': None}, {'credit_id': '56a90515c3a36872db0003d9', 'department': 'Directing', 'gender': 2, 'id': 95744, 'job': 'Assistant Director', 'name': 'Paul Helmick', 'profile_path': None}, {'credit_id': '56a905d89251417db50003f8', 'department': 'Sound', 'gender': 0, 'id': 1291184, 'job': 'Sound Effects Editor', 'name': 'Robert G. Carlisle', 'profile_path': None}, {'credit_id': '56a906669251417dcb00040a', 'department': 'Crew', 'gender': 2, 'id': 14058, 'job': 'Sound Recordist', 'name': 'John K. Kean', 'profile_path': None}, {'credit_id': '56a906a6c3a36872d3000482', 'department': 'Production', 'gender': 0, 'id': 117009, 'job': 'Casting Associate', 'name': 'Betty Pagel', 'profile_path': None}, {'credit_id': '56a906f79251417dbc0003fb', 'department': 'Editing', 'gender': 2, 'id': 14570, 'job': 'Editorial Services', 'name': 'Alan Crosland, Jr.', 'profile_path': None}, {'credit_id': '56a90734c3a36872db00042c', 'department': 'Crew', 'gender': 2, 'id': 34229, 'job': 'Additional Music', 'name': 'George Bassman', 'profile_path': None}, {'credit_id': '56a907629251417dcb000439', 'department': 'Sound', 'gender': 0, 'id': 1291184, 'job': 'Music Editor', 'name': 'Robert G. Carlisle', 'profile_path': None}]</t>
  </si>
  <si>
    <t>[{'name': 'United Artists', 'id': 60}, {'name': 'Hecht-Lancaster Productions', 'id': 30724}]</t>
  </si>
  <si>
    <t>Marty</t>
  </si>
  <si>
    <t>m132</t>
  </si>
  <si>
    <t>[{'cast_id': 1, 'character': 'Ann Mitchell', 'credit_id': '52fe44d99251416c9101efe5', 'gender': 1, 'id': 14974, 'name': 'Barbara Stanwyck', 'order': 0, 'profile_path': '/yY2CrbaTyKpmmuUeSu57Wsf2aHk.jpg'}, {'cast_id': 2, 'character': 'Long John Willoughby', 'credit_id': '52fe44d99251416c9101efe9', 'gender': 2, 'id': 4068, 'name': 'Gary Cooper', 'order': 1, 'profile_path': '/zVUK71x5IoBaJ5H9dTgE2CRmLKy.jpg'}, {'cast_id': 3, 'character': 'D.B. Norton', 'credit_id': '52fe44d99251416c9101efed', 'gender': 2, 'id': 30211, 'name': 'Edward Arnold', 'order': 2, 'profile_path': '/oYJfe7rvtubC8CNNa8gqY36iNP8.jpg'}, {'cast_id': 4, 'character': 'The Colonel', 'credit_id': '52fe44d99251416c9101eff1', 'gender': 2, 'id': 4302, 'name': 'Walter Brennan', 'order': 3, 'profile_path': '/wPp0mmWWVMzOD3ipne6MrgDr0Tm.jpg'}, {'cast_id': 6, 'character': 'Mme Mitchell', 'credit_id': '52fe44d99251416c9101effb', 'gender': 1, 'id': 20369, 'name': 'Spring Byington', 'order': 4, 'profile_path': '/n2bZwVguxiNEdtSgZkvXPrHfatO.jpg'}, {'cast_id': 7, 'character': 'Henry Connell', 'credit_id': '52fe44d99251416c9101efff', 'gender': 2, 'id': 30537, 'name': 'James Gleason', 'order': 5, 'profile_path': '/7wG5IWZnaAObGJbdUPmJWNjS54s.jpg'}, {'cast_id': 8, 'character': 'Mayor Lovett', 'credit_id': '52fe44d99251416c9101f003', 'gender': 2, 'id': 30234, 'name': 'Gene Lockhart', 'order': 6, 'profile_path': '/7IL5fx1mfhCiMAvYXSiY1Dj7yky.jpg'}, {'cast_id': 9, 'character': 'Ted Sheldon', 'credit_id': '52fe44d99251416c9101f007', 'gender': 2, 'id': 108076, 'name': 'Rod La Rocque', 'order': 7, 'profile_path': '/nt7i8e8dbtiri2SXJXu4cSFxw8J.jpg'}, {'cast_id': 10, 'character': 'Beany', 'credit_id': '52fe44d99251416c9101f00b', 'gender': 2, 'id': 30530, 'name': 'Irving Bacon', 'order': 8, 'profile_path': '/oI6h1L5HvvXLacBIlKoHcXrHbhI.jpg'}, {'cast_id': 11, 'character': 'Bennett', 'credit_id': '52fe44d99251416c9101f00f', 'gender': 2, 'id': 13558, 'name': 'Mitchell Lewis', 'order': 9, 'profile_path': '/8pMeRxkO2wDydRt0JVhHxIN9y7H.jpg'}, {'cast_id': 12, 'character': 'Dan', 'credit_id': '52fe44d99251416c9101f013', 'gender': 2, 'id': 34759, 'name': 'Sterling Holloway', 'order': 10, 'profile_path': '/njZObhSQmwSX2U7IrB6Gytuedm8.jpg'}, {'cast_id': 13, 'character': 'Sourpuss Smithers', 'credit_id': '52fe44d99251416c9101f017', 'gender': 2, 'id': 9091, 'name': 'J. Farrell MacDonald', 'order': 11, 'profile_path': '/7FFR9E9T4SsLFL27cYqLSjmzWV1.jpg'}, {'cast_id': 14, 'character': 'Bert Hansen', 'credit_id': '52fe44da9251416c9101f01b', 'gender': 2, 'id': 22093, 'name': 'Regis Toomey', 'order': 12, 'profile_path': '/AsEzaekmIVVYbr2oMUIk1tXVSDw.jpg'}, {'cast_id': 29, 'character': "'Sourpuss'", 'credit_id': '58307652c3a3685b9d012adf', 'gender': 2, 'id': 9091, 'name': 'J. Farrell MacDonald', 'order': 13, 'profile_path': '/7FFR9E9T4SsLFL27cYqLSjmzWV1.jpg'}, {'cast_id': 30, 'character': 'Angelface', 'credit_id': '58307662c3a3685ba8011cb6', 'gender': 2, 'id': 74876, 'name': 'Warren Hymer', 'order': 14, 'profile_path': '/qKtWJTYuhNxZBH8vXQKHSXjq1Ny.jpg'}, {'cast_id': 31, 'character': 'Mayor Hawkins', 'credit_id': '58307672c3a3685ba8011cc0', 'gender': 0, 'id': 124554, 'name': 'Harry Holman', 'order': 15, 'profile_path': '/4J1Z6ndpZTDnSwKMIf6qAr5LfJz.jpg'}, {'cast_id': 32, 'character': 'Spencer', 'credit_id': '5830767f92514162d80117a9', 'gender': 2, 'id': 34317, 'name': 'Andrew Tombes', 'order': 16, 'profile_path': '/kD3h8tfzKaoEJpNfbBsnyymyLPl.jpg'}, {'cast_id': 33, 'character': 'Hammett', 'credit_id': '5830768a92514162c6012c3c', 'gender': 2, 'id': 30216, 'name': 'Pierre Watkin', 'order': 17, 'profile_path': '/s9Z72wx6hJ2BwG6feVC6s4TcWrb.jpg'}, {'cast_id': 34, 'character': 'Governor', 'credit_id': '583076a2c3a3685ba8011ceb', 'gender': 0, 'id': 247639, 'name': 'Vaughan Glaser', 'order': 18, 'profile_path': '/mqfZhgBFkGe0FWboPSXwyX9ZW1l.jpg'}]</t>
  </si>
  <si>
    <t>[{'credit_id': '52fe44d99251416c9101eff7', 'department': 'Directing', 'gender': 0, 'id': 2662, 'job': 'Director', 'name': 'Frank Capra', 'profile_path': '/hvPrtfKnJs9arck1zKGnG8uRkBC.jpg'}, {'credit_id': '52fe44da9251416c9101f021', 'department': 'Writing', 'gender': 2, 'id': 20500, 'job': 'Story', 'name': 'Richard Connell', 'profile_path': None}, {'credit_id': '52fe44da9251416c9101f027', 'department': 'Writing', 'gender': 2, 'id': 86358, 'job': 'Story', 'name': 'Robert Presnell Sr.', 'profile_path': None}, {'credit_id': '52fe44da9251416c9101f02d', 'department': 'Writing', 'gender': 2, 'id': 19019, 'job': 'Screenplay', 'name': 'Robert Riskin', 'profile_path': None}, {'credit_id': '52fe44da9251416c9101f033', 'department': 'Sound', 'gender': 2, 'id': 4082, 'job': 'Original Music Composer', 'name': 'Dimitri Tiomkin', 'profile_path': None}, {'credit_id': '52fe44da9251416c9101f039', 'department': 'Camera', 'gender': 2, 'id': 3356, 'job': 'Director of Photography', 'name': 'George Barnes', 'profile_path': '/rSN2fSx7HyorrMdBQ5IyIkskvYW.jpg'}, {'credit_id': '52fe44da9251416c9101f03f', 'department': 'Editing', 'gender': 2, 'id': 4102, 'job': 'Editor', 'name': 'Daniel Mandell', 'profile_path': None}, {'credit_id': '5728f685c3a368159d000189', 'department': 'Production', 'gender': 0, 'id': 2662, 'job': 'Producer', 'name': 'Frank Capra', 'profile_path': '/hvPrtfKnJs9arck1zKGnG8uRkBC.jpg'}, {'credit_id': '5728f68d92514172d1000179', 'department': 'Production', 'gender': 2, 'id': 19019, 'job': 'Producer', 'name': 'Robert Riskin', 'profile_path': None}, {'credit_id': '5728f69ac3a368159d00018e', 'department': 'Art', 'gender': 2, 'id': 29345, 'job': 'Art Direction', 'name': 'Stephen Goosson', 'profile_path': None}, {'credit_id': '5728f6a1c3a36815ac0001bd', 'department': 'Costume &amp; Make-Up', 'gender': 1, 'id': 960148, 'job': 'Costume Design', 'name': 'Natalie Visart', 'profile_path': None}, {'credit_id': '5728f6a9c3a36815ac0001bf', 'department': 'Directing', 'gender': 0, 'id': 1348081, 'job': 'Assistant Director', 'name': 'Arthur S. Black Jr.', 'profile_path': None}, {'credit_id': '5728f6b292514172d100017e', 'department': 'Sound', 'gender': 0, 'id': 8722, 'job': 'Sound', 'name': 'C.A. Riggs', 'profile_path': None}, {'credit_id': '5728f6bd92514172c8000192', 'department': 'Crew', 'gender': 0, 'id': 3357, 'job': 'Special Effects', 'name': 'Jack Cosgrove', 'profile_path': None}, {'credit_id': '5728f6c892514172c6000199', 'department': 'Sound', 'gender': 2, 'id': 17915, 'job': 'Music Director', 'name': 'Leo F. Forbstein', 'profile_path': None}]</t>
  </si>
  <si>
    <t>[{'id': 18, 'name': 'Drama'}, {'id': 35, 'name': 'Comedy'}, {'id': 10749, 'name': 'Romance'}]</t>
  </si>
  <si>
    <t>[{'name': 'Warner Bros.', 'id': 6194}, {'name': 'Frank Capra Productions', 'id': 9330}]</t>
  </si>
  <si>
    <t>Meet John Doe</t>
  </si>
  <si>
    <t>m134</t>
  </si>
  <si>
    <t>['adventure', 'drama', 'sci-fi']</t>
  </si>
  <si>
    <t>[{'cast_id': 10, 'character': 'Maria', 'credit_id': '52fe420fc3a36847f8000c87', 'gender': 1, 'id': 75, 'name': 'Brigitte Helm', 'order': 0, 'profile_path': '/rfptoGixSQspXlUFOD2QFQ7Cka2.jpg'}, {'cast_id': 28, 'character': "Johann 'Joh' Fredersen", 'credit_id': '52fe420fc3a36847f8000cdb', 'gender': 2, 'id': 73, 'name': 'Alfred Abel', 'order': 1, 'profile_path': '/ci8PjtUFW1kuOXyhSSaGD1jyX50.jpg'}, {'cast_id': 9, 'character': 'Freder Fredersen', 'credit_id': '52fe420fc3a36847f8000c83', 'gender': 2, 'id': 74, 'name': 'Gustav FrÃ¶hlich', 'order': 2, 'profile_path': '/4BOW6x0pDkXgRt8IbNZZjRHo7bX.jpg'}, {'cast_id': 11, 'character': 'C.A. Rotwang, the inventor', 'credit_id': '52fe420fc3a36847f8000c8b', 'gender': 2, 'id': 77, 'name': 'Rudolf Klein-Rogge', 'order': 3, 'profile_path': '/fbP75fGfXFQlkf3Q5oHbJ4wjG1g.jpg'}, {'cast_id': 12, 'character': 'The Thin Man', 'credit_id': '52fe420fc3a36847f8000c8f', 'gender': 2, 'id': 78, 'name': 'Fritz Rasp', 'order': 4, 'profile_path': '/aOP2oF7HClXD2Is2RNKpQiOvEOw.jpg'}, {'cast_id': 13, 'character': 'Josaphat', 'credit_id': '52fe420fc3a36847f8000c93', 'gender': 2, 'id': 79, 'name': 'Theodor Loos', 'order': 5, 'profile_path': '/sM9LUZC3U5jfWyrAattpX1VlmAQ.jpg'}, {'cast_id': 14, 'character': 'No. 11811 - Georgy', 'credit_id': '52fe420fc3a36847f8000c97', 'gender': 2, 'id': 80, 'name': 'Erwin Biswanger', 'order': 6, 'profile_path': '/zA8s8QWoQg9ftPqUddcl8GfkCDF.jpg'}, {'cast_id': 15, 'character': 'Grot', 'credit_id': '52fe420fc3a36847f8000c9b', 'gender': 2, 'id': 81, 'name': 'Heinrich George', 'order': 7, 'profile_path': '/gAfj9ZgmEtB0im4UHr13HWEKEAO.jpg'}, {'cast_id': 16, 'character': 'Jan', 'credit_id': '52fe420fc3a36847f8000c9f', 'gender': 2, 'id': 82, 'name': 'Olaf Storm', 'order': 8, 'profile_path': '/rQM9B9J41vFHW3r1CkKGY1909Ql.jpg'}, {'cast_id': 19, 'character': 'Arbeiterfrau', 'credit_id': '52fe420fc3a36847f8000cad', 'gender': 2, 'id': 2350, 'name': 'Helene Weigel', 'order': 9, 'profile_path': '/tg2F8zZQjsDaXIEuu03abfJFyCC.jpg'}, {'cast_id': 21, 'character': 'Lady in Car / Woman of Eternal Gardens', 'credit_id': '52fe420fc3a36847f8000cb5', 'gender': 1, 'id': 20534, 'name': 'Margarete Lanner', 'order': 10, 'profile_path': '/3KvegcfRzEeU36TfQcMAtzaqhwW.jpg'}, {'cast_id': 17, 'character': 'Marinus', 'credit_id': '52fe420fc3a36847f8000ca3', 'gender': 0, 'id': 83, 'name': 'Hanns Leo Reich', 'order': 11, 'profile_path': None}, {'cast_id': 22, 'character': 'Creative Human', 'credit_id': '52fe420fc3a36847f8000cb9', 'gender': 0, 'id': 20535, 'name': 'Fritz Alberti', 'order': 12, 'profile_path': None}, {'cast_id': 20, 'character': 'Master of Ceremonies', 'credit_id': '52fe420fc3a36847f8000cb1', 'gender': 2, 'id': 20533, 'name': 'Heinrich Gotho', 'order': 13, 'profile_path': None}, {'cast_id': 30, 'character': 'Working Woman (uncredited)', 'credit_id': '56b2a655c3a36806ee000328', 'gender': 1, 'id': 47173, 'name': 'Grete Berger', 'order': 14, 'profile_path': '/sOfH9fyA5PHVFHsxrriAavAOZGo.jpg'}, {'cast_id': 33, 'character': 'Working Man (uncredited)', 'credit_id': '56b2a7d9c3a36806f80002f8', 'gender': 2, 'id': 5028, 'name': 'Curt Siodmak', 'order': 15, 'profile_path': '/pJTXFWsOB5MX5umPBgyD3qrxZ6U.jpg'}, {'cast_id': 34, 'character': 'Son in Eternal Gardens (uncredited)', 'credit_id': '56b2a80f92514114eb00033e', 'gender': 0, 'id': 50893, 'name': 'Rolf von Goth', 'order': 16, 'profile_path': '/zYHylsvCJh0rCUM9pEPxnijebP7.jpg'}, {'cast_id': 35, 'character': 'Woman of Eternal Gardens (uncredited)', 'credit_id': '56b2a83d92514114e800033a', 'gender': 1, 'id': 1288145, 'name': 'Helen von MÃ¼nchofen', 'order': 17, 'profile_path': '/yq3703BVaUCKhJN2SDX4D0hqQLY.jpg'}, {'cast_id': 31, 'character': 'Working Man Who Causes Explosion of M-Machine (uncredited)', 'credit_id': '56b2a75f92514114e8000311', 'gender': 0, 'id': 29129, 'name': 'Georg John', 'order': 18, 'profile_path': None}, {'cast_id': 36, 'character': 'Working Man (uncredited)', 'credit_id': '56b2a89c92514114e5000363', 'gender': 0, 'id': 1531781, 'name': 'Arthur Reinhardt', 'order': 19, 'profile_path': None}, {'cast_id': 44, 'character': 'Working Woman (uncredited)', 'credit_id': '57f54434c3a36831cb00017e', 'gender': 0, 'id': 1689706, 'name': 'Henrietta Siodmak', 'order': 20, 'profile_path': None}]</t>
  </si>
  <si>
    <t>[{'credit_id': '52fe420fc3a36847f8000c55', 'department': 'Production', 'gender': 2, 'id': 67, 'job': 'Producer', 'name': 'Erich Pommer', 'profile_path': '/oClAs4W1TRc2jtYCU4CdtXlEhPZ.jpg'}, {'credit_id': '52fe420fc3a36847f8000c61', 'department': 'Directing', 'gender': 2, 'id': 68, 'job': 'Director', 'name': 'Fritz Lang', 'profile_path': '/fQAlhdBDnUYXzkezvyzjLB72pvw.jpg'}, {'credit_id': '52fe420fc3a36847f8000c67', 'department': 'Sound', 'gender': 0, 'id': 69, 'job': 'Original Music Composer', 'name': 'Gottfried Huppertz', 'profile_path': None}, {'credit_id': '52fe420fc3a36847f8000c6d', 'department': 'Editing', 'gender': 2, 'id': 68, 'job': 'Editor', 'name': 'Fritz Lang', 'profile_path': '/fQAlhdBDnUYXzkezvyzjLB72pvw.jpg'}, {'credit_id': '52fe420fc3a36847f8000c73', 'department': 'Camera', 'gender': 2, 'id': 70, 'job': 'Director of Photography', 'name': 'Karl Freund', 'profile_path': '/rp4KICz1DHmkYRlzkrqKWwWZm9U.jpg'}, {'credit_id': '52fe420fc3a36847f8000c79', 'department': 'Camera', 'gender': 2, 'id': 71, 'job': 'Director of Photography', 'name': 'GÃ¼nther Rittau', 'profile_path': None}, {'credit_id': '52fe420fc3a36847f8000c7f', 'department': 'Camera', 'gender': 2, 'id': 2798, 'job': 'Director of Photography', 'name': 'Walter Ruttmann', 'profile_path': '/K4neS3mNe1rd2RxbFNRRAhXGtd.jpg'}, {'credit_id': '52fe420fc3a36847f8000cbf', 'department': 'Costume &amp; Make-Up', 'gender': 0, 'id': 20536, 'job': 'Costume Design', 'name': 'Aenne Willkomm', 'profile_path': None}, {'credit_id': '52fe420fc3a36847f8000cc5', 'department': 'Art', 'gender': 0, 'id': 5030, 'job': 'Set Designer', 'name': 'Edgar G. Ulmer', 'profile_path': '/PU5rCuIxOPcffvceRU4K2Y9smj.jpg'}, {'credit_id': '59d42873c3a368451b00879a', 'department': 'Art', 'gender': 2, 'id': 12320, 'job': 'Art Direction', 'name': 'Karl Vollbrecht', 'profile_path': None}, {'credit_id': '59d428829251414b8b009363', 'department': 'Art', 'gender': 2, 'id': 12369, 'job': 'Art Direction', 'name': 'Erich Kettelhut', 'profile_path': None}, {'credit_id': '59d42891c3a3684561009d32', 'department': 'Art', 'gender': 0, 'id': 13887, 'job': 'Art Direction', 'name': 'Otto Hunte', 'profile_path': None}, {'credit_id': '56b24807925141033600061d', 'department': 'Writing', 'gender': 2, 'id': 68, 'job': 'Screenplay', 'name': 'Fritz Lang', 'profile_path': '/fQAlhdBDnUYXzkezvyzjLB72pvw.jpg'}, {'credit_id': '5857f223c3a36827a5055e55', 'department': 'Writing', 'gender': 1, 'id': 157, 'job': 'Screenplay', 'name': 'Thea von Harbou', 'profile_path': '/gSEePHfHWLHuyMoiSlGqj7d3Iw8.jpg'}, {'credit_id': '56b2a9bc92514114de000386', 'department': 'Art', 'gender': 0, 'id': 1572235, 'job': 'Sculptor', 'name': 'Walter Schulze-Mittendorff', 'profile_path': None}, {'credit_id': '56b2a9ff92514114e800038d', 'department': 'Crew', 'gender': 0, 'id': 1572237, 'job': 'Special Effects', 'name': 'Ernst Kunstmann', 'profile_path': None}, {'credit_id': '56b2aa6e92514114e80003a3', 'department': 'Crew', 'gender': 2, 'id': 12365, 'job': 'Special Effects', 'name': 'Konstantin Irmen-Tschet', 'profile_path': None}, {'credit_id': '56b2ab12c3a36807000003a5', 'department': 'Visual Effects', 'gender': 2, 'id': 1758, 'job': 'Visual Effects', 'name': 'Eugen SchÃ¼fftan', 'profile_path': None}, {'credit_id': '56b2ab9fc3a36806ee000427', 'department': 'Camera', 'gender': 2, 'id': 2794, 'job': 'First Assistant Camera', 'name': 'Robert Baberske', 'profile_path': None}, {'credit_id': '56b2abe792514114e80003dd', 'department': 'Camera', 'gender': 0, 'id': 29553, 'job': 'Still Photographer', 'name': 'Horst von Harbou', 'profile_path': None}, {'credit_id': '56b2ac4f92514114db000417', 'department': 'Sound', 'gender': 0, 'id': 1572241, 'job': 'Music Editor', 'name': 'Frank Strobel', 'profile_path': None}, {'credit_id': '5857f22d9251415941009e69', 'department': 'Writing', 'gender': 1, 'id': 157, 'job': 'Novel', 'name': 'Thea von Harbou', 'profile_path': '/gSEePHfHWLHuyMoiSlGqj7d3Iw8.jpg'}, {'credit_id': '59d42672c3a368456100998c', 'department': 'Directing', 'gender': 2, 'id': 1111195, 'job': 'Assistant Director', 'name': 'Slatan Dudow', 'profile_path': None}, {'credit_id': '59d426a39251414b7f009721', 'department': 'Art', 'gender': 0, 'id': 13887, 'job': 'Set Designer', 'name': 'Otto Hunte', 'profile_path': None}, {'credit_id': '59d426b59251414b7f009746', 'department': 'Art', 'gender': 2, 'id': 12369, 'job': 'Set Designer', 'name': 'Erich Kettelhut', 'profile_path': None}, {'credit_id': '59d426c59251414b5c00973c', 'department': 'Art', 'gender': 2, 'id': 12320, 'job': 'Set Designer', 'name': 'Karl Vollbrecht', 'profile_path': None}, {'credit_id': '59d427549251414b5c009841', 'department': 'Camera', 'gender': 2, 'id': 70, 'job': 'Camera Operator', 'name': 'Karl Freund', 'profile_path': '/rp4KICz1DHmkYRlzkrqKWwWZm9U.jpg'}, {'credit_id': '59d42766c3a368453f0091a6', 'department': 'Camera', 'gender': 2, 'id': 71, 'job': 'Camera Operator', 'name': 'GÃ¼nther Rittau', 'profile_path': None}, {'credit_id': '59d4279dc3a368459400969a', 'department': 'Sound', 'gender': 0, 'id': 1899458, 'job': 'Original Music Composer', 'name': 'Otto Harzner', 'profile_path': None}, {'credit_id': '59d427ab9251414b8b0091ac', 'department': 'Sound', 'gender': 0, 'id': 1572241, 'job': 'Conductor', 'name': 'Frank Strobel', 'profile_path': None}, {'credit_id': '59d427db9251414b8b009221', 'department': 'Crew', 'gender': 0, 'id': 36251, 'job': 'Production Office Assistant', 'name': 'Erich Holder', 'profile_path': None}, {'credit_id': '59d42800c3a3684561009c42', 'department': 'Crew', 'gender': 2, 'id': 12369, 'job': 'Production Office Assistant', 'name': 'Erich Kettelhut', 'profile_path': None}, {'credit_id': '59d4280b9251414b5c009997', 'department': 'Crew', 'gender': 0, 'id': 1899459, 'job': 'Production Office Assistant', 'name': 'Hans Taussig', 'profile_path': None}, {'credit_id': '59d428199251414b5c0099b9', 'department': 'Crew', 'gender': 0, 'id': 1550861, 'job': 'Production Artist', 'name': 'Rudi George', 'profile_path': None}]</t>
  </si>
  <si>
    <t>[{'id': 18, 'name': 'Drama'}, {'id': 878, 'name': 'Science Fiction'}]</t>
  </si>
  <si>
    <t>[{'name': 'Paramount Pictures', 'id': 4}, {'name': 'Universum Film (UFA)', 'id': 12372}]</t>
  </si>
  <si>
    <t>Metropolis</t>
  </si>
  <si>
    <t>m137</t>
  </si>
  <si>
    <t>['animation', 'comedy', 'fantasy', 'romance']</t>
  </si>
  <si>
    <t>[{'cast_id': 1, 'character': 'Stu Miley', 'credit_id': '52fe4472c3a368484e02397f', 'gender': 2, 'id': 18269, 'name': 'Brendan Fraser', 'order': 0, 'profile_path': '/n8VOWXp94nhIEo5nS9o6bOpUHiN.jpg'}, {'cast_id': 2, 'character': 'Dr. Julie McElroy', 'credit_id': '52fe4472c3a368484e023983', 'gender': 1, 'id': 2233, 'name': 'Bridget Fonda', 'order': 1, 'profile_path': '/yWxhdN59eksIqyBHdjUcLRgCIaI.jpg'}, {'cast_id': 3, 'character': 'Monkeybone (voice)', 'credit_id': '52fe4472c3a368484e023987', 'gender': 2, 'id': 1241, 'name': 'John Turturro', 'order': 2, 'profile_path': '/70V4hwvWN0J3aX2LzQg7eKCeq29.jpg'}, {'cast_id': 4, 'character': 'Organ Donor Stu', 'credit_id': '52fe4472c3a368484e02398b', 'gender': 2, 'id': 58317, 'name': 'Chris Kattan', 'order': 3, 'profile_path': '/kTmr5DuGMoXPFH0FcXxUqQKhpgA.jpg'}, {'cast_id': 5, 'character': 'Hypnos', 'credit_id': '52fe4472c3a368484e02398f', 'gender': 2, 'id': 4808, 'name': 'Giancarlo Esposito', 'order': 4, 'profile_path': '/7oLo0CMGzBtWmePnTnGldnM4jQE.jpg'}, {'cast_id': 6, 'character': 'Miss Kitty', 'credit_id': '52fe4472c3a368484e023993', 'gender': 1, 'id': 16850, 'name': 'Rose McGowan', 'order': 5, 'profile_path': '/llI2Fc6G0wqZlASpIEGWnLViZxD.jpg'}, {'cast_id': 7, 'character': 'Herb', 'credit_id': '52fe4472c3a368484e023997', 'gender': 0, 'id': 21290, 'name': 'Dave Foley', 'order': 6, 'profile_path': '/3M9Yj0vScFcDbpopseBWJm6FdzF.jpg'}, {'cast_id': 8, 'character': 'Kimmy Miley', 'credit_id': '52fe4472c3a368484e02399b', 'gender': 1, 'id': 52119, 'name': 'Megan Mullally', 'order': 7, 'profile_path': '/2KEpCVRVafx9tLho5iMyR9WWt3k.jpg'}, {'cast_id': 9, 'character': 'Head Surgeon', 'credit_id': '52fe4472c3a368484e02399f', 'gender': 2, 'id': 59410, 'name': 'Bob Odenkirk', 'order': 8, 'profile_path': '/nJLcRRqq9JTQTgVYrFn7vPDgAsK.jpg'}, {'cast_id': 10, 'character': 'Death', 'credit_id': '52fe4472c3a368484e0239a3', 'gender': 1, 'id': 2395, 'name': 'Whoopi Goldberg', 'order': 9, 'profile_path': '/n3lF8w4X4rDa4J2LMDIxMEcuUeH.jpg'}, {'cast_id': 30, 'character': 'Burger God Representative', 'credit_id': '5892221e9251412dcd00a4ef', 'gender': 2, 'id': 68836, 'name': 'Pat Kilbane', 'order': 10, 'profile_path': '/4GUyFuVlpedrN2iucZmfEXuoGu9.jpg'}, {'cast_id': 31, 'character': 'Medusa', 'credit_id': '5892222b9251412dcb00a8d1', 'gender': 1, 'id': 68848, 'name': 'Lisa Zane', 'order': 11, 'profile_path': '/1uvfoGlorLEWmPVcxC2OCEZppzN.jpg'}, {'cast_id': 32, 'character': 'Alice', 'credit_id': '5892224d9251412dd4009ce9', 'gender': 1, 'id': 26295, 'name': 'Sandra Thigpen', 'order': 12, 'profile_path': '/hEuKyTZnsYck063mjxOTz8AvcZB.jpg'}, {'cast_id': 33, 'character': 'Hutch', 'credit_id': '589222599251412dcb00a909', 'gender': 0, 'id': 1216179, 'name': 'Wayne Wilderson', 'order': 13, 'profile_path': '/r5GVLXdvJovWZiBUzgFsWlpIwVW.jpg'}, {'cast_id': 34, 'character': 'Clarissa', 'credit_id': '5892227c9251412dcb00a942', 'gender': 1, 'id': 181090, 'name': 'Amy Higgins', 'order': 14, 'profile_path': '/yGbcSHm0NnxoAJq8kltW2GnVeDm.jpg'}, {'cast_id': 35, 'character': 'Dr. Edelstein', 'credit_id': '589222fe9251412dd4009de6', 'gender': 2, 'id': 126583, 'name': 'Alan Gelfant', 'order': 15, 'profile_path': '/vN5Apek2f4IElqJmUNcgNInZZb2.jpg'}, {'cast_id': 36, 'character': 'Nurse', 'credit_id': '589223159251412dd4009e1a', 'gender': 1, 'id': 139680, 'name': 'Kristin Norton', 'order': 16, 'profile_path': None}, {'cast_id': 37, 'character': 'Bill, Bazoom Toy Representative', 'credit_id': '58922368c3a368097700a2d4', 'gender': 0, 'id': 90659, 'name': 'Chris Hogan', 'order': 17, 'profile_path': '/zp5unnFH8NI7GBH4Iyiv1toq3NL.jpg'}, {'cast_id': 38, 'character': 'Guest', 'credit_id': '58922377c3a3680973009eb9', 'gender': 1, 'id': 9300, 'name': 'Lucy Butler', 'order': 18, 'profile_path': '/ua0j2HN8Gfvh0kFagGS4kWzGV1m.jpg'}, {'cast_id': 39, 'character': 'Ambulance Driver', 'credit_id': '589223dd9251412dd700a52b', 'gender': 0, 'id': 1748760, 'name': 'John Sylvain', 'order': 19, 'profile_path': None}, {'cast_id': 40, 'character': 'Cop / Psycharist', 'credit_id': '589223ef9251412dcb00ab58', 'gender': 2, 'id': 7962, 'name': 'Lou Romano', 'order': 20, 'profile_path': '/q5BXFPkFZA7RJh9Oj15WRQawMfk.jpg'}, {'cast_id': 41, 'character': 'Surgeon in Nightmare', 'credit_id': '589224059251412dc800a84d', 'gender': 0, 'id': 1330751, 'name': 'Leon Laderach', 'order': 21, 'profile_path': None}, {'cast_id': 42, 'character': 'Surgeon', 'credit_id': '5892241b9251412dcd00a7b2', 'gender': 2, 'id': 1406839, 'name': 'Scott Rogers', 'order': 22, 'profile_path': None}, {'cast_id': 43, 'character': 'Surgeon', 'credit_id': '58922427c3a3686348005692', 'gender': 0, 'id': 1748761, 'name': 'Cris Thomas-Palomino', 'order': 23, 'profile_path': None}, {'cast_id': 44, 'character': 'Surgeon', 'credit_id': '5892243c9251412dcd00a7d5', 'gender': 0, 'id': 1041791, 'name': 'Tony Panterra', 'order': 24, 'profile_path': None}, {'cast_id': 45, 'character': 'Grim Reaper (voice)', 'credit_id': '5892245dc3a3680973009fc9', 'gender': 2, 'id': 154263, 'name': 'Ted Rooney', 'order': 25, 'profile_path': '/wS9xaK5hrAINg7GOjefVbYsL4IO.jpg'}, {'cast_id': 46, 'character': 'Reaper Who Takes Lulu', 'credit_id': '5892246d9251412dcb00abe8', 'gender': 0, 'id': 1748762, 'name': 'Christopher Franciosa', 'order': 26, 'profile_path': None}, {'cast_id': 47, 'character': 'Lulu', 'credit_id': '589224879251412dc500aebf', 'gender': 1, 'id': 45386, 'name': 'Mary Stein', 'order': 27, 'profile_path': '/5zVpqXqr3S8y4cMKOQNc1SwBdc7.jpg'}, {'cast_id': 48, 'character': "Reaper in Death's Office", 'credit_id': '589224b29251412dc200ab55', 'gender': 0, 'id': 1748763, 'name': 'Fred Pierce', 'order': 28, 'profile_path': None}, {'cast_id': 49, 'character': 'Earl Biegler', 'credit_id': '589224c39251412dcb00ac63', 'gender': 2, 'id': 157616, 'name': 'Harper Roisman', 'order': 29, 'profile_path': None}, {'cast_id': 50, 'character': 'Patron', 'credit_id': '589224cf9251412dcb00ac77', 'gender': 2, 'id': 98554, 'name': 'Kristopher Logan', 'order': 30, 'profile_path': None}, {'cast_id': 51, 'character': 'Arnold the Super Reaper', 'credit_id': '589224df9251412dc800a954', 'gender': 0, 'id': 1399874, 'name': 'Scott Workman', 'order': 31, 'profile_path': None}, {'cast_id': 52, 'character': 'Lizzie Borden', 'credit_id': '589224f19251412dcd00a8b6', 'gender': 1, 'id': 1231187, 'name': 'Shawnee Free Jones', 'order': 32, 'profile_path': None}, {'cast_id': 53, 'character': 'Rasputin', 'credit_id': '5892257c9251412dd700a6fd', 'gender': 2, 'id': 109667, 'name': 'Ilia Volok', 'order': 33, 'profile_path': '/k5ACLMgPMrZjKbnOmHmaeBLx2Te.jpg'}, {'cast_id': 54, 'character': 'Edgar Allan Poe', 'credit_id': '5892258c9251412dcb00ad30', 'gender': 0, 'id': 1227922, 'name': 'Edgar Allan Poe IV', 'order': 34, 'profile_path': None}, {'cast_id': 55, 'character': 'Typhoid Mary', 'credit_id': '5892259cc3a368096800a113', 'gender': 1, 'id': 63547, 'name': 'Claudette Mink', 'order': 35, 'profile_path': '/ubhxrNYZ9bjbWzrDuTeNH9RE0Nk.jpg'}, {'cast_id': 56, 'character': 'Man in the Dungeon', 'credit_id': '589225dbc3a3686b0a0062b1', 'gender': 0, 'id': 1393539, 'name': 'Jon Bruno', 'order': 36, 'profile_path': None}, {'cast_id': 57, 'character': 'Jack the Ripper', 'credit_id': '589225f1c3a368097300a137', 'gender': 0, 'id': 1744139, 'name': 'Owen Masterson', 'order': 37, 'profile_path': '/1LKLNASM94TIEUlDpPqdMXywDQl.jpg'}, {'cast_id': 58, 'character': 'Attila the Hun', 'credit_id': '58922600c3a368634800587c', 'gender': 2, 'id': 1312451, 'name': 'Jen Sung', 'order': 38, 'profile_path': '/go7f0LXtBAY6i5bJHExfOVARmwD.jpg'}, {'cast_id': 59, 'character': 'Model', 'credit_id': '5892260cc3a3686b0a0062e0', 'gender': 1, 'id': 1748764, 'name': 'Tracy Zahoryin', 'order': 39, 'profile_path': None}, {'cast_id': 60, 'character': 'Model', 'credit_id': '589226d7c3a368096600a621', 'gender': 1, 'id': 1748765, 'name': 'Sunshine Deia Tutt', 'order': 40, 'profile_path': '/nCnfpIc6ktZsJHTXdDmtMRqJyj5.jpg'}, {'cast_id': 61, 'character': 'Model', 'credit_id': '58922767c3a368097000a59b', 'gender': 1, 'id': 1748766, 'name': 'Jo Haugen Gash', 'order': 41, 'profile_path': None}, {'cast_id': 62, 'character': 'Model', 'credit_id': '589227aec3a3686b0a006457', 'gender': 1, 'id': 1748767, 'name': 'Lindsay Bryan', 'order': 42, 'profile_path': None}, {'cast_id': 63, 'character': 'Model', 'credit_id': '589227fd9251412dcd00ab67', 'gender': 1, 'id': 1748768, 'name': 'Brooke Boisse', 'order': 43, 'profile_path': '/aLV7oMRMILVqUjCKda0UGCXHivd.jpg'}, {'cast_id': 64, 'character': 'Model', 'credit_id': '589228d3c3a368096800a3c5', 'gender': 1, 'id': 1748769, 'name': 'Meron Abebe', 'order': 44, 'profile_path': '/zM9bKzclrX88L1dG8RxQn7x77dV.jpg'}, {'cast_id': 65, 'character': 'Model', 'credit_id': '5892297cc3a368096a00aa3a', 'gender': 1, 'id': 1748770, 'name': 'Mie Kringelbach', 'order': 45, 'profile_path': None}, {'cast_id': 66, 'character': 'Museum Guard / Tuxedo Guard', 'credit_id': '589229dec3a3686348005c0e', 'gender': 0, 'id': 1531529, 'name': 'Rex Reddick', 'order': 46, 'profile_path': None}, {'cast_id': 67, 'character': 'Museum Dancer', 'credit_id': '589229eec3a368096600a8d3', 'gender': 0, 'id': 151386, 'name': 'Sybil Azur', 'order': 47, 'profile_path': '/bdbL3lsxwRBduq0t7xrSv5OSkKM.jpg'}, {'cast_id': 68, 'character': 'Museum Dancer', 'credit_id': '58922a04c3a368097000a7e8', 'gender': 1, 'id': 29214, 'name': 'Anne Fletcher', 'order': 48, 'profile_path': '/piR4AwJX9lqJt454iVsI7sQf6Y0.jpg'}, {'cast_id': 69, 'character': 'Museum Dancer', 'credit_id': '58922a11c3a3686348005c3d', 'gender': 1, 'id': 14390, 'name': 'Diane Mizota', 'order': 49, 'profile_path': '/i5C4vAzrUah4ES2hDoECKrRCIIs.jpg'}, {'cast_id': 70, 'character': 'All-Girl Band Sax Player', 'credit_id': '58922aecc3a368097300a5c3', 'gender': 1, 'id': 1748771, 'name': 'Etty Lau', 'order': 50, 'profile_path': '/45JVDuJ7G3XnfMNgbN3Tqjr9gAm.jpg'}, {'cast_id': 71, 'character': 'All-Girl Band Percussionist', 'credit_id': '58922b899251412dd700ac9b', 'gender': 0, 'id': 1748772, 'name': 'LaTonya Holmes', 'order': 51, 'profile_path': None}, {'cast_id': 72, 'character': 'All-Girl Band Drummer', 'credit_id': '58922b9b9251412dd400a687', 'gender': 1, 'id': 1748773, 'name': 'Lesli Jean Matta', 'order': 52, 'profile_path': '/A7pPfuX4FSYNjNsNU0jnvMfGpnq.jpg'}, {'cast_id': 73, 'character': 'All-Girl Band Member', 'credit_id': '58922c609251412dc800afcf', 'gender': 1, 'id': 1556310, 'name': 'Dawn Soler', 'order': 53, 'profile_path': '/jOcUQHuxDiTU6nqVqcxGuCdadeg.jpg'}, {'cast_id': 74, 'character': 'All-Girl Band Member', 'credit_id': '58922c9a9251412dc200b256', 'gender': 0, 'id': 1748774, 'name': 'Miko Watanbe', 'order': 54, 'profile_path': None}, {'cast_id': 75, 'character': 'All-Girl Band Member', 'credit_id': '58922cf09251412dc500b68f', 'gender': 1, 'id': 111213, 'name': 'Frankie Pine', 'order': 55, 'profile_path': None}, {'cast_id': 76, 'character': 'All-Girl Band Member', 'credit_id': '58922d1a9251412dd100b23e', 'gender': 1, 'id': 1748775, 'name': 'Anne King', 'order': 56, 'profile_path': None}, {'cast_id': 77, 'character': 'Korean Father', 'credit_id': '58922d49c3a368096800a792', 'gender': 0, 'id': 1748776, 'name': 'Rachen Assapiomonwait', 'order': 57, 'profile_path': None}, {'cast_id': 78, 'character': 'Statue Woman', 'credit_id': '58922d57c3a3686348005ec2', 'gender': 1, 'id': 1445424, 'name': 'Veena Bidasha', 'order': 58, 'profile_path': None}, {'cast_id': 79, 'character': 'Bug Man', 'credit_id': '58922db7c3a368096a00adbb', 'gender': 2, 'id': 585767, 'name': 'Michael Anthony Jackson', 'order': 59, 'profile_path': None}, {'cast_id': 80, 'character': 'Yeti', 'credit_id': '58922dcd9251412dd400a849', 'gender': 2, 'id': 17005, 'name': 'Doug Jones', 'order': 60, 'profile_path': '/rpvvWATYWHGjedJea0G97XufOwU.jpg'}, {'cast_id': 81, 'character': 'Rat Guard', 'credit_id': '58922ddbc3a368096800a80b', 'gender': 2, 'id': 81416, 'name': 'Arturo Gil', 'order': 61, 'profile_path': '/1t5hJScS6QKghM1gKsMp5IclTc0.jpg'}, {'cast_id': 82, 'character': 'Centaur', 'credit_id': '58922de89251412dc200b355', 'gender': 0, 'id': 55963, 'name': 'Jody St. Michael', 'order': 62, 'profile_path': None}, {'cast_id': 83, 'character': 'Jumbo the Elephant God', 'credit_id': '58922e03c3a3686b0a006a85', 'gender': 2, 'id': 12359, 'name': 'Brian Steele', 'order': 63, 'profile_path': '/5p0maJb0kpafXPRTvQaNnox3kK5.jpg'}, {'cast_id': 84, 'character': 'Cyclops', 'credit_id': '58922e10c3a3686348005f45', 'gender': 2, 'id': 77153, 'name': 'Leif Tilden', 'order': 64, 'profile_path': '/uaVvRO1eyVLEP73m62GXZQXMPX2.jpg'}, {'cast_id': 85, 'character': 'Community Service Cigarette Sweeper', 'credit_id': '58922e33c3a368096600ac62', 'gender': 0, 'id': 1748777, 'name': 'Tom Fisher', 'order': 65, 'profile_path': None}, {'cast_id': 86, 'character': 'BBQ Pig', 'credit_id': '58922e41c3a368097300a8b2', 'gender': 2, 'id': 1324275, 'name': 'Joseph S. Griffo', 'order': 66, 'profile_path': None}, {'cast_id': 87, 'character': 'Wasp Woman', 'credit_id': '58922e509251412dc500b7bb', 'gender': 1, 'id': 1748778, 'name': 'Kim Timbers-Patteri', 'order': 67, 'profile_path': None}, {'cast_id': 88, 'character': 'Betty the Bovine', 'credit_id': '58922ea6c3a368096600acb5', 'gender': 1, 'id': 1748779, 'name': 'Lisa Ebeyer', 'order': 68, 'profile_path': None}, {'cast_id': 89, 'character': 'Scorpion', 'credit_id': '58922f47c3a368096800a93e', 'gender': 0, 'id': 1081822, 'name': 'Wayne Doba', 'order': 69, 'profile_path': None}, {'cast_id': 90, 'character': 'Assbackward', 'credit_id': '58922f54c3a368096800a94f', 'gender': 0, 'id': 110276, 'name': 'Mark Viniello', 'order': 70, 'profile_path': None}, {'cast_id': 91, 'character': 'Sea Monster', 'credit_id': '58922f629251412dd700b02e', 'gender': 0, 'id': 1748783, 'name': 'Nathan Stein', 'order': 71, 'profile_path': None}, {'cast_id': 92, 'character': 'Buffalo Kuchina', 'credit_id': '58922f849251412dd700b052', 'gender': 0, 'id': 1748787, 'name': 'Ed Holmes', 'order': 72, 'profile_path': None}, {'cast_id': 93, 'character': 'Party Babe Hybrid #1', 'credit_id': '58922f989251412dc800b270', 'gender': 1, 'id': 1560639, 'name': 'Erica Gudis', 'order': 73, 'profile_path': None}, {'cast_id': 94, 'character': 'Party Babe Hybrid #2', 'credit_id': '58923031c3a368097000ad5e', 'gender': 0, 'id': 1584349, 'name': 'Melinda Milton', 'order': 74, 'profile_path': None}, {'cast_id': 95, 'character': 'Party Babe Hybrid #3', 'credit_id': '58923055c3a368096600ae3c', 'gender': 0, 'id': 1748799, 'name': 'Caroline A. Rice', 'order': 75, 'profile_path': None}, {'cast_id': 96, 'character': 'Streetsquash Rabbit (voice)', 'credit_id': '58923073c3a368097000ad94', 'gender': 0, 'id': 7911, 'name': 'Joe Ranft', 'order': 76, 'profile_path': '/f1BoWC2JbCcfP1e5hKfGsxkHzVU.jpg'}, {'cast_id': 97, 'character': 'Streetsquash Raccoon (voice)', 'credit_id': '58923086c3a368096a00b032', 'gender': 0, 'id': 1224515, 'name': 'Bruce Lanoil', 'order': 77, 'profile_path': '/kW7INbbMG0YeYcLjEcz55BOQOeY.jpg'}, {'cast_id': 98, 'character': 'Streetsquash Snake (voice)', 'credit_id': '589230979251412dd100b562', 'gender': 1, 'id': 1383860, 'name': 'Debi Durst', 'order': 78, 'profile_path': None}, {'cast_id': 99, 'character': 'Subramansa (voice)', 'credit_id': '589230e9c3a368096600aeba', 'gender': 0, 'id': 1453507, 'name': 'Phil Brotherton', 'order': 79, 'profile_path': None}, {'cast_id': 100, 'character': 'Arnold the Super Reaper (voice)', 'credit_id': '589230ff9251412dc200b5fb', 'gender': 0, 'id': 51957, 'name': 'Roger L. Jackson', 'order': 80, 'profile_path': '/lI4N9GJ0QuC1YFYSwauNssGwe11.jpg'}, {'cast_id': 101, 'character': 'Community Service Cigarette Sweeper (voice)', 'credit_id': '58923112c3a368097700af97', 'gender': 0, 'id': 1748801, 'name': 'Jym Dingler', 'order': 81, 'profile_path': None}, {'cast_id': 102, 'character': 'Assbackward (voice)', 'credit_id': '58923124c3a368097300ab14', 'gender': 0, 'id': 1748802, 'name': 'Leslie Hedger', 'order': 82, 'profile_path': None}, {'cast_id': 103, 'character': 'Buffalo Kachina (voice)', 'credit_id': '5892314e9251412dc500ba5d', 'gender': 0, 'id': 1748804, 'name': 'Toby Gleason', 'order': 83, 'profile_path': None}, {'cast_id': 104, 'character': 'BBQ Pig (voice)', 'credit_id': '589231609251412dc500ba77', 'gender': 2, 'id': 97956, 'name': 'Allan Trautman', 'order': 84, 'profile_path': '/bCYKUyORH3NYZq7kr7wUPSehcri.jpg'}, {'cast_id': 105, 'character': 'Miss Hudiapp (voice)', 'credit_id': '5892317e9251412dd400ab64', 'gender': 2, 'id': 64151, 'name': 'Mike Mitchell', 'order': 85, 'profile_path': '/thoCDW89KWWaSYrbvUX0adPcg8S.jpg'}, {'cast_id': 106, 'character': 'Fred', 'credit_id': '58923199c3a368096a00b114', 'gender': 0, 'id': 1235947, 'name': 'Randall Bosley', 'order': 86, 'profile_path': None}, {'cast_id': 107, 'character': 'Detective #1', 'credit_id': '589231b19251412dc800b468', 'gender': 2, 'id': 161254, 'name': 'Brendan Burns', 'order': 87, 'profile_path': None}, {'cast_id': 108, 'character': 'Record Store Owner / Coma Victim', 'credit_id': '589231c3c3a368096800ab55', 'gender': 0, 'id': 1332244, 'name': "Robert 'Duckie' Carpenter", 'order': 88, 'profile_path': None}, {'cast_id': 109, 'character': "Death's Assistant", 'credit_id': '589231d8c3a368097300abb7', 'gender': 2, 'id': 19159, 'name': 'Thomas Haden Church', 'order': 89, 'profile_path': '/a7a2cG0wtkKZ9NpkVfmcyn0UvOU.jpg'}, {'cast_id': 110, 'character': 'Reporter #1', 'credit_id': '589231f39251412dc200b6bd', 'gender': 0, 'id': 232518, 'name': 'Jamie Donovan', 'order': 90, 'profile_path': None}, {'cast_id': 111, 'character': 'Visitor', 'credit_id': '589232009251412dc200b6c8', 'gender': 0, 'id': 1748806, 'name': 'Roger Ferreira', 'order': 91, 'profile_path': None}, {'cast_id': 112, 'character': 'Beautiful Fan', 'credit_id': '5892321d9251412dd100b6a0', 'gender': 1, 'id': 174280, 'name': 'Wendy Fowler', 'order': 92, 'profile_path': '/fdLvj1e1NrjFCd2e6VcSR15S9GF.jpg'}, {'cast_id': 113, 'character': 'Reporter #2', 'credit_id': '5892328d9251412dcb00b927', 'gender': 0, 'id': 1748807, 'name': 'Paul Guiles', 'order': 93, 'profile_path': None}, {'cast_id': 114, 'character': 'Lucky', 'credit_id': '5892329ac3a368096a00b1d1', 'gender': 2, 'id': 939534, 'name': 'Harry Jay Knowles', 'order': 94, 'profile_path': None}, {'cast_id': 115, 'character': 'Guest', 'credit_id': '589232a79251412dc500bb8a', 'gender': 2, 'id': 19978, 'name': 'Jason Kravits', 'order': 95, 'profile_path': '/cVKEiEDx84xV2KiMKYZcNJLQDWX.jpg'}, {'cast_id': 116, 'character': 'Janitor', 'credit_id': '589232b5c3a368096600b006', 'gender': 0, 'id': 1748808, 'name': 'Skyler Marshall', 'order': 96, 'profile_path': None}, {'cast_id': 117, 'character': 'Bazoom Toy Rep', 'credit_id': '589232d79251412dd400ac70', 'gender': 0, 'id': 1628613, 'name': 'George Meyers', 'order': 97, 'profile_path': None}, {'cast_id': 118, 'character': 'Woman with Bat', 'credit_id': '589232e59251412dcb00b971', 'gender': 1, 'id': 1748809, 'name': 'Michelle Shaffer', 'order': 98, 'profile_path': None}, {'cast_id': 119, 'character': 'Burger God Representative', 'credit_id': '58923343c3a368097000aff9', 'gender': 0, 'id': 553735, 'name': 'Tom Tangen', 'order': 99, 'profile_path': '/3IhcC4FmrgBtcCZpl85amgVaVRy.jpg'}]</t>
  </si>
  <si>
    <t>[{'credit_id': '590376c8c3a3683b9600159d', 'department': 'Sound', 'gender': 1, 'id': 851, 'job': 'Original Music Composer', 'name': 'Anne Dudley', 'profile_path': None}, {'credit_id': '589234709251412dcb00bab4', 'department': 'Editing', 'gender': 2, 'id': 1732, 'job': 'Editor', 'name': 'Mark Warner', 'profile_path': None}, {'credit_id': '589233edc3a368097000b089', 'department': 'Production', 'gender': 2, 'id': 3795, 'job': 'Executive Producer', 'name': 'Sam Hamm', 'profile_path': None}, {'credit_id': '58923398c3a368097300ad0b', 'department': 'Writing', 'gender': 2, 'id': 3795, 'job': 'Writer', 'name': 'Sam Hamm', 'profile_path': None}, {'credit_id': '590376bc92514177ee0013b1', 'department': 'Camera', 'gender': 2, 'id': 8846, 'job': 'Director of Photography', 'name': 'Andrew Dunn', 'profile_path': '/vguhffdvBgtxb5Hl08PKZl160en.jpg'}, {'credit_id': '589233ce9251412dd400ad38', 'department': 'Production', 'gender': 2, 'id': 10965, 'job': 'Executive Producer', 'name': 'Chris Columbus', 'profile_path': '/2fHN78oumrJRM84UydgfVzj0YEl.jpg'}, {'credit_id': '589233fc9251412dd700b41c', 'department': 'Production', 'gender': 2, 'id': 11222, 'job': 'Producer', 'name': 'Mark Radcliffe', 'profile_path': '/1jXjMIPGdcyTzGtVgGmlMIYMDnD.jpg'}, {'credit_id': '5892344dc3a3686348006487', 'department': 'Editing', 'gender': 2, 'id': 10395, 'job': 'Editor', 'name': 'Jon Poll', 'profile_path': None}, {'credit_id': '589233dfc3a368096800acfa', 'department': 'Production', 'gender': 0, 'id': 11711, 'job': 'Associate Producer', 'name': 'Paula DuPrÃ© Pesmen', 'profile_path': None}, {'credit_id': '5892340ac3a368096a00b319', 'department': 'Production', 'gender': 1, 'id': 12631, 'job': 'Executive Producer', 'name': 'Lata Ryan', 'profile_path': None}, {'credit_id': '589233bc9251412dc500bc99', 'department': 'Production', 'gender': 2, 'id': 17828, 'job': 'Producer', 'name': 'Michael Barnathan', 'profile_path': None}, {'credit_id': '5892345ac3a3686b0a00702c', 'department': 'Editing', 'gender': 2, 'id': 28161, 'job': 'Editor', 'name': 'Nicholas C. Smith', 'profile_path': None}, {'credit_id': '52fe4472c3a368484e0239a9', 'department': 'Directing', 'gender': 2, 'id': 57646, 'job': 'Director', 'name': 'Henry Selick', 'profile_path': '/pYMsa4c6eLnmwStLnI9w5wWsAK.jpg'}, {'credit_id': '5892341b9251412dd400ad76', 'department': 'Production', 'gender': 2, 'id': 57646, 'job': 'Executive Producer', 'name': 'Henry Selick', 'profile_path': '/pYMsa4c6eLnmwStLnI9w5wWsAK.jpg'}, {'credit_id': '552c7d8bc3a3685bc1000eb9', 'department': 'Visual Effects', 'gender': 2, 'id': 384204, 'job': 'Animation', 'name': 'Anthony Scott', 'profile_path': None}, {'credit_id': '553183c0925141528900095e', 'department': 'Visual Effects', 'gender': 0, 'id': 555823, 'job': 'Animation', 'name': 'Webster Colcord', 'profile_path': None}, {'credit_id': '552ec52492514130f30031d5', 'department': 'Visual Effects', 'gender': 0, 'id': 565297, 'job': 'Animation', 'name': 'Jeff Newitt', 'profile_path': None}, {'credit_id': '552ec4fe9251413fea0019eb', 'department': 'Visual Effects', 'gender': 0, 'id': 1205975, 'job': 'Animation', 'name': 'Timothy Hittle', 'profile_path': None}, {'credit_id': '5536c1ea92514166aa003f47', 'department': 'Visual Effects', 'gender': 0, 'id': 1353148, 'job': 'Animation', 'name': 'Justin Kohn', 'profile_path': None}, {'credit_id': '552ec4e99251413b3b00127f', 'department': 'Visual Effects', 'gender': 0, 'id': 1448043, 'job': 'Animation', 'name': 'Phil Dale', 'profile_path': None}, {'credit_id': '552ec5369251413fea0019f4', 'department': 'Visual Effects', 'gender': 0, 'id': 1448071, 'job': 'Animation', 'name': 'Trey Thomas', 'profile_path': None}, {'credit_id': '552582fac3a3680f12000398', 'department': 'Art', 'gender': 0, 'id': 1450347, 'job': 'Conceptual Design', 'name': 'Mike Cachuela', 'profile_path': None}, {'credit_id': '552582ec925141724800217c', 'department': 'Writing', 'gender': 0, 'id': 1450347, 'job': 'Storyboard', 'name': 'Mike Cachuela', 'profile_path': None}, {'credit_id': '553d5b2092514137f9001c91', 'department': 'Visual Effects', 'gender': 0, 'id': 1452917, 'job': 'Modeling', 'name': 'Martin Meunier', 'profile_path': None}, {'credit_id': '552ec52ec3a3686be2003cf5', 'department': 'Visual Effects', 'gender': 0, 'id': 1453496, 'job': 'Animation', 'name': 'Brian Ormiston', 'profile_path': None}, {'credit_id': '552ec51ac3a3687501004973', 'department': 'Visual Effects', 'gender': 0, 'id': 1453626, 'job': 'Animation', 'name': 'Kevin MacLean', 'profile_path': None}, {'credit_id': '552ec4aa9251413f9c001a57', 'department': 'Visual Effects', 'gender': 0, 'id': 1454028, 'job': 'Animation Supervisor', 'name': 'Paul Berry', 'profile_path': None}, {'credit_id': '552ec510c3a3686c4e003a76', 'department': 'Visual Effects', 'gender': 0, 'id': 1454032, 'job': 'Animation', 'name': 'Owen Klatte', 'profile_path': None}, {'credit_id': '552ec5089251413f9c001a68', 'department': 'Visual Effects', 'gender': 0, 'id': 1454750, 'job': 'Animation', 'name': 'Josephine Huang', 'profile_path': None}, {'credit_id': '552ec49ec3a368618e0092a5', 'department': 'Art', 'gender': 0, 'id': 1454757, 'job': 'Art Department Manager', 'name': 'Damon Bard', 'profile_path': None}, {'credit_id': '552ec4f392514103ce00808a', 'department': 'Visual Effects', 'gender': 0, 'id': 1454759, 'job': 'Animation Manager', 'name': 'Gisela Hermeling', 'profile_path': None}]</t>
  </si>
  <si>
    <t>[{'id': 12, 'name': 'Adventure'}, {'id': 14, 'name': 'Fantasy'}, {'id': 16, 'name': 'Animation'}, {'id': 28, 'name': 'Action'}, {'id': 35, 'name': 'Comedy'}]</t>
  </si>
  <si>
    <t>[{'name': 'Twentieth Century Fox Film Corporation', 'id': 306}, {'name': '1492 Pictures', 'id': 436}, {'name': 'Twitching Image Studio', 'id': 89626}]</t>
  </si>
  <si>
    <t>Monkeybone</t>
  </si>
  <si>
    <t>m139</t>
  </si>
  <si>
    <t>['drama']</t>
  </si>
  <si>
    <t>[{'cast_id': 9, 'character': 'Jefferson Smith', 'credit_id': '52fe4383c3a36847f8059fb9', 'gender': 2, 'id': 854, 'name': 'James Stewart', 'order': 0, 'profile_path': '/d3wCljbO6DMbeUSwjhiCuoivUpL.jpg'}, {'cast_id': 8, 'character': 'Clarissa Saunders', 'credit_id': '52fe4383c3a36847f8059fb5', 'gender': 1, 'id': 30210, 'name': 'Jean Arthur', 'order': 1, 'profile_path': '/jJVOSx8ekF9D9c1JO2sPbewNB0.jpg'}, {'cast_id': 10, 'character': 'Sen. Joseph Harrison Paine', 'credit_id': '52fe4383c3a36847f8059fbd', 'gender': 2, 'id': 4113, 'name': 'Claude Rains', 'order': 2, 'profile_path': '/ghieLWQHq15QzAsrxFzkVk1oZ3F.jpg'}, {'cast_id': 11, 'character': 'Jim Taylor', 'credit_id': '52fe4383c3a36847f8059fc1', 'gender': 2, 'id': 30211, 'name': 'Edward Arnold', 'order': 3, 'profile_path': '/oYJfe7rvtubC8CNNa8gqY36iNP8.jpg'}, {'cast_id': 12, 'character': "Gov. Hubert 'Happy' Hopper", 'credit_id': '52fe4383c3a36847f8059fc5', 'gender': 2, 'id': 30002, 'name': 'Guy Kibbee', 'order': 4, 'profile_path': '/pqWHnvlW3oDUTHl8KzgBeHJwgQ0.jpg'}, {'cast_id': 13, 'character': 'Diz Moore', 'credit_id': '52fe4383c3a36847f8059fc9', 'gender': 2, 'id': 3383, 'name': 'Thomas Mitchell', 'order': 5, 'profile_path': '/1Tiiouk77NtxSmdknoN4ny5kT9j.jpg'}, {'cast_id': 14, 'character': 'Chick McGann', 'credit_id': '52fe4383c3a36847f8059fcd', 'gender': 2, 'id': 8728, 'name': 'Eugene Pallette', 'order': 6, 'profile_path': '/jGPBb0D4Dcuf0HyPnmTXNs9ysxZ.jpg'}, {'cast_id': 15, 'character': 'Ma Smith', 'credit_id': '52fe4383c3a36847f8059fd1', 'gender': 1, 'id': 17755, 'name': 'Beulah Bondi', 'order': 7, 'profile_path': '/dduvRQRhbwdlbS12nljnHTkChIR.jpg'}, {'cast_id': 258, 'character': 'Narrator', 'credit_id': '57ed70e0c3a3684c570001c2', 'gender': 0, 'id': 1686569, 'name': 'Colin James Mackey', 'order': 8, 'profile_path': None}, {'cast_id': 17, 'character': 'President of the Senate', 'credit_id': '52fe4383c3a36847f8059fd5', 'gender': 2, 'id': 30212, 'name': 'Harry Carey', 'order': 9, 'profile_path': '/woeYlrOMkrEBsATg1994pLuCihT.jpg'}, {'cast_id': 55, 'character': 'Senate Majority Leader', 'credit_id': '52fe4384c3a36847f805a04f', 'gender': 0, 'id': 33278, 'name': 'H.B. Warner', 'order': 10, 'profile_path': '/kYHCNllR7guQTtgROCb3z5dLusa.jpg'}, {'cast_id': 20, 'character': 'Sen. MacPherson', 'credit_id': '52fe4383c3a36847f8059fdd', 'gender': 0, 'id': 30215, 'name': 'Grant Mitchell', 'order': 11, 'profile_path': '/cDZpWgH0qOF4L5nmZJzGIHE5xo3.jpg'}, {'cast_id': 22, 'character': 'Sen. Barnes', 'credit_id': '52fe4383c3a36847f8059fe5', 'gender': 2, 'id': 30216, 'name': 'Pierre Watkin', 'order': 12, 'profile_path': '/s9Z72wx6hJ2BwG6feVC6s4TcWrb.jpg'}, {'cast_id': 21, 'character': 'Sen. Monroe', 'credit_id': '52fe4383c3a36847f8059fe1', 'gender': 0, 'id': 14975, 'name': 'Porter Hall', 'order': 13, 'profile_path': '/m3QXXxI1iMrD9eVwB2z8d3QlKrC.jpg'}, {'cast_id': 56, 'character': 'Susan Paine', 'credit_id': '52fe4384c3a36847f805a053', 'gender': 0, 'id': 119898, 'name': 'Astrid Allwyn', 'order': 14, 'profile_path': '/dVsp6UpzMjV3UdFKALcgsXv8bjr.jpg'}, {'cast_id': 19, 'character': 'Emma Hopper', 'credit_id': '52fe4383c3a36847f8059fd9', 'gender': 1, 'id': 30214, 'name': 'Ruth Donnelly', 'order': 15, 'profile_path': '/p0FmnSJWvHokvufXckfN9EBIm3C.jpg'}, {'cast_id': 23, 'character': 'Nosey newsman', 'credit_id': '52fe4384c3a36847f8059fe9', 'gender': 2, 'id': 29579, 'name': 'Charles Lane', 'order': 16, 'profile_path': '/wu5fTupk5atyJlCsHhXPGcdf8Mg.jpg'}, {'cast_id': 24, 'character': 'Bill Griffith', 'credit_id': '52fe4384c3a36847f8059fed', 'gender': 2, 'id': 21510, 'name': 'William Demarest', 'order': 17, 'profile_path': '/bQcQWPfKr7RLeDifSBdx4zlZGdV.jpg'}, {'cast_id': 25, 'character': 'Carl Cook', 'credit_id': '52fe4384c3a36847f8059ff1', 'gender': 2, 'id': 30217, 'name': 'Dick Elliott', 'order': 18, 'profile_path': '/pMzUTZ932haxyn2fVpSmxYgXHih.jpg'}, {'cast_id': 198, 'character': 'Kenneth Allen', 'credit_id': '555f2d3ac3a36868e900292e', 'gender': 2, 'id': 8519, 'name': 'Russell Simpson', 'order': 19, 'profile_path': '/jClf18O9yjuPGdTo7eMYukiwMB7.jpg'}, {'cast_id': 27, 'character': 'Jimmie Hopper', 'credit_id': '52fe4384c3a36847f8059ff9', 'gender': 2, 'id': 30219, 'name': 'Delmar Watson', 'order': 20, 'profile_path': '/7ziZucuRxTz7kc9pLKGAKAFGjqL.jpg'}, {'cast_id': 39, 'character': 'Hopper Boy', 'credit_id': '52fe4384c3a36847f805a00f', 'gender': 2, 'id': 4304, 'name': 'John Russell', 'order': 21, 'profile_path': '/td1PYzG0wBy36tJx7HsnMcabwzp.jpg'}, {'cast_id': 47, 'character': 'Hopper Girl', 'credit_id': '52fe4384c3a36847f805a02f', 'gender': 1, 'id': 81282, 'name': 'Frances Gifford', 'order': 22, 'profile_path': '/d9rY2fRrpx1m1mOJmeFvjlvzIrO.jpg'}, {'cast_id': 57, 'character': 'Hopper Boy (as Baby Dumpling)', 'credit_id': '52fe4384c3a36847f805a057', 'gender': 2, 'id': 30223, 'name': 'Larry Simms', 'order': 23, 'profile_path': '/ltsYi0u4vZiL2SOW5EjeK0YYRMh.jpg'}, {'cast_id': 26, 'character': 'Peter Hopper', 'credit_id': '52fe4384c3a36847f8059ff5', 'gender': 2, 'id': 30218, 'name': 'Billy Watson', 'order': 24, 'profile_path': None}, {'cast_id': 40, 'character': 'Hopper Boy', 'credit_id': '52fe4384c3a36847f805a013', 'gender': 2, 'id': 30221, 'name': 'Harry Watson', 'order': 25, 'profile_path': None}, {'cast_id': 41, 'character': 'Hopper Boy', 'credit_id': '52fe4384c3a36847f805a017', 'gender': 0, 'id': 30222, 'name': 'Garry Watson', 'order': 26, 'profile_path': None}, {'cast_id': 72, 'character': "Hopper's Butler", 'credit_id': '555f232f9251417e51002811', 'gender': 2, 'id': 939842, 'name': 'Wilson Benge', 'order': 27, 'profile_path': None}, {'cast_id': 60, 'character': 'Pageboy Richard Jones', 'credit_id': '53ec5b670e0a2605da000edf', 'gender': 2, 'id': 67371, 'name': 'Dickie Jones', 'order': 28, 'profile_path': '/4dGe5gm0nDGwUN9u6hVx7iFlxaU.jpg'}, {'cast_id': 58, 'character': 'Himself - Radio Broadcaster / Trailer Narrator', 'credit_id': '52fe4384c3a36847f805a05b', 'gender': 0, 'id': 12286, 'name': 'H.V. Kaltenborn', 'order': 29, 'profile_path': '/kh4VHn0V4U2NZxdLpCNu9zfKrGE.jpg'}, {'cast_id': 61, 'character': 'Handwriting Expert', 'credit_id': '555f2292c3a36868e5002a68', 'gender': 2, 'id': 589728, 'name': 'Erville Alderson', 'order': 30, 'profile_path': '/yi3crBgbU5m4jfsH3H15YNNPrpg.jpg'}, {'cast_id': 188, 'character': 'Handwriting Expert', 'credit_id': '555f2c27c3a36868d90026e6', 'gender': 2, 'id': 89691, 'name': 'Frank Puglia', 'order': 31, 'profile_path': '/cC89EI595bAz4SPIE1JKIOkdVU.jpg'}, {'cast_id': 85, 'character': 'Handwriting Expert', 'credit_id': '555f23ca925141210800167b', 'gender': 2, 'id': 120810, 'name': 'Maurice Cass', 'order': 32, 'profile_path': '/bCDUBJ627wefgf2edbaUnBDZmir.jpg'}, {'cast_id': 63, 'character': 'Senator Hodges', 'credit_id': '555f22b1c3a36868e5002a6f', 'gender': 2, 'id': 34505, 'name': 'Stanley Andrews', 'order': 33, 'profile_path': '/hIAbQZNudj84m4c10AIjUIZgHUr.jpg'}, {'cast_id': 77, 'character': 'Senator Dwight', 'credit_id': '555f23659251417e4f00284f', 'gender': 2, 'id': 120785, 'name': 'Al Bridge', 'order': 34, 'profile_path': '/sQywiK9gp89cw4OFiRh5N3AS1ju.jpg'}, {'cast_id': 66, 'character': 'Senator', 'credit_id': '555f22f0c3a36868f600274b', 'gender': 0, 'id': 1091997, 'name': 'Edwin August', 'order': 35, 'profile_path': '/u9f9esvbAuwPnyVqRJlMtOks34Y.jpg'}, {'cast_id': 93, 'character': 'Senator Gower', 'credit_id': '555f2425c3a36868eb002b21', 'gender': 2, 'id': 43836, 'name': 'Edmund Cobb', 'order': 36, 'profile_path': '/ss20cqXhEqdtoXVesH7nwKr3o0e.jpg'}, {'cast_id': 65, 'character': 'Senator Lancaster', 'credit_id': '555f22e6c3a36868e5002a7a', 'gender': 2, 'id': 590519, 'name': 'Sam Ash', 'order': 37, 'profile_path': None}, {'cast_id': 68, 'character': 'Senator Hammett', 'credit_id': '555f2305c3a36868e0002994', 'gender': 0, 'id': 1295853, 'name': 'Harry A. Bailey', 'order': 38, 'profile_path': None}, {'cast_id': 163, 'character': 'Senator', 'credit_id': '555f2ad89251417e5f0025ca', 'gender': 0, 'id': 148542, 'name': 'Stanley Mack', 'order': 39, 'profile_path': None}, {'cast_id': 71, 'character': 'Senate Clerk', 'credit_id': '555f2325c3a36868e9002817', 'gender': 2, 'id': 115995, 'name': 'Brooks Benedict', 'order': 40, 'profile_path': '/l3Bw5oBij94yG0QSO45inFnySRZ.jpg'}, {'cast_id': 73, 'character': 'Family Man', 'credit_id': '555f2338c3a36868d90025f7', 'gender': 2, 'id': 120818, 'name': 'Wade Boteler', 'order': 41, 'profile_path': '/A2B8WDQWBZCV1mXerlJvVX0J2hG.jpg'}, {'cast_id': 43, 'character': 'Woman at Station', 'credit_id': '52fe4384c3a36847f805a01f', 'gender': 1, 'id': 11029, 'name': 'Dorothy Comingore', 'order': 42, 'profile_path': '/uUPQOYeLIzTucPd4Hn96tCqGSv1.jpg'}, {'cast_id': 44, 'character': 'Man in Press Section of Senate Gallery', 'credit_id': '52fe4384c3a36847f805a023', 'gender': 2, 'id': 30195, 'name': 'Chester Conklin', 'order': 43, 'profile_path': '/s9P3OhaUEMcs84P0oSfUewTMRjC.jpg'}, {'cast_id': 45, 'character': 'Barber', 'credit_id': '52fe4384c3a36847f805a027', 'gender': 0, 'id': 9096, 'name': 'Gino Corrado', 'order': 44, 'profile_path': '/s9WKkWJFUNgbPhczUP4sD0OA4I4.jpg'}, {'cast_id': 46, 'character': "Paine's Secretary", 'credit_id': '52fe4384c3a36847f805a02b', 'gender': 1, 'id': 2772, 'name': 'Ann Doran', 'order': 45, 'profile_path': '/liEnlp1myN4WL6MmJKsOfsGjd73.jpg'}, {'cast_id': 49, 'character': 'Editor', 'credit_id': '52fe4384c3a36847f805a037', 'gender': 2, 'id': 103501, 'name': 'Robert Emmett Keane', 'order': 46, 'profile_path': '/801kNUBxwr1BDuTS0rM6wr1469s.jpg'}, {'cast_id': 50, 'character': 'Reporter', 'credit_id': '52fe4384c3a36847f805a03b', 'gender': 2, 'id': 105455, 'name': 'Matt McHugh', 'order': 47, 'profile_path': '/96nk9QOAvkyOEvSBEPAEg2tzHOb.jpg'}, {'cast_id': 70, 'character': 'Committeewoman', 'credit_id': '555f231a9251417e5f0024fb', 'gender': 0, 'id': 1422857, 'name': 'Kathryn Bates', 'order': 48, 'profile_path': None}, {'cast_id': 67, 'character': "Inventor at Smith's Office Door", 'credit_id': '555f22fb9251417e4f002847', 'gender': 2, 'id': 1018011, 'name': 'Frank Austin', 'order': 49, 'profile_path': None}, {'cast_id': 64, 'character': 'Reporter', 'credit_id': '555f22d9c3a3683d130016fd', 'gender': 0, 'id': 1273898, 'name': 'William Arnold', 'order': 50, 'profile_path': None}, {'cast_id': 69, 'character': 'Boy Ranger', 'credit_id': '555f2311c3a36868d90025f2', 'gender': 0, 'id': 1342200, 'name': 'Tommy Baker', 'order': 51, 'profile_path': None}, {'cast_id': 52, 'character': 'Senate Reporter', 'credit_id': '52fe4384c3a36847f805a043', 'gender': 2, 'id': 22091, 'name': 'Robert Sterling', 'order': 52, 'profile_path': '/eeEHNJcBScAjUG2d0ya0O80VBkJ.jpg'}, {'cast_id': 53, 'character': 'Reporter', 'credit_id': '52fe4384c3a36847f805a047', 'gender': 0, 'id': 6463, 'name': 'Dub Taylor', 'order': 53, 'profile_path': '/rOP2Q3SidVsZn30CEk70bHz6k48.jpg'}, {'cast_id': 88, 'character': 'Reporter', 'credit_id': '555f23e59251417e4d002875', 'gender': 2, 'id': 33178, 'name': 'George Chandler', 'order': 54, 'profile_path': '/txFaIyol1OmqgMyJS3N50GHn5q2.jpg'}, {'cast_id': 54, 'character': 'Porter', 'credit_id': '52fe4384c3a36847f805a04b', 'gender': 2, 'id': 955809, 'name': "Fred 'Snowflake' Toones", 'order': 55, 'profile_path': '/w2jl2Iuxg8tVctqx8I4hDM0W9wR.jpg'}, {'cast_id': 42, 'character': 'Sweeney Farrell - Newsman', 'credit_id': '52fe4384c3a36847f805a01b', 'gender': 2, 'id': 2672, 'name': 'Jack Carson', 'order': 56, 'profile_path': '/7Ys9ZSd9vspOkmWrFJkVDnknRCi.jpg'}, {'cast_id': 79, 'character': 'Boy Cheering for Smith in Meeting', 'credit_id': '555f237b9251415fff0021f6', 'gender': 2, 'id': 99369, 'name': 'Tommy Bupp', 'order': 57, 'profile_path': '/pyC5uY6koQlZFRBGzBS5ijLXf8D.jpg'}, {'cast_id': 90, 'character': 'Mrs. McGann', 'credit_id': '555f23fdc3a36868d900260c', 'gender': 1, 'id': 30263, 'name': 'Dora Clement', 'order': 58, 'profile_path': '/dg22Ek9WyuSpSTHKzBkDI5qrbaV.jpg'}, {'cast_id': 51, 'character': 'Man in Senate Building', 'credit_id': '52fe4384c3a36847f805a03f', 'gender': 0, 'id': 122984, 'name': 'Bert Moorhouse', 'order': 59, 'profile_path': '/p0v0vNPZOnocEbD9tqQky6Gy0Cz.jpg'}, {'cast_id': 74, 'character': 'Arthur Kim', 'credit_id': '555f2343c3a36868e5002a80', 'gender': 2, 'id': 948509, 'name': 'Harry C. Bradley', 'order': 60, 'profile_path': None}, {'cast_id': 75, 'character': 'Photographer', 'credit_id': '555f234e9251417e5c0027e6', 'gender': 0, 'id': 121240, 'name': 'Lynton Brent', 'order': 61, 'profile_path': '/oZqxbNIA0vS5in5ELx4h3ma188e.jpg'}, {'cast_id': 76, 'character': 'Senate Reporter', 'credit_id': '555f235bc3a36868e000299d', 'gender': 0, 'id': 1469599, 'name': 'Ed Brewer', 'order': 62, 'profile_path': None}, {'cast_id': 78, 'character': 'Mr. Edwards - Howling Citizen', 'credit_id': '555f2371c3a36868e5002a84', 'gender': 2, 'id': 34238, 'name': 'Harlan Briggs', 'order': 63, 'profile_path': None}, {'cast_id': 80, 'character': 'Senate Reporter', 'credit_id': '555f23869251415fff0021f8', 'gender': 2, 'id': 1369418, 'name': 'Harry Burkhardt', 'order': 64, 'profile_path': None}, {'cast_id': 81, 'character': 'Senator Dearhorn', 'credit_id': '555f23909251417e4d002863', 'gender': 0, 'id': 74877, 'name': 'Frederick Burton', 'order': 65, 'profile_path': '/qqId4FeR1kKokQYQQvgcC9bOQB2.jpg'}, {'cast_id': 82, 'character': 'Third Radio Speaker', 'credit_id': '555f23a3c3a36868e9002828', 'gender': 1, 'id': 1176930, 'name': 'Georgia Caine', 'order': 66, 'profile_path': '/3DucLH6Iw0RuhIJIaMDlwbz9zca.jpg'}, {'cast_id': 83, 'character': 'Announcer', 'credit_id': '555f23b2c3a36868f6002767', 'gender': 0, 'id': 1451973, 'name': 'Ken Carpenter', 'order': 67, 'profile_path': None}, {'cast_id': 84, 'character': 'Townsend', 'credit_id': '555f23c0c3a36868eb002b1b', 'gender': 0, 'id': 121291, 'name': 'Burr Caruth', 'order': 68, 'profile_path': None}, {'cast_id': 86, 'character': 'Ragner - Newsman', 'credit_id': '555f23d39251417e5f002516', 'gender': 0, 'id': 141029, 'name': 'Allan Cavan', 'order': 69, 'profile_path': None}, {'cast_id': 87, 'character': 'Reporter', 'credit_id': '555f23db9251417e51002819', 'gender': 2, 'id': 120734, 'name': 'Eddy Chandler', 'order': 70, 'profile_path': None}, {'cast_id': 89, 'character': 'Committeeman', 'credit_id': '555f23efc3a36868e5002a90', 'gender': 0, 'id': 1075172, 'name': 'Davison Clark', 'order': 71, 'profile_path': '/lj3c9C80RZvFKTR3ToxnSDWv5M.jpg'}, {'cast_id': 91, 'character': 'Minor Role', 'credit_id': '555f2408c3a36868e9002837', 'gender': 0, 'id': 1466733, 'name': 'Richard Clucas', 'order': 72, 'profile_path': None}, {'cast_id': 92, 'character': 'Assistant Bartender', 'credit_id': '555f2412c3a36868e00029b7', 'gender': 0, 'id': 1422169, 'name': 'Shirley Coates', 'order': 73, 'profile_path': None}, {'cast_id': 94, 'character': 'Photographer', 'credit_id': '555f24339251415fff00220c', 'gender': 0, 'id': 1317082, 'name': 'Eddie Coke', 'order': 74, 'profile_path': None}, {'cast_id': 95, 'character': 'Reporter', 'credit_id': '555f2442c3a3683d1300172b', 'gender': 0, 'id': 121225, 'name': 'Hal Cooke', 'order': 75, 'profile_path': None}, {'cast_id': 102, 'character': 'Speaker', 'credit_id': '555f2492c3a3683d13001731', 'gender': 0, 'id': 22606, 'name': 'Alec Craig', 'order': 76, 'profile_path': '/7dyRAwndi7vby2o0O8Ze3t9W7PW.jpg'}, {'cast_id': 100, 'character': 'Senate Reporter', 'credit_id': '555f247b925141210800168e', 'gender': 1, 'id': 141304, 'name': 'Anne Cornwall', 'order': 77, 'profile_path': '/oqisYzMA6Es2YNbJMFFCgIjhfw4.jpg'}, {'cast_id': 96, 'character': 'Waiter', 'credit_id': '555f244f9251417e51002829', 'gender': 2, 'id': 194173, 'name': 'George Cooper', 'order': 78, 'profile_path': '/Nk7bE4k2qBmQ8iDjIlzXScrpp6.jpg'}, {'cast_id': 97, 'character': 'Committeewoman', 'credit_id': '555f245a9251417e5f002529', 'gender': 0, 'id': 1286627, 'name': 'Georgie Cooper', 'order': 79, 'profile_path': None}, {'cast_id': 98, 'character': 'Photographer', 'credit_id': '555f2465c3a36868e5002a9a', 'gender': 0, 'id': 1170908, 'name': 'Jack Cooper', 'order': 80, 'profile_path': None}, {'cast_id': 99, 'character': 'Senate Reporter', 'credit_id': '555f2471c3a3683b520018f7', 'gender': 0, 'id': 1195240, 'name': 'Nick Copeland', 'order': 81, 'profile_path': None}, {'cast_id': 107, 'character': 'Senate Reporter', 'credit_id': '555f24ca9251417e5c002808', 'gender': 2, 'id': 122979, 'name': 'Vernon Dent', 'order': 82, 'profile_path': '/7LTY4iqaRADrSGMeVSGLryXvoyF.jpg'}, {'cast_id': 101, 'character': 'Diggs - Newsman', 'credit_id': '555f24889251417e4f002871', 'gender': 0, 'id': 1142371, 'name': 'Maurice Costello', 'order': 83, 'profile_path': '/yMalNKqJyPiXtCY4hEkYYG5Y2AP.jpg'}, {'cast_id': 103, 'character': "Paine's Secretary", 'credit_id': '555f249f9251417e5f002530', 'gender': 0, 'id': 1072363, 'name': 'Beatrice Curtis', 'order': 84, 'profile_path': None}, {'cast_id': 104, 'character': 'Senate Clerk', 'credit_id': '555f24adc3a36868eb002b31', 'gender': 0, 'id': 1199590, 'name': 'Lew Davis', 'order': 85, 'profile_path': None}, {'cast_id': 105, 'character': 'Senate Reporter', 'credit_id': '555f24b79251417e4d002886', 'gender': 0, 'id': 1468220, 'name': 'Dulcie Day', 'order': 86, 'profile_path': None}, {'cast_id': 106, 'character': "Paine's Friend", 'credit_id': '555f24c0c3a36868f6002784', 'gender': 0, 'id': 1469600, 'name': 'Wally Dean', 'order': 87, 'profile_path': None}, {'cast_id': 234, 'character': 'Hat Salesman / Secretary', 'credit_id': '56c8ce50c3a3684095004106', 'gender': 2, 'id': 119543, 'name': 'Harry Depp', 'order': 88, 'profile_path': None}, {'cast_id': 121, 'character': "Hopper's Secretary", 'credit_id': '555f256c9251416f69000925', 'gender': 2, 'id': 96722, 'name': 'Byron Foulger', 'order': 89, 'profile_path': '/iMr3cELQ3pNBcUfnrcH6FP9SIZO.jpg'}, {'cast_id': 116, 'character': "Paine's Secretary", 'credit_id': '555f25399251417e4d002898', 'gender': 1, 'id': 34213, 'name': 'Helen Jerome Eddy', 'order': 90, 'profile_path': '/hp3DDgoCKwglMfRmklCS90UzQRd.jpg'}, {'cast_id': 118, 'character': 'Francis Scott Key', 'credit_id': '555f254dc3a3683b52001905', 'gender': 0, 'id': 103108, 'name': 'Douglas Evans', 'order': 91, 'profile_path': '/9P2S2WPYoPwue6X4WTACOu1Ac5C.jpg'}, {'cast_id': 109, 'character': 'Waiter', 'credit_id': '555f24e99251417e4f002878', 'gender': 2, 'id': 81974, 'name': 'Joe Devlin', 'order': 92, 'profile_path': None}, {'cast_id': 110, 'character': 'Reporter', 'credit_id': '555f24f59251417e4d00288f', 'gender': 0, 'id': 1186769, 'name': 'Clyde Dilson', 'order': 93, 'profile_path': None}, {'cast_id': 111, 'character': 'Secretary', 'credit_id': '555f24ffc3a36868e9002847', 'gender': 0, 'id': 265594, 'name': 'John Dilson', 'order': 94, 'profile_path': '/95uTOZlqtxp8rhNBQ2ngPpEkt0G.jpg'}, {'cast_id': 112, 'character': 'Senate Chaplain', 'credit_id': '555f250bc3a36868d900261a', 'gender': 0, 'id': 1329836, 'name': 'Neal Dodd', 'order': 95, 'profile_path': None}, {'cast_id': 113, 'character': "Taylor's Stooge", 'credit_id': '555f2518c3a36868e00029dc', 'gender': 2, 'id': 121122, 'name': 'Lester Dorr', 'order': 96, 'profile_path': '/l6iPmfBJvMLyTTcZkJZ4MNx1WaJ.jpg'}, {'cast_id': 114, 'character': 'Reporter', 'credit_id': '555f2522c3a36868f600278e', 'gender': 0, 'id': 217770, 'name': 'Robert Dudley', 'order': 97, 'profile_path': None}, {'cast_id': 115, 'character': 'Reporter', 'credit_id': '555f252c9251416f6900091e', 'gender': 0, 'id': 34508, 'name': 'Edward Earle', 'order': 98, 'profile_path': '/gbliCBMFl5Jge8CMzTsUhrr0Hdf.jpg'}, {'cast_id': 117, 'character': 'Reporter', 'credit_id': '555f2543c3a3683b52001903', 'gender': 0, 'id': 1170356, 'name': 'Jack Egan', 'order': 99, 'profile_path': None}, {'cast_id': 119, 'character': 'Senate Reporter', 'credit_id': '555f2558c3a36868eb002b46', 'gender': 2, 'id': 133100, 'name': 'Eddie Fetherston', 'order': 100, 'profile_path': None}, {'cast_id': 120, 'character': 'Senate Reporter', 'credit_id': '555f25609251417e51002849', 'gender': 0, 'id': 1469601, 'name': 'Mabel Forrest', 'order': 101, 'profile_path': None}, {'cast_id': 122, 'character': 'Committeewoman', 'credit_id': '555f25799251417e5c002819', 'gender': 0, 'id': 1250237, 'name': 'Gladys Gale', 'order': 102, 'profile_path': None}, {'cast_id': 123, 'character': 'Reporter', 'credit_id': '555f2583c3a36868e00029e4', 'gender': 0, 'id': 121098, 'name': 'Jack Gardner', 'order': 103, 'profile_path': None}, {'cast_id': 126, 'character': 'Woman', 'credit_id': '555f25d6c3a36868eb002b4f', 'gender': 1, 'id': 2934, 'name': 'Mary Gordon', 'order': 104, 'profile_path': '/u4QD0zsgBgXTi3At0e0ow8VdiEi.jpg'}, {'cast_id': 124, 'character': 'Woman at Station', 'credit_id': '555f25a89251416f69000927', 'gender': 0, 'id': 1069732, 'name': 'June Gittelson', 'order': 105, 'profile_path': '/pZ70ZjbwqzOVnacSpTPgpQlnopT.jpg'}, {'cast_id': 128, 'character': 'Woman at Station', 'credit_id': '555f25ea9251417e51002859', 'gender': 1, 'id': 96719, 'name': 'Lorna Gray', 'order': 106, 'profile_path': '/uObpZZI8RHpUCTyVxzhfDFAiMZ6.jpg'}, {'cast_id': 131, 'character': 'First Radio Announcer', 'credit_id': '555f260d9251416f69000935', 'gender': 2, 'id': 103068, 'name': 'Harry Hayden', 'order': 107, 'profile_path': '/x0dehwsSXkTXFqDhMGIf7FH6Tv7.jpg'}, {'cast_id': 133, 'character': 'Soapbox Speaker', 'credit_id': '555f26239251417e51002860', 'gender': 2, 'id': 13979, 'name': 'Louis Jean Heydt', 'order': 108, 'profile_path': '/i3IvlNbAp6w3IB7Ur8QpRsG8MLz.jpg'}, {'cast_id': 137, 'character': 'Senator Fernwick', 'credit_id': '555f264a9251415fff00223d', 'gender': 0, 'id': 89012, 'name': 'John Ince', 'order': 109, 'profile_path': '/yF30wVjmvjApT7XYYhgUzyteX0p.jpg'}, {'cast_id': 140, 'character': 'Senator Byron', 'credit_id': '555f266f9251415fff002244', 'gender': 0, 'id': 83993, 'name': 'Frank Jaquet', 'order': 110, 'profile_path': '/aWWYC4iYh5F918go8tFfLilntZ5.jpg'}, {'cast_id': 168, 'character': 'Senator Albert', 'credit_id': '555f2b1a9251417e5c0028d7', 'gender': 2, 'id': 1173173, 'name': 'Philo McCullough', 'order': 111, 'profile_path': '/pmzSq7WkC8qQd1e6jMALKctQZP0.jpg'}, {'cast_id': 149, 'character': 'Senator Carlton', 'credit_id': '555f26f3c3a36868e0002a0b', 'gender': 0, 'id': 1382691, 'name': 'Wright Kramer', 'order': 112, 'profile_path': None}, {'cast_id': 132, 'character': 'Senator', 'credit_id': '555f2619c3a36868e5002ac7', 'gender': 2, 'id': 1205434, 'name': 'Henry Hebert', 'order': 113, 'profile_path': None}, {'cast_id': 134, 'character': 'Senator', 'credit_id': '555f262c9251415fff00223a', 'gender': 0, 'id': 1445914, 'name': 'Fred Hoose', 'order': 114, 'profile_path': '/cJgr6XQ76eifrl7r7kpmzyLXqca.jpg'}, {'cast_id': 147, 'character': 'Senator', 'credit_id': '555f26df9251417e5100287b', 'gender': 0, 'id': 1188829, 'name': 'Richard Kipling', 'order': 115, 'profile_path': None}, {'cast_id': 129, 'character': 'Senate Guard', 'credit_id': '555f25f69251417e5c00282b', 'gender': 0, 'id': 1469602, 'name': 'Roger Haliday', 'order': 116, 'profile_path': None}, {'cast_id': 130, 'character': 'House Boy', 'credit_id': '555f2603c3a36868eb002b58', 'gender': 0, 'id': 1469603, 'name': 'Wilfred Hari', 'order': 117, 'profile_path': None}, {'cast_id': 135, 'character': 'Boy Ranger', 'credit_id': '555f2636c3a36868e900286f', 'gender': 2, 'id': 1145556, 'name': 'Philip Hurlic', 'order': 118, 'profile_path': None}, {'cast_id': 136, 'character': 'Butler', 'credit_id': '555f2640c3a3683b52001920', 'gender': 2, 'id': 32192, 'name': 'Olaf Hytten', 'order': 119, 'profile_path': '/uCuFf8QMmSerIkvFlveQzFg7lr7.jpg'}, {'cast_id': 138, 'character': 'Committeeman', 'credit_id': '555f26589251417e51002866', 'gender': 2, 'id': 121247, 'name': 'Lloyd Ingraham', 'order': 120, 'profile_path': '/kTD4cHNTKODSggq58s6xKGOWkza.jpg'}, {'cast_id': 139, 'character': 'Minor Role', 'credit_id': '555f2661c3a3683b52001924', 'gender': 0, 'id': 1421016, 'name': 'Mitchell Ingraham', 'order': 121, 'profile_path': None}, {'cast_id': 141, 'character': 'Hoodlum', 'credit_id': '555f267ac3a3683d13001764', 'gender': 0, 'id': 1219861, 'name': 'Dick Jensen', 'order': 122, 'profile_path': None}, {'cast_id': 142, 'character': 'Butler', 'credit_id': '555f26859251417e5100286c', 'gender': 2, 'id': 1367614, 'name': 'John Lester Johnson', 'order': 123, 'profile_path': None}, {'cast_id': 143, 'character': 'Reporter', 'credit_id': '555f2690c3a36868f60027c0', 'gender': 2, 'id': 96060, 'name': 'Eddie Kane', 'order': 124, 'profile_path': None}, {'cast_id': 144, 'character': 'Reporter', 'credit_id': '555f26a29251417e51002875', 'gender': 2, 'id': 133230, 'name': 'Donald Kerr', 'order': 125, 'profile_path': None}, {'cast_id': 145, 'character': 'Senate Reporter', 'credit_id': '555f26b09251417e51002877', 'gender': 0, 'id': 117036, 'name': 'Milton Kibbee', 'order': 126, 'profile_path': '/jQpaekf2R1MMm7uqgMbP38dTrNh.jpg'}, {'cast_id': 146, 'character': 'Summers - newsman', 'credit_id': '555f26bbc3a36868d9002638', 'gender': 2, 'id': 84640, 'name': 'Joe King', 'order': 127, 'profile_path': '/fKd4KAwm6GYXVhbvhynQqvhWjN3.jpg'}, {'cast_id': 148, 'character': "Reporter Asking 'What Do You Think of the Girls in This Town?'", 'credit_id': '555f26e9c3a36868e900287f', 'gender': 1, 'id': 103500, 'name': 'Evalyn Knapp', 'order': 128, 'profile_path': '/xY7EH7D5mpu9SApDw2WJLMfNlaR.jpg'}, {'cast_id': 150, 'character': 'Bodyguard', 'credit_id': '555f2711c3a36868e0002a11', 'gender': 0, 'id': 119486, 'name': 'Paul Kruger', 'order': 129, 'profile_path': None}, {'cast_id': 151, 'character': 'Boy Ranger', 'credit_id': '555f2a53c3a36868f6002826', 'gender': 0, 'id': 34420, 'name': 'Bobby Larson', 'order': 130, 'profile_path': '/8CXiYAMnO7mjJnyH65tT5TOCtOT.jpg'}, {'cast_id': 152, 'character': 'Boy Ranger', 'credit_id': '555f2a629251416f690009bd', 'gender': 0, 'id': 1420551, 'name': 'Billy Lechner', 'order': 131, 'profile_path': None}, {'cast_id': 160, 'character': 'Boy Ranger', 'credit_id': '555f2ab7c3a36868e0002a78', 'gender': 0, 'id': 1469606, 'name': 'Jackie Lowe', 'order': 132, 'profile_path': None}, {'cast_id': 153, 'character': 'Rabbi', 'credit_id': '555f2a6cc3a36868e5002b57', 'gender': 0, 'id': 1431745, 'name': 'P.H. Levy', 'order': 133, 'profile_path': None}, {'cast_id': 154, 'character': 'Mrs. Edwards', 'credit_id': '555f2a76c3a36868e5002b5a', 'gender': 0, 'id': 29953, 'name': 'Vera Lewis', 'order': 134, 'profile_path': '/q8kMDxClpiT543Ktt5I4gUZ3LkE.jpg'}, {'cast_id': 155, 'character': 'Chorus Member', 'credit_id': '555f2a82c3a3683d130017b5', 'gender': 0, 'id': 1422186, 'name': 'Jack Lindquist', 'order': 135, 'profile_path': None}, {'cast_id': 156, 'character': 'Hoodlum', 'credit_id': '555f2a8cc3a3683d130017b9', 'gender': 2, 'id': 83397, 'name': 'George Lloyd', 'order': 136, 'profile_path': '/auNjJAZOcFfoWv3601OeAHHT57U.jpg'}, {'cast_id': 157, 'character': 'Chief Clerk', 'credit_id': '555f2a96c3a36868e0002a6b', 'gender': 2, 'id': 34333, 'name': 'Arthur Loft', 'order': 137, 'profile_path': '/eFaXh7N58cEz15pJgehAKNJOQJg.jpg'}, {'cast_id': 159, 'character': 'Hoodlum', 'credit_id': '555f2aab9251417e4d002942', 'gender': 0, 'id': 1420479, 'name': 'Jack Low', 'order': 138, 'profile_path': None}, {'cast_id': 161, 'character': 'Photographer', 'credit_id': '555f2ac3c3a36868eb002bf1', 'gender': 0, 'id': 1422279, 'name': 'Jimmie Lucas', 'order': 139, 'profile_path': None}, {'cast_id': 164, 'character': 'Head Sister', 'credit_id': '555f2ae89251417e4d002949', 'gender': 0, 'id': 121060, 'name': 'Mary MacLaren', 'order': 140, 'profile_path': '/tjazuiMoZMvk1fKkTWLQFztlizE.jpg'}, {'cast_id': 165, 'character': 'Photographer', 'credit_id': '555f2af3c3a3683b520019a4', 'gender': 2, 'id': 13856, 'name': 'Hank Mann', 'order': 141, 'profile_path': '/nMqnAqvfisbXevq1Z54GdaN139Z.jpg'}, {'cast_id': 166, 'character': 'Nun with Cheering Orphan Boys', 'credit_id': '555f2aff9251412108001733', 'gender': 0, 'id': 1064924, 'name': 'Margaret Mann', 'order': 142, 'profile_path': '/vfTGdVh2LiTx47iq6M9MbzsArFK.jpg'}, {'cast_id': 167, 'character': 'Man in Senate Building', 'credit_id': '555f2b0c9251417e4f002922', 'gender': 2, 'id': 148419, 'name': 'Eric Mayne', 'order': 143, 'profile_path': None}, {'cast_id': 169, 'character': 'Assistant Bartender', 'credit_id': '555f2b27c3a36868e90028eb', 'gender': 0, 'id': 1109646, 'name': 'Ralph McCullough', 'order': 144, 'profile_path': None}, {'cast_id': 170, 'character': 'Reporter', 'credit_id': '555f2b399251417e4d00295a', 'gender': 0, 'id': 97223, 'name': 'George McKay', 'order': 145, 'profile_path': None}, {'cast_id': 171, 'character': 'Civil War Veteran at Lincoln Memorial', 'credit_id': '555f2b4bc3a3683d130017cd', 'gender': 2, 'id': 124634, 'name': 'Lafe McKee', 'order': 146, 'profile_path': '/zn00CVxnax6QZRa6b5ug9za5ms0.jpg'}, {'cast_id': 210, 'character': 'Pompous Man', 'credit_id': '555f2f62c3a36868e900297c', 'gender': 0, 'id': 144127, 'name': 'Ben Taggart', 'order': 147, 'profile_path': '/5Mqz3J4rfccAvqmo2yjhp00fyBr.jpg'}, {'cast_id': 182, 'character': 'Pompous Man', 'credit_id': '555f2be59251415fff0022ca', 'gender': 0, 'id': 1271643, 'name': 'Field Norton', 'order': 148, 'profile_path': None}, {'cast_id': 162, 'character': 'Pompous Man', 'credit_id': '555f2acc9251417e4d002945', 'gender': 2, 'id': 30201, 'name': 'Wilfred Lucas', 'order': 149, 'profile_path': None}, {'cast_id': 172, 'character': 'Boy Ranger', 'credit_id': '555f2b579251417e5c0028e3', 'gender': 0, 'id': 121288, 'name': 'Sammy McKim', 'order': 150, 'profile_path': '/8io3og8kuI2U7bcSqFzWEuePivW.jpg'}, {'cast_id': 173, 'character': 'Reporter', 'credit_id': '555f2b63c3a3683b520019b5', 'gender': 0, 'id': 1422863, 'name': 'James McNamara', 'order': 151, 'profile_path': None}, {'cast_id': 180, 'character': 'Reporter', 'credit_id': '555f2bcd9251417e5c0028ef', 'gender': 2, 'id': 103753, 'name': 'William Newell', 'order': 152, 'profile_path': '/wWgERjrPxREPba73HlGCR7anzwj.jpg'}, {'cast_id': 174, 'character': 'Second Radio Announcer', 'credit_id': '555f2b719251417e5f0025d4', 'gender': 2, 'id': 34208, 'name': 'Robert Middlemass', 'order': 153, 'profile_path': '/ly2TbPciZhxspq56fEMg90XRbmP.jpg'}, {'cast_id': 175, 'character': 'Senate Reporter', 'credit_id': '555f2b7bc3a36868e0002a8d', 'gender': 2, 'id': 100945, 'name': 'James Millican', 'order': 154, 'profile_path': '/jRGu5a4dNfVYBty6UrlBgI81KFV.jpg'}, {'cast_id': 176, 'character': 'Shoe Salesman', 'credit_id': '555f2b859251417e4d002962', 'gender': 0, 'id': 1432396, 'name': 'Howard M. Mitchell', 'order': 155, 'profile_path': None}, {'cast_id': 177, 'character': 'Porter', 'credit_id': '555f2b8f9251416f690009d1', 'gender': 0, 'id': 1067843, 'name': 'Charles R. Moore', 'order': 156, 'profile_path': None}, {'cast_id': 178, 'character': 'Reporter', 'credit_id': '555f2b9a9251416f690009d3', 'gender': 2, 'id': 145828, 'name': 'Gene Morgan', 'order': 157, 'profile_path': None}, {'cast_id': 179, 'character': 'Senate Clerk', 'credit_id': '555f2bc49251417e4f002945', 'gender': 0, 'id': 1412667, 'name': 'Robert Morgan', 'order': 158, 'profile_path': None}, {'cast_id': 181, 'character': 'Boy Ranger', 'credit_id': '555f2bdb9251417e4d00296b', 'gender': 0, 'id': 1435567, 'name': 'Ray Nichols', 'order': 159, 'profile_path': None}, {'cast_id': 183, 'character': 'Foreign Diplomat', 'credit_id': '555f2bef9251417e4d00296e', 'gender': 0, 'id': 1416869, 'name': 'Alex Novinsky', 'order': 160, 'profile_path': None}, {'cast_id': 184, 'character': 'Senator Alfred', 'credit_id': '555f2bfa9251417e4f002949', 'gender': 0, 'id': 121127, 'name': "Frank O'Connor", 'order': 161, 'profile_path': '/11dv3ebdyQWg77VFiPOFfXbuxWH.jpg'}, {'cast_id': 185, 'character': 'Fisk', 'credit_id': '555f2c06925141210800174a', 'gender': 0, 'id': 1274075, 'name': 'Frank Otto', 'order': 162, 'profile_path': None}, {'cast_id': 186, 'character': 'Hoodlum', 'credit_id': '555f2c0fc3a3683b520019c5', 'gender': 0, 'id': 1250242, 'name': 'Joe Palma', 'order': 163, 'profile_path': None}, {'cast_id': 189, 'character': 'Minor Role', 'credit_id': '555f2cabc3a3683d130017ed', 'gender': 0, 'id': 1416046, 'name': 'Spencer Quinn', 'order': 164, 'profile_path': None}, {'cast_id': 190, 'character': 'Senate Reporter', 'credit_id': '555f2cbbc3a36868e900291f', 'gender': 0, 'id': 173693, 'name': 'Tom Quinn', 'order': 165, 'profile_path': '/qcCXnr4fxY10bbVUW9lNARSeWin.jpg'}, {'cast_id': 191, 'character': 'Senate Reporter', 'credit_id': '555f2cc79251417e51002910', 'gender': 0, 'id': 1468089, 'name': 'Ed Randolph', 'order': 166, 'profile_path': None}, {'cast_id': 192, 'character': 'Hoodlum', 'credit_id': '555f2cf0c3a36868e9002925', 'gender': 2, 'id': 954389, 'name': 'Charles Regan', 'order': 167, 'profile_path': None}, {'cast_id': 193, 'character': 'Lang', 'credit_id': '555f2cfd9251417e5f0025fe', 'gender': 2, 'id': 34367, 'name': 'Jack Rice', 'order': 168, 'profile_path': None}, {'cast_id': 201, 'character': 'Senator Ashman', 'credit_id': '555f2eeb9251416f69000a39', 'gender': 2, 'id': 540363, 'name': 'Wyndham Standing', 'order': 169, 'profile_path': '/swdVxgbiEqYDjZSUu1Px2euHYWp.jpg'}, {'cast_id': 212, 'character': 'Senator Carlisle', 'credit_id': '5</t>
  </si>
  <si>
    <t>5f2f7cc3a3683b52001a26'</t>
  </si>
  <si>
    <t xml:space="preserve"> 'gender': 0</t>
  </si>
  <si>
    <t xml:space="preserve"> 'id': 932308</t>
  </si>
  <si>
    <t xml:space="preserve"> 'name': 'Ferris Taylor'</t>
  </si>
  <si>
    <t xml:space="preserve"> 'order': 170</t>
  </si>
  <si>
    <t xml:space="preserve"> 'profile_path': '/cCHpINH8F2NOcLlYDr4iHytuFes.jpg'}</t>
  </si>
  <si>
    <t xml:space="preserve"> {'cast_id': 194</t>
  </si>
  <si>
    <t xml:space="preserve"> 'character': 'Senator Manchester'</t>
  </si>
  <si>
    <t xml:space="preserve"> 'credit_id': '555f2d0a9251417e4d002993'</t>
  </si>
  <si>
    <t xml:space="preserve"> 'id': 171030</t>
  </si>
  <si>
    <t xml:space="preserve"> 'name': 'Jack Richardson'</t>
  </si>
  <si>
    <t xml:space="preserve"> 'order': 171</t>
  </si>
  <si>
    <t xml:space="preserve"> 'profile_path': None}</t>
  </si>
  <si>
    <t xml:space="preserve"> {'cast_id': 199</t>
  </si>
  <si>
    <t xml:space="preserve"> 'character': 'Senator Pickett'</t>
  </si>
  <si>
    <t xml:space="preserve"> 'credit_id': '555f2d449251415fff0022eb'</t>
  </si>
  <si>
    <t xml:space="preserve"> 'id': 34270</t>
  </si>
  <si>
    <t xml:space="preserve"> 'name': 'Walter Soderling'</t>
  </si>
  <si>
    <t xml:space="preserve"> 'order': 172</t>
  </si>
  <si>
    <t>m140</t>
  </si>
  <si>
    <t>[{'cast_id': 1, 'character': 'Longfellow Deeds', 'credit_id': '52fe44abc3a368484e03011d', 'gender': 2, 'id': 4068, 'name': 'Gary Cooper', 'order': 0, 'profile_path': '/zVUK71x5IoBaJ5H9dTgE2CRmLKy.jpg'}, {'cast_id': 2, 'character': 'Babe Bennett', 'credit_id': '52fe44abc3a368484e030121', 'gender': 1, 'id': 30210, 'name': 'Jean Arthur', 'order': 1, 'profile_path': '/jJVOSx8ekF9D9c1JO2sPbewNB0.jpg'}, {'cast_id': 4, 'character': 'MacWade', 'credit_id': '52fe44abc3a368484e03012b', 'gender': 2, 'id': 13555, 'name': 'George Bancroft', 'order': 2, 'profile_path': '/oIenpHjZT2tssS6ss4rmdooGDkT.jpg'}, {'cast_id': 5, 'character': 'Cornelius Cobb', 'credit_id': '52fe44abc3a368484e03012f', 'gender': 2, 'id': 4969, 'name': 'Lionel Stander', 'order': 3, 'profile_path': '/gDbj1eKxhXraVY36m1q4ypAdegJ.jpg'}, {'cast_id': 6, 'character': 'John Cedar', 'credit_id': '52fe44abc3a368484e030133', 'gender': 0, 'id': 34748, 'name': 'Douglass Dumbrille', 'order': 4, 'profile_path': '/ggD9NRWlRDofqVhVR6XaTHvLhp4.jpg'}, {'cast_id': 7, 'character': 'Walter', 'credit_id': '52fe44abc3a368484e030137', 'gender': 0, 'id': 89673, 'name': 'Raymond Walburn', 'order': 5, 'profile_path': '/pKt1WAQqKhCbTfnWfyLpn8BhjuR.jpg'}, {'cast_id': 8, 'character': 'Judge May', 'credit_id': '52fe44abc3a368484e03013b', 'gender': 0, 'id': 33278, 'name': 'H.B. Warner', 'order': 6, 'profile_path': '/kYHCNllR7guQTtgROCb3z5dLusa.jpg'}, {'cast_id': 9, 'character': 'Mabel Dawson', 'credit_id': '52fe44abc3a368484e03013f', 'gender': 1, 'id': 30214, 'name': 'Ruth Donnelly', 'order': 7, 'profile_path': '/p0FmnSJWvHokvufXckfN9EBIm3C.jpg'}, {'cast_id': 10, 'character': 'Morrow', 'credit_id': '52fe44abc3a368484e030143', 'gender': 2, 'id': 13819, 'name': 'Walter Catlett', 'order': 8, 'profile_path': '/Y5kIRVTNaKuMy8DyrFDP1kwOub.jpg'}, {'cast_id': 11, 'character': 'Farmer', 'credit_id': '52fe44abc3a368484e030147', 'gender': 2, 'id': 2009, 'name': 'John Wray', 'order': 9, 'profile_path': '/le1ogQo0KraHo2ihAOlSHGJ4Exi.jpg'}, {'cast_id': 34, 'character': 'James Cedar (uncredited)', 'credit_id': '52fe44abc3a368484e0301b1', 'gender': 2, 'id': 34505, 'name': 'Stanley Andrews', 'order': 10, 'profile_path': '/hIAbQZNudj84m4c10AIjUIZgHUr.jpg'}, {'cast_id': 46, 'character': 'Frank (uncredited)', 'credit_id': '56895b929251414ecb0189a3', 'gender': 2, 'id': 30530, 'name': 'Irving Bacon', 'order': 11, 'profile_path': '/oI6h1L5HvvXLacBIlKoHcXrHbhI.jpg'}, {'cast_id': 62, 'character': 'Unemployed Farmer in Line and Courtroom (uncredited)', 'credit_id': '56895eeac3a3686075026fe3', 'gender': 2, 'id': 1095107, 'name': 'Hank Bell', 'order': 12, 'profile_path': '/jb4n9VFv7ykyWQxBrs2pFQeVsoA.jpg'}, {'cast_id': 19, 'character': 'Cabby (uncredited)', 'credit_id': '52fe44abc3a368484e030175', 'gender': 0, 'id': 100763, 'name': 'Billy Bevan', 'order': 13, 'profile_path': '/b71bTzqUZ60ij9aErlaat6BWkTK.jpg'}, {'cast_id': 93, 'character': 'Mal (uncredited)', 'credit_id': '56896aaf9251417e1500f570', 'gender': 2, 'id': 34280, 'name': 'Spencer Charters', 'order': 14, 'profile_path': '/67wOC0rjJG6tpXVQLZsOj6s7clP.jpg'}, {'cast_id': 100, 'character': 'Party Guest (uncredited)', 'credit_id': '56896becc3a3686075027176', 'gender': 1, 'id': 30263, 'name': 'Dora Clement', 'order': 15, 'profile_path': '/dg22Ek9WyuSpSTHKzBkDI5qrbaV.jpg'}, {'cast_id': 21, 'character': 'Strolling Violinist (uncredited)', 'credit_id': '52fe44abc3a368484e03017d', 'gender': 0, 'id': 9096, 'name': 'Gino Corrado', 'order': 16, 'profile_path': '/s9WKkWJFUNgbPhczUP4sD0OA4I4.jpg'}, {'cast_id': 114, 'character': 'Bob (uncredited)', 'credit_id': '56896eb292514131df0245f4', 'gender': 2, 'id': 194173, 'name': 'George Cooper', 'order': 17, 'profile_path': '/Nk7bE4k2qBmQ8iDjIlzXScrpp6.jpg'}, {'cast_id': 50, 'character': 'Minor Role (uncredited)', 'credit_id': '56895c63c3a3680e01001533', 'gender': 1, 'id': 77160, 'name': 'Cecil Cunningham', 'order': 18, 'profile_path': '/sNksWLUlYa6hVXDscUXBhX3tkEx.jpg'}, {'cast_id': 121, 'character': 'Mrs. Meredith (uncredited)', 'credit_id': '568ab3d092514132db029761', 'gender': 1, 'id': 14033, 'name': 'Emma Dunn', 'order': 19, 'profile_path': '/zowy8TC1ftHwzQsuChsQXPJQa4z.jpg'}, {'cast_id': 118, 'character': 'Shop Girl (uncredited)', 'credit_id': '568ab2e59251414ecb01cdba', 'gender': 0, 'id': 1419086, 'name': 'Mary Lou Dix', 'order': 20, 'profile_path': '/k6pYpBURKm5VxGCQDRTtwowvLST.jpg'}, {'cast_id': 22, 'character': 'Girl on Bus (uncredited)', 'credit_id': '52fe44abc3a368484e030181', 'gender': 1, 'id': 2772, 'name': 'Ann Doran', 'order': 21, 'profile_path': '/liEnlp1myN4WL6MmJKsOfsGjd73.jpg'}, {'cast_id': 126, 'character': 'Theresa (uncredited)', 'credit_id': '568ab4edc3a36828f5022222', 'gender': 1, 'id': 144400, 'name': 'Muriel Evans', 'order': 22, 'profile_path': '/74zQFDRxa9YGmbtjsrB1JIWOmv4.jpg'}, {'cast_id': 52, 'character': 'Minor Role (uncredited)', 'credit_id': '56895ce392514131df024392', 'gender': 1, 'id': 121323, 'name': 'Bess Flowers', 'order': 23, 'profile_path': '/akbW8jJl8GSXFpixFaobMOqvNv4.jpg'}, {'cast_id': 127, 'character': 'Unemployed Farmer (uncredited)', 'credit_id': '568ab517c3a3685f89015624', 'gender': 2, 'id': 132322, 'name': 'Charles K. French', 'order': 24, 'profile_path': '/4tt3JVMEDXj2DULJTehQDMFnlnU.jpg'}, {'cast_id': 128, 'character': 'Bodyguard (uncredited)', 'credit_id': '568ab58592514131df0285a3', 'gender': 2, 'id': 34294, 'name': 'Edward Gargan', 'order': 25, 'profile_path': '/6Bg4z1S9n4A4ZQedUtIlRpvxaM0.jpg'}, {'cast_id': 23, 'character': "Farmer's Spokesman (uncredited)", 'credit_id': '52fe44abc3a368484e030185', 'gender': 2, 'id': 88978, 'name': "George 'Gabby' Hayes", 'order': 26, 'profile_path': '/bW3k2dyTraxwWJTRB5UoUI8JD3H.jpg'}, {'cast_id': 136, 'character': 'Budington (uncredited)', 'credit_id': '568ab797c3a368607502b83b', 'gender': 2, 'id': 29263, 'name': 'Arthur Hoyt', 'order': 27, 'profile_path': '/zeXxwPwVOmLIIyO6qrsdYCVylzk.jpg'}, {'cast_id': 137, 'character': '1st Deputy (uncredited)', 'credit_id': '568ab7c7c3a368607502b840', 'gender': 0, 'id': 14664, 'name': 'Paul Hurst', 'order': 28, 'profile_path': '/mANkICYilPioW3GEp1QpiIG0b5.jpg'}, {'cast_id': 140, 'character': 'Board Member (uncredited)', 'credit_id': '568ab87ac3a368607502b86f', 'gender': 2, 'id': 120708, 'name': 'Edward Keane', 'order': 29, 'profile_path': '/dnEso5qtzGaw0lI2aUyKaR8ivWF.jpg'}, {'cast_id': 24, 'character': 'Hallor (uncredited)', 'credit_id': '52fe44abc3a368484e030189', 'gender': 2, 'id': 29579, 'name': 'Charles Lane', 'order': 30, 'profile_path': '/wu5fTupk5atyJlCsHhXPGcdf8Mg.jpg'}, {'cast_id': 147, 'character': 'Dr. Fosdick (uncredited)', 'credit_id': '568ab9bbc3a3683628014156', 'gender': 0, 'id': 30202, 'name': 'Edward LeSaint', 'order': 31, 'profile_path': '/vaD3RR3C5stmGbBSstay4sCktit.jpg'}, {'cast_id': 129, 'character': 'Bodyguard (uncredited)', 'credit_id': '568ab5d79251414ecb01ce23', 'gender': 2, 'id': 74876, 'name': 'Warren Hymer', 'order': 32, 'profile_path': '/qKtWJTYuhNxZBH8vXQKHSXjq1Ny.jpg'}, {'cast_id': 25, 'character': 'Douglas (uncredited)', 'credit_id': '52fe44abc3a368484e03018d', 'gender': 2, 'id': 13361, 'name': 'Edwin Maxwell', 'order': 33, 'profile_path': '/8mLgclzsR9m7TOPDH2qgRAbsapi.jpg'}, {'cast_id': 63, 'character': 'Unemployed Farmer in Line and Courtroom (uncredited)', 'credit_id': '56895f159251417e6300ef91', 'gender': 2, 'id': 124634, 'name': 'Lafe McKee', 'order': 34, 'profile_path': '/zn00CVxnax6QZRa6b5ug9za5ms0.jpg'}, {'cast_id': 26, 'character': 'Nightclub Patron (uncredited)', 'credit_id': '52fe44abc3a368484e030191', 'gender': 2, 'id': 569144, 'name': 'Frank McLure', 'order': 35, 'profile_path': '/u6E8Ms5zQXg9LEr7lktIvhtMxjS.jpg'}, {'cast_id': 149, 'character': 'Henneberry (uncredited)', 'credit_id': '568aba35c3a368227b0208d1', 'gender': 2, 'id': 99330, 'name': 'George Meeker', 'order': 36, 'profile_path': '/66Z6noR6WSvytzwaxt65X5XW2E1.jpg'}, {'cast_id': 27, 'character': 'Mrs. Semple (uncredited)', 'credit_id': '52fe44abc3a368484e030195', 'gender': 0, 'id': 93971, 'name': 'Mayo Methot', 'order': 37, 'profile_path': '/fZYfrjspFyIr5PglZ5DEmuCGPFI.jpg'}, {'cast_id': 150, 'character': 'Interne (uncredited)', 'credit_id': '568aba5bc3a368227b0208d9', 'gender': 2, 'id': 100945, 'name': 'James Millican', 'order': 38, 'profile_path': '/jRGu5a4dNfVYBty6UrlBgI81KFV.jpg'}, {'cast_id': 73, 'character': 'Reporter (uncredited)', 'credit_id': '56896407c3a36828f501df7b', 'gender': 0, 'id': 122984, 'name': 'Bert Moorhouse', 'order': 39, 'profile_path': '/p0v0vNPZOnocEbD9tqQky6Gy0Cz.jpg'}, {'cast_id': 74, 'character': 'Reporter (uncredited)', 'credit_id': '568964299251414ecb018ac2', 'gender': 2, 'id': 980330, 'name': 'Jack Mower', 'order': 40, 'profile_path': '/zMBta3KgCYw4tm76j4Mri22s4AE.jpg'}, {'cast_id': 152, 'character': 'Waiter (uncredited)', 'credit_id': '568abad7c3a368607502b8c8', 'gender': 0, 'id': 1178520, 'name': 'Louis Natheaux', 'order': 41, 'profile_path': '/pAIkeyHplHWcqNVFHrYucYZyYA3.jpg'}, {'cast_id': 154, 'character': 'Courtroom Reporter (uncredited)', 'credit_id': '568abb6cc3a36828f50222ed', 'gender': 2, 'id': 88462, 'name': "Dennis O'Keefe", 'order': 42, 'profile_path': '/uTu2E94CyTJuXnr8UWcVRzNkMqo.jpg'}, {'cast_id': 64, 'character': 'Unemployed Farmer in Line and Courtroom (uncredited)', 'credit_id': '56895f4bc3a36828f501decd', 'gender': 0, 'id': 34890, 'name': 'Bud Osborne', 'order': 43, 'profile_path': '/6WIxWcUlDvnILVj8yplY61fQJyG.jpg'}, {'cast_id': 28, 'character': 'The Tailor (uncredited)', 'credit_id': '52fe44abc3a368484e030199', 'gender': 2, 'id': 13966, 'name': 'Franklin Pangborn', 'order': 44, 'profile_path': '/lVePP6Rv9qxqayS22DrtzUF1fP8.jpg'}, {'cast_id': 156, 'character': 'Butler (uncredited)', 'credit_id': '568abc5292514131df028661', 'gender': 2, 'id': 141520, 'name': 'Barnett Parker', 'order': 45, 'profile_path': '/b0ISw7aMM8gBUz04IIrYMWar7po.jpg'}, {'cast_id': 157, 'character': 'Cameraman (uncredited)', 'credit_id': '568abc98c3a36836280141a6', 'gender': 2, 'id': 94337, 'name': "William 'Bill' Phillips", 'order': 46, 'profile_path': '/h6SbVyfLWte99zUZtwhxHELMYDk.jpg'}, {'cast_id': 158, 'character': 'Italian Opera Board Member (uncredited)', 'credit_id': '568abcce9251417e63013503', 'gender': 2, 'id': 115770, 'name': 'Paul Porcasi', 'order': 47, 'profile_path': None}, {'cast_id': 161, 'character': 'Christian Jenson (uncredited)', 'credit_id': '568abd6fc3a368227b020932', 'gender': 2, 'id': 985275, 'name': 'Christian Rub', 'order': 48, 'profile_path': '/pbXqN3qxPMiMZ8hS5hD39qKK1nH.jpg'}, {'cast_id': 97, 'character': 'Policeman (uncredited)', 'credit_id': '56896b51c3a3686075027168', 'gender': 0, 'id': 557995, 'name': 'Hal Price', 'order': 49, 'profile_path': '/iEkEtnxgRCgHpZYkRMB55nGQtN9.jpg'}, {'cast_id': 166, 'character': 'County Hospital Guard (uncredited)', 'credit_id': '568abe4ec3a368607502b957', 'gender': 2, 'id': 30160, 'name': 'Charles C. Wilson', 'order': 50, 'profile_path': '/awAONzbcbB4Pw8JSIRYdVfKYG12.jpg'}, {'cast_id': 191, 'character': 'Reporter (uncredited)', 'credit_id': '5755013ac3a3685f81001c4a', 'gender': 2, 'id': 145187, 'name': 'Steve Clark', 'order': 51, 'profile_path': '/n1IBccZ7T0QFWpe4Z7ATEatFYnb.jpg'}, {'cast_id': 33, 'character': 'Arthur Cedar (uncredited)', 'credit_id': '52fe44abc3a368484e0301ad', 'gender': 2, 'id': 30216, 'name': 'Pierre Watkin', 'order': 52, 'profile_path': '/s9Z72wx6hJ2BwG6feVC6s4TcWrb.jpg'}, {'cast_id': 32, 'character': 'Dr. Emile Von Hallor (uncredited)', 'credit_id': '52fe44abc3a368484e0301a9', 'gender': 2, 'id': 13345, 'name': 'Gustav von Seyffertitz', 'order': 53, 'profile_path': '/v1mnrEVtPdSqTpOBHjLPmb2FElm.jpg'}, {'cast_id': 31, 'character': 'Mr. Semple (uncredited)', 'credit_id': '52fe44abc3a368484e0301a5', 'gender': 2, 'id': 30158, 'name': 'Jameson Thomas', 'order': 54, 'profile_path': '/v7LVUHOWGo8ATto7Dza9laQQNRp.jpg'}, {'cast_id': 78, 'character': 'Reporter (uncredited)', 'credit_id': '5689654c9251417e1500f4d5', 'gender': 2, 'id': 96724, 'name': 'John Tyrrell', 'order': 55, 'profile_path': '/Aflx6fxdSuLPu8H6hM171lvJ1Qo.jpg'}, {'cast_id': 45, 'character': 'George Rankin (uncredited)', 'credit_id': '56895b62c3a36828f501de55', 'gender': 2, 'id': 1018011, 'name': 'Frank Austin', 'order': 56, 'profile_path': None}, {'cast_id': 167, 'character': 'Party Guest (uncredited)', 'credit_id': '56b9275592514106b400041e', 'gender': 0, 'id': 1574670, 'name': 'John W. Austin', 'order': 57, 'profile_path': None}, {'cast_id': 47, 'character': 'Minor Role (uncredited)', 'credit_id': '56895bc19251417e6300ef1d', 'gender': 1, 'id': 1421012, 'name': 'Louise Bates', 'order': 58, 'profile_path': None}, {'cast_id': 168, 'character': 'Chorine (uncredited)', 'credit_id': '56b9285c925141069f00043b', 'gender': 0, 'id': 1574671, 'name': 'Bobbie Beal', 'order': 59, 'profile_path': None}, {'cast_id': 65, 'character': 'Little Boy (uncredited)', 'credit_id': '568960ed92514131df024414', 'gender': 0, 'id': 1241532, 'name': 'Georgie Billings', 'order': 60, 'profile_path': None}, {'cast_id': 169, 'character': 'Old Lawyer (uncredited)', 'credit_id': '56b9290792514106ac000413', 'gender': 0, 'id': 1468193, 'name': 'John Binns', 'order': 61, 'profile_path': None}, {'cast_id': 20, 'character': 'Psychiatrist (uncredited)', 'credit_id': '52fe44abc3a368484e030179', 'gender': 0, 'id': 1009392, 'name': 'Wyrley Birch', 'order': 62, 'profile_path': None}, {'cast_id': 66, 'character': 'Assistant Secretary (uncredited)', 'credit_id': '5689615cc3a368607502702d', 'gender': 1, 'id': 129544, 'name': 'Beatrice Blinn', 'order': 63, 'profile_path': None}, {'cast_id': 170, 'character': 'Nurse (uncredited)', 'credit_id': '56b932c692514106b400081e', 'gender': 0, 'id': 1271653, 'name': 'Katherine Block', 'order': 64, 'profile_path': None}, {'cast_id': 67, 'character': 'Reporter (uncredited)', 'credit_id': '568961bcc3a36828f501df3b', 'gender': 0, 'id': 1123937, 'name': 'Sammy Blum', 'order': 65, 'profile_path': None}, {'cast_id': 48, 'character': 'Minor Role (uncredited)', 'credit_id': '56895be1925141133401dca5', 'gender': 2, 'id': 1086622, 'name': 'Joe Bordeaux', 'order': 66, 'profile_path': None}, {'cast_id': 79, 'character': 'Anderson (uncredited)', 'credit_id': '568967e692514131df0244f7', 'gender': 2, 'id': 948509, 'name': 'Harry C. Bradley', 'order': 67, 'profile_path': None}, {'cast_id': 80, 'character': 'Farmer (uncredited)', 'credit_id': '5689681d925141133401de31', 'gender': 0, 'id': 1271045, 'name': 'Charles Brinley', 'order': 68, 'profile_path': None}, {'cast_id': 171, 'character': 'Elevator Man (uncredited)', 'credit_id': '56b9330ec3a3681e7d000825', 'gender': 0, 'id': 1422166, 'name': 'Hal Budlong', 'order': 69, 'profile_path': None}, {'cast_id': 172, 'character': 'Minor Role (uncredited)', 'credit_id': '56b9332792514106af0007c9', 'gender': 0, 'id': 1574676, 'name': 'Vera Burnett', 'order': 70, 'profile_path': None}, {'cast_id': 173, 'character': 'Farmer (uncredited)', 'credit_id': '56b93345c3a3681e640007c5', 'gender': 0, 'id': 1574677, 'name': 'Fred Cady', 'order': 71, 'profile_path': None}, {'cast_id': 190, 'character': 'Minor Role (uncredited)', 'credit_id': '56f911b1c3a3686a6e00a5f0', 'gender': 1, 'id': 1173491, 'name': 'Mary Jane Carey', 'order': 72, 'profile_path': None}, {'cast_id': 88, 'character': 'Nightclub Patron (uncredited)', 'credit_id': '568969bbc3a3686075027140', 'gender': 0, 'id': 1471395, 'name': 'James Carlisle', 'order': 73, 'profile_path': None}, {'cast_id': 94, 'character': 'Policeman (uncredited)', 'credit_id': '56896ad5c3a3684bcc02931e', 'gender': 2, 'id': 1046955, 'name': 'Jack Cheatham', 'order': 74, 'profile_path': None}, {'cast_id': 99, 'character': 'Court Policeman (uncredited)', 'credit_id': '56896ba4c3a3680e0100170d', 'gender': 0, 'id': 1492406, 'name': 'Jack Rube Clifford', 'order': 75, 'profile_path': '/2cPiEmbi2cYSWYxfSuAg57Al1Ux.jpg'}, {'cast_id': 113, 'character': 'Auditor (uncredited)', 'credit_id': '56896e4ac3a36828f501e13e', 'gender': 2, 'id': 1208020, 'name': 'James Conaty', 'order': 76, 'profile_path': None}, {'cast_id': 174, 'character': 'Reporter (uncredited)', 'credit_id': '56b9339bc3a3681e600007b6', 'gender': 2, 'id': 106841, 'name': 'Charles Conrad', 'order': 77, 'profile_path': None}, {'cast_id': 101, 'character': 'Party Guest (uncredited)', 'credit_id': '56896c0c9251414ecb018ba6', 'gender': 0, 'id': 1286627, 'name': 'Georgie Cooper', 'order': 78, 'profile_path': None}, {'cast_id': 102, 'character': 'Party Guest (uncredited)', 'credit_id': '56896c319251417e1500f594', 'gender': 0, 'id': 1090856, 'name': 'Thomas A. Curran', 'order': 79, 'profile_path': None}, {'cast_id': 115, 'character': 'Secretary (uncredited)', 'credit_id': '56896f0a9251414ecb018c4b', 'gender': 0, 'id': 1072363, 'name': 'Beatrice Curtis', 'order': 80, 'profile_path': None}, {'cast_id': 116, 'character': 'Young Lawyer (uncredited)', 'credit_id': '568ab25292514169d00166a4', 'gender': 2, 'id': 331924, 'name': 'Boyd Davis', 'order': 81, 'profile_path': None}, {'cast_id': 103, 'character': 'Party Guest (uncredited)', 'credit_id': '56896c56c3a36860e90276d9', 'gender': 1, 'id': 1010448, 'name': 'Helen Dickson', 'order': 82, 'profile_path': None}, {'cast_id': 175, 'character': 'Minor Role (uncredited)', 'credit_id': '56b933e8c3a3681e68001410', 'gender': 0, 'id': 1574678, 'name': 'Rita Donlin', 'order': 83, 'profile_path': None}, {'cast_id': 81, 'character': 'Farmer (uncredited)', 'credit_id': '56896863c3a3680e010016a9', 'gender': 0, 'id': 1420617, 'name': 'Walter Downing', 'order': 84, 'profile_path': '/5plHXMQNJuYhbeF2SbmH273XHhF.jpg'}, {'cast_id': 82, 'character': 'Farmer (uncredited)', 'credit_id': '5689687a9251412e52025cf8', 'gender': 0, 'id': 1276434, 'name': 'Tex Driscoll', 'order': 85, 'profile_path': None}, {'cast_id': 119, 'character': 'Courtroom Spectator (uncredited)', 'credit_id': '568ab33d9251417c06003b63', 'gender': 0, 'id': 1421232, 'name': 'Adabelle Driver', 'order': 86, 'profile_path': None}, {'cast_id': 83, 'character': 'Farmer (uncredited)', 'credit_id': '56896896c3a368227b01c5cf', 'gender': 2, 'id': 557087, 'name': 'Paul Everton', 'order': 87, 'profile_path': '/ejCRusrqxxm9X1D30D5rqfzkzwr.jpg'}, {'cast_id': 104, 'character': 'Party Guest (uncredited)', 'credit_id': '56896c7cc3a368362800faaf', 'gender': 0, 'id': 1078453, 'name': 'Florence Dudley', 'order': 88, 'profile_path': None}, {'cast_id': 51, 'character': 'Minor Role (uncredited)', 'credit_id': '56895c94c3a3684bcc029106', 'gender': 2, 'id': 1082544, 'name': 'Bobby Dunn', 'order': 89, 'profile_path': None}, {'cast_id': 176, 'character': 'Minor Role (uncredited)', 'credit_id': '56b93587c3a3681e6400087c', 'gender': 0, 'id': 1574680, 'name': 'Peter Duray', 'order': 90, 'profile_path': None}, {'cast_id': 177, 'character': 'Shop Girl (uncredited)', 'credit_id': '56b935b9c3a3681e770008ac', 'gender': 0, 'id': 1471697, 'name': 'Janet Eastman', 'order': 91, 'profile_path': None}, {'cast_id': 125, 'character': 'Dr. Emerson (uncredited)', 'credit_id': '568ab4cac3a368607502b7cb', 'gender': 0, 'id': 240805, 'name': 'Oliver Eckhardt', 'order': 92, 'profile_path': None}, {'cast_id': 122, 'character': 'Writer (uncredited)', 'credit_id': '568ab400c3a36828f5022205', 'gender': 0, 'id': 1329667, 'name': 'Jay Eaton', 'order': 93, 'profile_path': None}, {'cast_id': 105, 'character': 'Party Guest (uncredited)', 'credit_id': '56896cba92514169d00128d0', 'gender': 0, 'id': 148391, 'name': 'Carlton Griffin', 'order': 94, 'profile_path': None}, {'cast_id': 89, 'character': 'Nightclub Patron (uncredited)', 'credit_id': '568969f49251414ecb018b6f', 'gender': 0, 'id': 121322, 'name': 'Adolph Faylauer', 'order': 95, 'profile_path': None}, {'cast_id': 95, 'character': 'Policeman (uncredited)', 'credit_id': '56896afec3a36828f501e042', 'gender': 0, 'id': 1432392, 'name': 'Robert Ellsworth', 'order': 96, 'profile_path': None}, {'cast_id': 178, 'character': 'Minor Role (uncredited)', 'credit_id': '56b9363a92514106b4000951', 'gender': 0, 'id': 1314632, 'name': 'Juanita Fletcher', 'order': 97, 'profile_path': None}, {'cast_id': 84, 'character': 'Farmer (uncredited)', 'credit_id': '568968b19251417e6300f09b', 'gender': 0, 'id': 1469267, 'name': 'Octavio Giraud', 'order': 98, 'profile_path': None}, {'cast_id': 69, 'character': 'Reporter (uncredited)', 'credit_id': '568963209251414ecb018a9b', 'gender': 0, 'id': 1381780, 'name': 'Jack Hatfield', 'order': 99, 'profile_path': None}, {'cast_id': 96, 'character': 'Policeman (uncredited)', 'credit_id': '56896b1fc3a3686075027164', 'gender': 2, 'id': 34187, 'name': 'Chuck Hamilton', 'order': 100, 'profile_path': None}, {'cast_id': 130, 'character': 'Charlie (uncredited)', 'credit_id': '568ab61fc3a3680e01005304', 'gender': 2, 'id': 89662, 'name': 'Sherry Hall', 'order': 101, 'profile_path': None}, {'cast_id': 131, 'character': 'Information Booth Man (uncredited)', 'credit_id': '568ab661c3a368227b020851', 'gender': 0, 'id': 1421031, 'name': 'Frank Hammond', 'order': 102, 'profile_path': None}, {'cast_id': 120, 'character': 'Courtroom Spectator (uncredited)', 'credit_id': '568ab3749251414ecb01cdcc', 'gender': 2, 'id': 1216356, 'name': 'Sam Harris', 'order': 103, 'profile_path': None}, {'cast_id': 106, 'character': 'Party Guest (uncredited)', 'credit_id': '56896d079251417e1500f5d8', 'gender': 0, 'id': 1275109, 'name': 'Beth Hartman', 'order': 104, 'profile_path': None}, {'cast_id': 72, 'character': 'Reporter (uncredited)', 'credit_id': '568963e89251414ecb018ab7', 'gender': 0, 'id': 1109646, 'name': 'Ralph McCullough', 'order': 105, 'profile_path': None}, {'cast_id': 179, 'character': 'Minor Role (uncredited)', 'credit_id': '56b93752c3a3681e6000091f', 'gender': 0, 'id': 1574682, 'name': 'Althea Henley', 'order': 106, 'profile_path': None}, {'cast_id': 70, 'character': 'Reporter (uncredited)', 'credit_id': '5689636bc3a36828f501df6b', 'gender': 2, 'id': 940721, 'name': 'Al Herman', 'order': 107, 'profile_path': None}, {'cast_id': 133, 'character': 'Courtroom Guard (uncredited)', 'credit_id': '568ab6c6c3a36836280140f3', 'gender': 0, 'id': 1365321, 'name': 'Harry Holden', 'order': 108, 'profile_path': None}, {'cast_id': 53, 'character': 'Minor Role (uncredited)', 'credit_id': '56895d1fc3a368362800f8a2', 'gender': 2, 'id': 97987, 'name': 'Charles Herzinger', 'order': 109, 'profile_path': None}, {'cast_id': 132, 'character': 'Chuck Collins (uncredited)', 'credit_id': '568ab6a1c3a36860e902baa9', 'gender': 0, 'id': 1371321, 'name': 'Lew Hicks', 'order': 110, 'profile_path': None}, {'cast_id': 134, 'character': 'Nurse (uncredited)', 'credit_id': '568ab711c3a36828f5022269', 'gender': 0, 'id': 142409, 'name': 'Fay Holderness', 'order': 111, 'profile_path': None}, {'cast_id': 135, 'character': 'Mr. Dodsworth (uncredited)', 'credit_id': '568ab76ec3a368607502b831', 'gender': 2, 'id': 140816, 'name': 'Frank Holliday', 'order': 112, 'profile_path': None}, {'cast_id': 138, 'character': 'Court Clerk (uncredited)', 'credit_id': '568ab804c3a3680e01005342', 'gender': 2, 'id': 985839, 'name': 'Gladden James', 'order': 113, 'profile_path': None}, {'cast_id': 139, 'character': 'Brookfield (uncredited)', 'credit_id': '568ab843c3a368227b02089f', 'gender': 2, 'id': 96060, 'name': 'Eddie Kane', 'order': 114, 'profile_path': None}, {'cast_id': 123, 'character': 'Writer (uncredited)', 'credit_id': '568ab42f92514131df02857b', 'gender': 2, 'id': 97225, 'name': 'William Irving', 'order': 115, 'profile_path': '/kOtmGA3hgdHLigF2emrIBFrwijC.jpg'}, {'cast_id': 107, 'character': 'Party Guest (uncredited)', 'credit_id': '56896d36c3a36860750271b6', 'gender': 0, 'id': 1144743, 'name': 'Arthur Stuart Hull', 'order': 116, 'profile_path': None}, {'cast_id': 148, 'character': 'Headwaiter (uncredited)', 'credit_id': '568ab9e09251417e6301348d', 'gender': 0, 'id': 195086, 'name': 'Alphonse Martell', 'order': 117, 'profile_path': None}, {'cast_id': 56, 'character': 'Minor Role (uncredited)', 'credit_id': '56895d85c3a36860e90274f3', 'gender': 0, 'id': 1450041, 'name': 'Frederick Lee', 'order': 118, 'profile_path': None}, {'cast_id': 108, 'character': 'Party Guest (uncredited)', 'credit_id': '56896d549251417e1500f5e0', 'gender': 0, 'id': 1275116, 'name': 'Stella LeSaint', 'order': 119, 'profile_path': None}, {'cast_id': 146, 'character': 'Chinese Chauffeur (uncredited)', 'credit_id': '568ab97e92514169d0016799', 'gender': 2, 'id': 288047, 'name': 'James B. Leong', 'order': 120, 'profile_path': None}, {'cast_id': 71, 'character': 'Reporter (uncredited)', 'credit_id': '568963a09251417e6300f00f', 'gender': 0, 'id': 198219, 'name': 'Mike Lally', 'order': 121, 'profile_path': None}, {'cast_id': 55, 'character': 'Minor Role (uncredited)', 'credit_id': '56895d5e9251414ecb0189dc', 'gender': 0, 'id': 144006, 'name': 'Lillian Lawrence', 'order': 122, 'profile_path': None}, {'cast_id': 54, 'character': 'Minor Role (uncredited)', 'credit_id': '56895d3d925141133401dcca', 'gender': 0, 'id': 1145704, 'name': 'Ann Kunde', 'order': 123, 'profile_path': None}, {'cast_id': 180, 'character': 'Madame Pomponi (uncredited)', 'credit_id': '56b937c292514106ac0009a9', 'gender': 0, 'id': 1574683, 'name': 'Margarete Matzenauer', 'order': 124, 'profile_path': None}, {'cast_id': 29, 'character': 'Amy Faulkner (uncredited)', 'credit_id': '52fe44abc3a368484e03019d', 'gender': 1, 'id': 29264, 'name': 'Margaret McWade', 'order': 125, 'profile_path': None}, {'cast_id': 85, 'character': 'Farmer (uncredited)', 'credit_id': '568968e1c3a3680e010016bb', 'gender': 0, 'id': 1291267, 'name': 'Robert Milasch', 'order': 126, 'profile_path': None}, {'cast_id': 90, 'character': 'Nightclub Patron (uncredited)', 'credit_id': '56896a2892514132db02569a', 'gender': 2, 'id': 171111, 'name': 'Harold Miller', 'order': 127, 'profile_path': '/gJHQ4nWDEih0ndr4hhYYTGbW6EI.jpg'}, {'cast_id': 181, 'character': 'Hat Check Girl (uncredited)', 'credit_id': '56b93950925141069f000a3d', 'gender': 0, 'id': 1574686, 'name': 'Patricia Monroe', 'order': 128, 'profile_path': None}, {'cast_id': 151, 'character': 'Waiter (uncredited)', 'credit_id': '568abab692514169d00167c6', 'gender': 2, 'id': 145828, 'name': 'Gene Morgan', 'order': 129, 'profile_path': None}, {'cast_id': 141, 'character': 'Board Member (uncredited)', 'credit_id': '568ab89992514131df028607', 'gender': 0, 'id': 1206587, 'name': 'Edwin Mordant', 'order': 130, 'profile_path': None}, {'cast_id': 86, 'character': 'Farmer (uncredited)', 'credit_id': '568969279251417e6300f0a8', 'gender': 0, 'id': 207141, 'name': 'Jack Montgomery', 'order': 131, 'profile_path': None}, {'cast_id': 109, 'character': 'Party Guest (uncredited)', 'credit_id': '56896d779251417e1500f611', 'gender': 0, 'id': 98047, 'name': 'Edmund Mortimer', 'order': 132, 'profile_path': None}, {'cast_id': 124, 'character': 'Writer (uncredited)', 'credit_id': '568ab4889251412e52029d3b', 'gender': 2, 'id': 1021841, 'name': 'John T. Murray', 'order': 133, 'profile_path': None}, {'cast_id': 91, 'character': 'Nightclub Patron (uncredited)', 'credit_id': '56896a52c3a3685f89011b05', 'gender': 0, 'id': 1435888, 'name': 'Henry Norton', 'order': 134, 'profile_path': None}, {'cast_id': 153, 'character': 'Train Conductor (uncredited)', 'credit_id': '568abb39c3a36828f50222e3', 'gender': 0, 'id': 121127, 'name': "Frank O'Connor", 'order': 135, 'profile_path': '/11dv3ebdyQWg77VFiPOFfXbuxWH.jpg'}, {'cast_id': 182, 'character': 'Party Guest (uncredited)', 'credit_id': '56b939ef92514106af0009f6', 'gender': 0, 'id': 1574687, 'name': "Vessey O'Davoren", 'order': 136, 'profile_path': None}, {'cast_id': 57, 'character': 'Minor Role (uncredited)', 'credit_id': '56895db7925141133401dcdc', 'gender': 2, 'id': 141068, 'name': "Broderick O'Farrell", 'order': 137, 'profile_path': None}, {'cast_id': 183, 'character': 'Cigarette Girl (uncredited)', 'credit_id': '56b93a2892514106ac000a54', 'gender': 0, 'id': 1393252, 'name': 'Peggy Page', 'order': 138, 'profile_path': None}, {'cast_id': 184, 'character': 'Governess (uncredited)', 'credit_id': '56b93a5292514106aa000a33', 'gender': 0, 'id': 1574688, 'name': 'Ethel Palmer', 'order': 139, 'profile_path': None}, {'cast_id': 142, 'character': 'Board Member (uncredited)', 'credit_id': '568ab8c09251417c06003c35', 'gender': 0, 'id': 1447968, 'name': 'George Pauncefort', 'order': 140, 'profile_path': None}, {'cast_id': 110, 'character': 'Party Guest (uncredited)', 'credit_id': '56896db4925141133401df74', 'gender': 1, 'id': 1422162, 'name': 'Gertrude Pedlar', 'order': 141, 'profile_path': None}, {'cast_id': 143, 'character': 'Board Member (uncredited)', 'credit_id': '568ab8dfc3a3683628014136', 'gender': 0, 'id': 1108688, 'name': 'John Picorri', 'order': 142, 'profile_path': None}, {'cast_id': 75, 'character': 'Reporter (uncredited)', 'credit_id': '568964aa92514132db0255f9', 'gender': 0, 'id': 1271944, 'name': 'Richard Powell', 'order': 143, 'profile_path': None}, {'cast_id': 76, 'character': 'Reporter (uncredited)', 'credit_id': '5689650cc3a36860e90275f7', 'gender': 0, 'id': 130496, 'name': 'Arthur Rankin', 'order': 144, 'profile_path': '/7adpNmR3b84QGP89vqUcHOZ0Rab.jpg'}, {'cast_id': 160, 'character': 'Deputy (uncredited)', 'credit_id': '568abd2d9251417c06003cd5', 'gender': 0, 'id': 1434259, 'name': 'Ky Robinson', 'order': 145, 'profile_path': None}, {'cast_id': 144, 'character': 'Board Member (uncredited)', 'credit_id': '568ab90e9251417e6301347d', 'gender': 0, 'id': 1421037, 'name': 'Frederick Roland', 'order': 146, 'profile_path': None}, {'cast_id': 159, 'character': 'Italian Interpreter (uncredited)', 'credit_id': '568abd07c3a368607502b915', 'gender': 0, 'id': 1177921, 'name': 'Adrian Rosley', 'order': 147, 'profile_path': None}, {'cast_id': 185, 'character': 'Hat Check Girl (uncredited)', 'credit_id': '56b93ad692514106aa000a51', 'gender': 0, 'id': 1445498, 'name': 'Lillian Ross', 'order': 148, 'profile_path': None}, {'cast_id': 58, 'character': 'Minor Role (uncredited)', 'credit_id': '56895de792514131df0243b1', 'gender': 0, 'id': 1173026, 'name': 'Anne Schaefer', 'order': 149, 'profile_path': None}, {'cast_id': 30, 'character': 'Jane Faulkner (uncredited)', 'credit_id': '52fe44abc3a368484e0301a1', 'gender': 1, 'id': 105508, 'name': 'Margaret Seddon', 'order': 150, 'profile_path': None}, {'cast_id': 186, 'character': 'Interne (uncredited)', 'credit_id': '56b93b0ec3a3681e6d000aac', 'gender': 0, 'id': 1574689, 'name': 'Harvey Shepherd', 'order': 151, 'profile_path': None}, {'cast_id': 77, 'character': 'Reporter (uncredited)', 'credit_id': '5689652c92514169d00127e9', 'gender': 0, 'id': 1287469, 'name': 'Antrim Short', 'order': 152, 'profile_path': None}, {'cast_id': 162, 'character': 'Bailiff (uncredited)', 'credit_id': '568abd9bc3a36860e902bb98', 'gender': 2, 'id': 951965, 'name': 'Lee Shumway', 'order': 153, 'profile_path': None}, {'cast_id': 87, 'character': 'Farmer (uncredited)', 'credit_id': '568969699251412e52025d12', 'gender': 0, 'id': 1381975, 'name': 'S.S. Simon', 'order': 154, 'profile_path': None}, {'cast_id': 187, 'character': 'Minor Role (uncredited)', 'credit_id': '56b93b7592514106b4000ae0', 'gender': 0, 'id': 1574690, 'name': 'Kay Smith', 'order': 155, 'profile_path': None}, {'cast_id': 59, 'character': 'Minor Role (uncredited)', 'credit_id': '56895e179251417e1500f3eb', 'gender': 2, 'id': 120462, 'name': 'Pat Somerset', 'order': 156, 'profile_path': None}, {'cast_id': 145, 'character': 'Board Member (uncredited)', 'credit_id': '568ab93b92514132db029816', 'gender': 0, 'id': 1420542, 'name': 'Harry Stafford', 'order': 157, 'profile_path': None}, {'cast_id': 111, 'character': 'Party Guest (uncredited)', 'credit_id': '56896de8c3a36860e90277a2', 'gender': 2, 'id': 135827, 'name': 'Larry Steers', 'order': 158, 'profile_path': None}, {'cast_id': 92, 'character': 'Nightclub Patron (uncredited)', 'credit_id': '56896a759251417e6300f0d0', 'gender': 0, 'id': 1208035, 'name': 'Bert Stevens', 'order': 159, 'profile_path': None}, {'cast_id': 98, 'character': 'Policeman (uncredited)', 'credit_id': '56896b739251414ecb018b9b', 'gender': 0, 'id': 120473, 'name': 'Brick Sullivan', 'order': 160, 'profile_path': None}, {'cast_id': 163, 'character': 'Beatle Puss (uncredited)', 'credit_id': '568abdc69251414ecb01cf3c', 'gender': 0, 'id': 126836, 'name': 'Charles Sullivan', 'order': 161, 'profile_path': None}, {'cast_id': 188, 'character': 'Minor Role (uncredited)', 'credit_id': '56b93bb4c3a3681e7d000b20', 'gender': 0, 'id': 1574691, 'name': 'Peggy Terry', 'order': 162, 'profile_path': None}, {'cast_id': 117, 'character': 'Lawyer (uncredited)', 'credit_id': '568ab29c92514132db029735', 'gender': 0, 'id': 34094, 'name': 'Dale Van Sickel', 'order': 163, 'profile_path': '/A3hyfMxlPiJjFNYzHeKpEvACabi.jpg'}, {'cast_id': 112, 'character': 'Party Guest (uncredited)', 'credit_id': '56896e099251417e6300f1ba', 'gender': 1, 'id': 1269196, 'name': 'Ellinor Vanderveer', 'order': 164, 'profile_path': None}, {'cast_id': 60, 'character': 'Minor Role (uncredited)', 'credit_id': '56895e52c3a368362800f8ce', 'gender'</t>
  </si>
  <si>
    <t xml:space="preserve"> 'id': 1467394</t>
  </si>
  <si>
    <t xml:space="preserve"> 'name': 'Bess Wade'</t>
  </si>
  <si>
    <t xml:space="preserve"> 'order': 165</t>
  </si>
  <si>
    <t xml:space="preserve"> {'cast_id': 189</t>
  </si>
  <si>
    <t xml:space="preserve"> 'character': 'Phone Operator (uncredited)'</t>
  </si>
  <si>
    <t xml:space="preserve"> 'credit_id': '56b93bffc3a3681e64000a79'</t>
  </si>
  <si>
    <t xml:space="preserve"> 'id': 1574692</t>
  </si>
  <si>
    <t xml:space="preserve"> 'name': 'Pauline Wagner'</t>
  </si>
  <si>
    <t xml:space="preserve"> 'order': 166</t>
  </si>
  <si>
    <t xml:space="preserve"> {'cast_id': 164</t>
  </si>
  <si>
    <t xml:space="preserve"> 'character': 'Clerk (uncredited)'</t>
  </si>
  <si>
    <t xml:space="preserve"> 'credit_id': '568abe0792514131df028692'</t>
  </si>
  <si>
    <t xml:space="preserve"> 'gender': 2</t>
  </si>
  <si>
    <t xml:space="preserve"> 'id': 988794</t>
  </si>
  <si>
    <t xml:space="preserve"> 'name': 'Larry Wheat'</t>
  </si>
  <si>
    <t xml:space="preserve"> 'order': 167</t>
  </si>
  <si>
    <t>m143</t>
  </si>
  <si>
    <t>['action', 'comedy', 'fantasy']</t>
  </si>
  <si>
    <t>[{'cast_id': 14, 'character': 'Mr. Furious', 'credit_id': '52fe4534c3a36847f80c20f7', 'gender': 2, 'id': 7399, 'name': 'Ben Stiller', 'order': 0, 'profile_path': '/o9M2PyoF7QDSMq1OwW0D892fIkV.jpg'}, {'cast_id': 20, 'character': 'Casanova Frankenstein', 'credit_id': '52fe4534c3a36847f80c210f', 'gender': 2, 'id': 118, 'name': 'Geoffrey Rush', 'order': 1, 'profile_path': '/5h91WHSK80YtqTk1bMiar2IZzO2.jpg'}, {'cast_id': 17, 'character': 'Monica', 'credit_id': '52fe4534c3a36847f80c2103', 'gender': 1, 'id': 4174, 'name': 'Claire Forlani', 'order': 2, 'profile_path': '/6XIXq8n2epBQBvnbU1BXyNJyPYA.jpg'}, {'cast_id': 3, 'character': 'The Shoveler', 'credit_id': '52fe4534c3a36847f80c20c1', 'gender': 2, 'id': 3905, 'name': 'William H. Macy', 'order': 3, 'profile_path': '/cYmHYCGxkOVZgu2oDyhF6lKgfaj.jpg'}, {'cast_id': 1, 'character': 'The Blue Raja', 'credit_id': '52fe4534c3a36847f80c20b9', 'gender': 2, 'id': 5587, 'name': 'Hank Azaria', 'order': 4, 'profile_path': '/3vIdbP73nKnKpMAcgGWoALPF2JO.jpg'}, {'cast_id': 2, 'character': 'The Bowler', 'credit_id': '52fe4534c3a36847f80c20bd', 'gender': 1, 'id': 21197, 'name': 'Janeane Garofalo', 'order': 5, 'profile_path': '/jwZs05qdp8kh6IwfECxDyRrteK8.jpg'}, {'cast_id': 4, 'character': 'The Invisible Boy', 'credit_id': '52fe4534c3a36847f80c20c5', 'gender': 2, 'id': 59645, 'name': 'Kel Mitchell', 'order': 6, 'profile_path': '/kTfHpQKJlMdWR5vYsJRpu5h6OB9.jpg'}, {'cast_id': 15, 'character': 'Spleen', 'credit_id': '52fe4534c3a36847f80c20fb', 'gender': 2, 'id': 5129, 'name': 'Paul Reubens', 'order': 7, 'profile_path': '/qiY2maQ1iFnoaUiGNGLTKnaj3Xu.jpg'}, {'cast_id': 13, 'character': 'Lucille', 'credit_id': '52fe4534c3a36847f80c20f3', 'gender': 1, 'id': 15899, 'name': 'Jenifer Lewis', 'order': 8, 'profile_path': '/yMClokTiKKwa3KWSfxT1wsy9YZ.jpg'}, {'cast_id': 16, 'character': 'Powerwoman', 'credit_id': '52fe4534c3a36847f80c20ff', 'gender': 1, 'id': 31714, 'name': 'Stacey Travis', 'order': 9, 'profile_path': '/peARleY7mDjxph4fFfeWnV4LMFe.jpg'}, {'cast_id': 18, 'character': 'Sphinx', 'credit_id': '52fe4534c3a36847f80c2107', 'gender': 2, 'id': 15853, 'name': 'Wes Studi', 'order': 10, 'profile_path': '/2b1hfAOoVjU7HoSbyHzGjl8DWs1.jpg'}, {'cast_id': 19, 'character': 'Captain Amazing / Lance', 'credit_id': '52fe4534c3a36847f80c210b', 'gender': 2, 'id': 17141, 'name': 'Greg Kinnear', 'order': 11, 'profile_path': '/agOTbOC76I6rC7TPuCTquvngXRu.jpg'}, {'cast_id': 21, 'character': 'Dr. Anabel Leek', 'credit_id': '52fe4534c3a36847f80c2113', 'gender': 1, 'id': 5313, 'name': 'Lena Olin', 'order': 12, 'profile_path': '/cmekM6MgihkMoFZ1ZNAoSMbcjv4.jpg'}, {'cast_id': 22, 'character': 'Tony P', 'credit_id': '52fe4534c3a36847f80c2117', 'gender': 2, 'id': 1926, 'name': 'Eddie Izzard', 'order': 13, 'profile_path': '/j5hzBqmcyWG2GC754uACCoNgAvS.jpg'}, {'cast_id': 23, 'character': 'Big Red', 'credit_id': '52fe4534c3a36847f80c211b', 'gender': 2, 'id': 20788, 'name': 'Artie Lange', 'order': 14, 'profile_path': '/ifXG3HVuOgYhSTuvugGJCthfcN.jpg'}, {'cast_id': 24, 'character': 'Tony C', 'credit_id': '52fe4534c3a36847f80c211f', 'gender': 0, 'id': 61649, 'name': 'Pras', 'order': 15, 'profile_path': '/oiRAZ2KcIb0NZ3pEMtxhJ60CPK5.jpg'}, {'cast_id': 25, 'character': 'Doc Heller', 'credit_id': '52fe4534c3a36847f80c2123', 'gender': 0, 'id': 2887, 'name': 'Tom Waits', 'order': 16, 'profile_path': '/3XXe20xrdgUaOchQt5YOQqqSH6u.jpg'}, {'cast_id': 26, 'character': 'Violet', 'credit_id': '52fe4534c3a36847f80c2127', 'gender': 1, 'id': 9565, 'name': 'Louise Lasser', 'order': 17, 'profile_path': '/32K4mhDymJMkm9goQ02cBX6lBFL.jpg'}, {'cast_id': 27, 'character': 'Vic Weems', 'credit_id': '52fe4534c3a36847f80c212b', 'gender': 2, 'id': 10743, 'name': 'Ricky Jay', 'order': 18, 'profile_path': '/d9x2dXr37z20yYBpDW4HLY7lrUS.jpg'}, {'cast_id': 28, 'character': 'Ted', 'credit_id': '52fe4534c3a36847f80c212f', 'gender': 2, 'id': 94752, 'name': 'Ernie Lee Banks', 'order': 19, 'profile_path': '/tYcJFUQe0schqMP6vIiL0etqmeV.jpg'}, {'cast_id': 29, 'character': 'Banyon', 'credit_id': '52fe4534c3a36847f80c2133', 'gender': 2, 'id': 19468, 'name': 'Gerry Becker', 'order': 20, 'profile_path': '/4oXmbOtBU18w0eB5Jaj7OACvEpG.jpg'}, {'cast_id': 30, 'character': 'Funk', 'credit_id': '52fe4534c3a36847f80c2137', 'gender': 2, 'id': 2141, 'name': 'Ned Bellamy', 'order': 21, 'profile_path': '/aPAsdVFewZK3ldhvrL1ea2VUkUK.jpg'}, {'cast_id': 31, 'character': 'Butch', 'credit_id': '52fe4534c3a36847f80c213b', 'gender': 2, 'id': 67602, 'name': 'Corbin Bleu', 'order': 22, 'profile_path': '/1fTGgTuAa2EdvVJEj8Vu5PGifAn.jpg'}, {'cast_id': 32, 'character': 'Roland', 'credit_id': '52fe4534c3a36847f80c213f', 'gender': 2, 'id': 64066, 'name': 'Philip Bolden', 'order': 23, 'profile_path': '/y6mmwYgkQoJeKzRPHfLoB1rpFOQ.jpg'}, {'cast_id': 34, 'character': 'Reporter', 'credit_id': '54116a6ec3a368020a000aa1', 'gender': 1, 'id': 183838, 'name': 'Emmy Laybourne', 'order': 24, 'profile_path': '/sHBwRBEnp7zOh5xgDGnD3Qv3wZP.jpg'}, {'cast_id': 35, 'character': 'Frat Boy', 'credit_id': '551b914ec3a3687675001e82', 'gender': 2, 'id': 865, 'name': 'Michael Bay', 'order': 25, 'profile_path': '/65IyBCQOv5MQuPCGr4jshelqTox.jpg'}]</t>
  </si>
  <si>
    <t>[{'credit_id': '52fe4534c3a36847f80c20cb', 'department': 'Production', 'gender': 2, 'id': 1093, 'job': 'Producer', 'name': 'Lawrence Gordon', 'profile_path': '/hcjzZT71C7bKzhkgL6TAcEjsmkS.jpg'}, {'credit_id': '52fe4534c3a36847f80c20d1', 'department': 'Directing', 'gender': 0, 'id': 59646, 'job': 'Director', 'name': 'Kinka Usher', 'profile_path': '/hHCT5Rsg9wPYoVuLi2ipmrwlEbl.jpg'}, {'credit_id': '52fe4534c3a36847f80c20d7', 'department': 'Production', 'gender': 2, 'id': 1993, 'job': 'Producer', 'name': 'Lloyd Levin', 'profile_path': None}, {'credit_id': '52fe4534c3a36847f80c20dd', 'department': 'Writing', 'gender': 2, 'id': 59647, 'job': 'Novel', 'name': 'Bob Burden', 'profile_path': None}, {'credit_id': '52fe4534c3a36847f80c20e9', 'department': 'Editing', 'gender': 2, 'id': 3987, 'job': 'Editor', 'name': 'Conrad Buff IV', 'profile_path': None}, {'credit_id': '552515cd9251417be200a42b', 'department': 'Writing', 'gender': 2, 'id': 59648, 'job': 'Writer', 'name': 'Neil Cuthbert', 'profile_path': None}, {'credit_id': '552515dfc3a3687e0800125b', 'department': 'Production', 'gender': 2, 'id': 40832, 'job': 'Producer', 'name': 'Mike Richardson', 'profile_path': None}, {'credit_id': '552515eec3a3687df3001246', 'department': 'Production', 'gender': 0, 'id': 1451463, 'job': 'Co-Producer', 'name': 'Steven Gilder', 'profile_path': None}, {'credit_id': '55251620925141720c001641', 'department': 'Art', 'gender': 2, 'id': 10819, 'job': 'Production Design', 'name': 'Kirk M. Petruccelli', 'profile_path': None}, {'credit_id': '552515a3c3a3687df3001236', 'department': 'Camera', 'gender': 2, 'id': 1258, 'job': 'Director of Photography', 'name': 'Stephen H. Burum', 'profile_path': None}, {'credit_id': '552515b792514171cb0086c5', 'department': 'Sound', 'gender': 2, 'id': 469, 'job': 'Original Music Composer', 'name': 'Stephen Warbeck', 'profile_path': None}, {'credit_id': '552515fd92514171cb0086d3', 'department': 'Production', 'gender': 2, 'id': 10809, 'job': 'Executive Producer', 'name': 'Robert Engelman', 'profile_path': None}, {'credit_id': '552516139251417248001508', 'department': 'Production', 'gender': 1, 'id': 6044, 'job': 'Casting', 'name': 'Mindy Marin', 'profile_path': '/qzqo2SyYdwb3CKeLuUMXBJneWEe.jpg'}]</t>
  </si>
  <si>
    <t>[{'id': 12, 'name': 'Adventure'}, {'id': 14, 'name': 'Fantasy'}, {'id': 28, 'name': 'Action'}, {'id': 35, 'name': 'Comedy'}, {'id': 878, 'name': 'Science Fiction'}]</t>
  </si>
  <si>
    <t>[{'name': 'Universal Pictures', 'id': 33}, {'name': 'Dark Horse Entertainment', 'id': 552}, {'name': 'Golar Productions', 'id': 2484}]</t>
  </si>
  <si>
    <t>Mystery Men</t>
  </si>
  <si>
    <t>m145</t>
  </si>
  <si>
    <t>[{'cast_id': 1, 'character': 'Craig Jones', 'credit_id': '52fe43769251416c7501151f', 'gender': 2, 'id': 9778, 'name': 'Ice Cube', 'order': 0, 'profile_path': '/dzdn1tyWkC4EjlBVKvpAhg5osYA.jpg'}, {'cast_id': 2, 'character': 'Day-Day', 'credit_id': '52fe43769251416c75011523', 'gender': 2, 'id': 51944, 'name': 'Mike Epps', 'order': 1, 'profile_path': '/64S9zCFVzHoloRSzd7yd0covlhC.jpg'}, {'cast_id': 8, 'character': 'Roach', 'credit_id': '52fe43769251416c75011545', 'gender': 2, 'id': 57389, 'name': 'Justin Pierce', 'order': 2, 'profile_path': None}, {'cast_id': 9, 'character': 'Mr. Jones', 'credit_id': '52fe43769251416c75011549', 'gender': 2, 'id': 56902, 'name': 'John Witherspoon', 'order': 3, 'profile_path': '/mlrxal9uTk2h6i0suarNOyYGiTN.jpg'}, {'cast_id': 10, 'character': 'Uncle Elroy', 'credit_id': '52fe43769251416c7501154d', 'gender': 2, 'id': 65132, 'name': 'Don Curry', 'order': 4, 'profile_path': None}, {'cast_id': 11, 'character': 'Joker', 'credit_id': '52fe43769251416c75011551', 'gender': 2, 'id': 16429, 'name': 'Jacob Vargas', 'order': 5, 'profile_path': '/IP7LaQDCFgoM6rKp8lGG2GUXNU.jpg'}, {'cast_id': 12, 'character': 'Lil Joker', 'credit_id': '52fe43769251416c75011555', 'gender': 2, 'id': 48071, 'name': 'Lobo Sebastian', 'order': 6, 'profile_path': '/muw74umbo9s6KI22pxzc7RSNqi9.jpg'}, {'cast_id': 13, 'character': 'Baby Joker', 'credit_id': '52fe43769251416c75011559', 'gender': 0, 'id': 90448, 'name': 'Rolando Molina', 'order': 7, 'profile_path': '/hp06oaA79Qw8z4CIqPsDpGSaVh8.jpg'}, {'cast_id': 14, 'character': 'Karla', 'credit_id': '52fe43769251416c7501155d', 'gender': 0, 'id': 98899, 'name': 'Lisa RodrÃ­guez', 'order': 8, 'profile_path': None}, {'cast_id': 15, 'character': 'Debo', 'credit_id': '52fe43769251416c75011561', 'gender': 2, 'id': 8396, 'name': 'Tom Lister Jr.', 'order': 9, 'profile_path': '/UY4xouwBs8p9QmcXbnP8iy2uYp.jpg'}, {'cast_id': 16, 'character': 'Suga', 'credit_id': '52fe43769251416c75011565', 'gender': 1, 'id': 80597, 'name': 'Kym Whitley', 'order': 10, 'profile_path': '/87Zy7o5giRo2SpnhNJSvZRhYJue.jpg'}, {'cast_id': 17, 'character': 'Mrs. Ho-Kym', 'credit_id': '52fe43769251416c75011569', 'gender': 1, 'id': 59401, 'name': 'Amy Hill', 'order': 11, 'profile_path': '/aJ6hQSvpt4zVZVnJmElIAEkaDfc.jpg'}, {'cast_id': 18, 'character': "D'wana", 'credit_id': '52fe43769251416c7501156d', 'gender': 1, 'id': 59154, 'name': 'Tamala Jones', 'order': 12, 'profile_path': '/gG0PHm94ArObvF8LqbuoaWP2ye5.jpg'}, {'cast_id': 19, 'character': "Baby D'", 'credit_id': '52fe43769251416c75011571', 'gender': 1, 'id': 65628, 'name': 'The Lady of Rage', 'order': 13, 'profile_path': None}, {'cast_id': 20, 'character': 'Pinky', 'credit_id': '52fe43769251416c75011575', 'gender': 2, 'id': 58924, 'name': 'Clifton Powell', 'order': 14, 'profile_path': '/hBw76xJtCwKS2v5rZtzDBqvKLN6.jpg'}, {'cast_id': 21, 'character': 'Tyrone', 'credit_id': '52fe43769251416c75011579', 'gender': 0, 'id': 86462, 'name': 'Kirk Jones', 'order': 15, 'profile_path': '/mI6dOAQ97sL7mygKR3msXJ0oNYz.jpg'}, {'cast_id': 22, 'character': 'Mailman with Tax Notice', 'credit_id': '52fe43769251416c7501157d', 'gender': 2, 'id': 4688, 'name': 'Michael Rapaport', 'order': 16, 'profile_path': '/i39bAISjAUWYlXZZA0wmjYWnZGf.jpg'}]</t>
  </si>
  <si>
    <t>[{'credit_id': '52fe43769251416c75011529', 'department': 'Directing', 'gender': 2, 'id': 52112, 'job': 'Director', 'name': 'Steve Carr', 'profile_path': '/sZELa2s3bwRZKXAEcSbNcD6hJey.jpg'}, {'credit_id': '52fe43769251416c7501152f', 'department': 'Production', 'gender': 2, 'id': 9778, 'job': 'Executive Producer', 'name': 'Ice Cube', 'profile_path': '/dzdn1tyWkC4EjlBVKvpAhg5osYA.jpg'}, {'credit_id': '52fe43769251416c75011535', 'department': 'Sound', 'gender': 2, 'id': 5287, 'job': 'Music', 'name': 'Terence Blanchard', 'profile_path': '/vwmLEwopuomO3avDEYlDQ1QN9sh.jpg'}, {'credit_id': '52fe43769251416c7501153b', 'department': 'Editing', 'gender': 0, 'id': 3121, 'job': 'Editor', 'name': 'Elena Maganini', 'profile_path': None}, {'credit_id': '52fe43769251416c75011541', 'department': 'Camera', 'gender': 2, 'id': 50723, 'job': 'Director of Photography', 'name': 'Christopher Baffa', 'profile_path': None}, {'credit_id': '52fe43769251416c75011583', 'department': 'Writing', 'gender': 2, 'id': 9778, 'job': 'Writer', 'name': 'Ice Cube', 'profile_path': '/dzdn1tyWkC4EjlBVKvpAhg5osYA.jpg'}, {'credit_id': '52fe43769251416c75011589', 'department': 'Writing', 'gender': 2, 'id': 9778, 'job': 'Characters', 'name': 'Ice Cube', 'profile_path': '/dzdn1tyWkC4EjlBVKvpAhg5osYA.jpg'}, {'credit_id': '52fe43769251416c7501158f', 'department': 'Writing', 'gender': 2, 'id': 65134, 'job': 'Characters', 'name': 'DJ Pooh', 'profile_path': '/rdhmGM82GL5er2N2YmwRPVQxD9U.jpg'}]</t>
  </si>
  <si>
    <t>Next Friday</t>
  </si>
  <si>
    <t>m146</t>
  </si>
  <si>
    <t>[{'cast_id': 11, 'character': 'Gene Watson', 'credit_id': '52fe4334c3a36847f80421dd', 'gender': 2, 'id': 85, 'name': 'Johnny Depp', 'order': 0, 'profile_path': '/kbWValANhZI8rbWZXximXuMN4UN.jpg'}, {'cast_id': 12, 'character': 'Lynn Watson', 'credit_id': '52fe4334c3a36847f80421e1', 'gender': 1, 'id': 21365, 'name': 'Courtney Chase', 'order': 1, 'profile_path': '/pFnq6LRYWjUCTZ8HjGC3uwUOBB0.jpg'}, {'cast_id': 13, 'character': 'Hucy', 'credit_id': '52fe4334c3a36847f80421e5', 'gender': 2, 'id': 17764, 'name': 'Charles S. Dutton', 'order': 2, 'profile_path': '/ajXBoMz8xGgDDcn8xpRi8LmXKKa.jpg'}, {'cast_id': 14, 'character': 'Mr. Smith', 'credit_id': '52fe4334c3a36847f80421e9', 'gender': 2, 'id': 4690, 'name': 'Christopher Walken', 'order': 3, 'profile_path': '/ysO1GwRzLT9OVAB9Y2SKHxomqDr.jpg'}, {'cast_id': 15, 'character': 'Ms. Jones', 'credit_id': '52fe4334c3a36847f80421ed', 'gender': 1, 'id': 21366, 'name': 'Roma Maffia', 'order': 4, 'profile_path': '/tfscWeBOGA9aysLbYoOduimpTOk.jpg'}, {'cast_id': 17, 'character': 'Brendan Grant', 'credit_id': '52fe4334c3a36847f80421f1', 'gender': 2, 'id': 21368, 'name': 'Peter Strauss', 'order': 6, 'profile_path': '/ufx1trct43k7UcT4DpoIMPZXi5A.jpg'}, {'cast_id': 18, 'character': 'Krista Brooks', 'credit_id': '52fe4334c3a36847f80421f5', 'gender': 1, 'id': 21369, 'name': 'Gloria Reuben', 'order': 7, 'profile_path': '/z0FzEdJo8XnPGTS8pQcl10lpsNZ.jpg'}, {'cast_id': 19, 'character': 'Gov. Eleanor Grant', 'credit_id': '52fe4334c3a36847f80421f9', 'gender': 1, 'id': 19131, 'name': 'Marsha Mason', 'order': 8, 'profile_path': '/1iTPM9ciKMFb5RzePlcKhfWO0Fb.jpg'}, {'cast_id': 21, 'character': "Franco (Governor's Bodyguard)", 'credit_id': '56d630bcc3a3681e4401a5de', 'gender': 2, 'id': 203762, 'name': 'Miguel NÃ¡jera', 'order': 9, 'profile_path': '/inkolHpGkf9uVZkjdzhOLfttbvT.jpg'}, {'cast_id': 22, 'character': 'Officer Trust', 'credit_id': '56d631e2c3a3682cef006dea', 'gender': 2, 'id': 17200, 'name': 'Bill Smitrovich', 'order': 10, 'profile_path': '/rO5wJpx7ZlT6RaunZw20OGF6O2Y.jpg'}, {'cast_id': 23, 'character': 'Mystery Man', 'credit_id': '56d631fac3a3681e4401a633', 'gender': 2, 'id': 1269763, 'name': 'G.D. Spradlin', 'order': 11, 'profile_path': '/As8yIxmq1dXRIiZE4uFIsbNcoS6.jpg'}, {'cast_id': 24, 'character': 'Sanitation Engineer', 'credit_id': '56d63228c3a3681e3c01a78c', 'gender': 2, 'id': 60287, 'name': 'Charles Carroll', 'order': 12, 'profile_path': '/5sGsNA3iVsjt3vXxNH5aK3P7toG.jpg'}]</t>
  </si>
  <si>
    <t>[{'credit_id': '52fe4333c3a36847f80421a3', 'department': 'Directing', 'gender': 2, 'id': 12840, 'job': 'Director', 'name': 'John Badham', 'profile_path': '/vWzb3cQz4qYtfXQ6qyCrSTw61xA.jpg'}, {'credit_id': '52fe4333c3a36847f80421a9', 'department': 'Writing', 'gender': 2, 'id': 21101, 'job': 'Screenplay', 'name': 'Patrick Sheane Duncan', 'profile_path': None}, {'credit_id': '52fe4333c3a36847f80421af', 'department': 'Production', 'gender': 2, 'id': 12840, 'job': 'Producer', 'name': 'John Badham', 'profile_path': '/vWzb3cQz4qYtfXQ6qyCrSTw61xA.jpg'}, {'credit_id': '52fe4333c3a36847f80421b5', 'department': 'Sound', 'gender': 2, 'id': 12845, 'job': 'Original Music Composer', 'name': 'Arthur B. Rubinstein', 'profile_path': None}, {'credit_id': '52fe4333c3a36847f80421bb', 'department': 'Camera', 'gender': 0, 'id': 21362, 'job': 'Director of Photography', 'name': 'Roy H. Wagner', 'profile_path': None}, {'credit_id': '52fe4333c3a36847f80421c1', 'department': 'Editing', 'gender': 2, 'id': 12419, 'job': 'Editor', 'name': 'Frank Morriss', 'profile_path': None}, {'credit_id': '52fe4334c3a36847f80421c7', 'department': 'Editing', 'gender': 2, 'id': 11001, 'job': 'Editor', 'name': 'Kevin Stitt', 'profile_path': None}, {'credit_id': '52fe4334c3a36847f80421cd', 'department': 'Production', 'gender': 1, 'id': 21363, 'job': 'Casting', 'name': 'Carol Lewis', 'profile_path': None}, {'credit_id': '52fe4334c3a36847f80421d3', 'department': 'Art', 'gender': 2, 'id': 10936, 'job': 'Set Designer', 'name': 'Philip Harrison', 'profile_path': None}, {'credit_id': '54d542c2c3a3683b8c0000e4', 'department': 'Art', 'gender': 2, 'id': 14492, 'job': 'Art Direction', 'name': 'Eric Orbom', 'profile_path': None}]</t>
  </si>
  <si>
    <t>[{'id': 80, 'name': 'Crime'}, {'id': 18, 'name': 'Drama'}, {'id': 53, 'name': 'Thriller'}]</t>
  </si>
  <si>
    <t>Nick of Time</t>
  </si>
  <si>
    <t>m148</t>
  </si>
  <si>
    <t>[{'cast_id': 7, 'character': 'Lt. Thompson', 'credit_id': '52fe423cc3a36847f800e5dd', 'gender': 2, 'id': 11163, 'name': 'John Saxon', 'order': 0, 'profile_path': '/140sjZuUAGQraBSNO87Y5bVC74i.jpg'}, {'cast_id': 6, 'character': 'Marge Thompson', 'credit_id': '52fe423cc3a36847f800e5d9', 'gender': 1, 'id': 13652, 'name': 'Ronee Blakley', 'order': 1, 'profile_path': '/3NFJ8OZshHNfmiSMXbpxQF4RZNH.jpg'}, {'cast_id': 5, 'character': 'Nancy Thompson', 'credit_id': '52fe423cc3a36847f800e5d5', 'gender': 1, 'id': 5141, 'name': 'Heather Langenkamp', 'order': 2, 'profile_path': '/aRcb9i4iMLpgycEDn5uTcBka8HK.jpg'}, {'cast_id': 8, 'character': 'Tina Gray', 'credit_id': '52fe423cc3a36847f800e5e1', 'gender': 1, 'id': 13656, 'name': 'Amanda Wyss', 'order': 3, 'profile_path': '/3AwA9AaUsMYp68uNCihqtRAyeGz.jpg'}, {'cast_id': 9, 'character': 'Rod Lane', 'credit_id': '52fe423cc3a36847f800e5e5', 'gender': 2, 'id': 13657, 'name': 'Jsu Garcia', 'order': 4, 'profile_path': '/wbmmHxDtEMECvgmjwsgGX5HRmsr.jpg'}, {'cast_id': 4, 'character': 'Glen Lantz', 'credit_id': '52fe423cc3a36847f800e5d1', 'gender': 2, 'id': 85, 'name': 'Johnny Depp', 'order': 5, 'profile_path': '/kbWValANhZI8rbWZXximXuMN4UN.jpg'}, {'cast_id': 1, 'character': 'Freddy Krueger', 'credit_id': '52fe423cc3a36847f800e5c1', 'gender': 2, 'id': 5139, 'name': 'Robert Englund', 'order': 6, 'profile_path': '/h4LEgXsvbfmIbwktkiGWNwwtr8q.jpg'}, {'cast_id': 29, 'character': 'Hall Guard', 'credit_id': '580d2c0a9251417138012a6c', 'gender': 0, 'id': 1538594, 'name': 'Leslie Hoffman', 'order': 7, 'profile_path': None}, {'cast_id': 13, 'character': 'Sgt. Garcia', 'credit_id': '52fe423cc3a36847f800e5f5', 'gender': 2, 'id': 13661, 'name': 'Joe Unger', 'order': 8, 'profile_path': '/ebDUtKHeOv2mZthv8cLfKWev2Vi.jpg'}, {'cast_id': 10, 'character': 'Dr. King', 'credit_id': '52fe423cc3a36847f800e5e9', 'gender': 2, 'id': 12826, 'name': 'Charles Fleischer', 'order': 9, 'profile_path': '/vlF5j4y3lEKO6wXJ1R98ixUmebx.jpg'}, {'cast_id': 11, 'character': 'Sgt. Parker', 'credit_id': '52fe423cc3a36847f800e5ed', 'gender': 2, 'id': 13660, 'name': 'Joseph Whipp', 'order': 10, 'profile_path': None}, {'cast_id': 12, 'character': 'Teacher', 'credit_id': '52fe423cc3a36847f800e5f1', 'gender': 1, 'id': 7401, 'name': 'Lin Shaye', 'order': 11, 'profile_path': '/erD3UM1YDkRS46D3XkhTSNXtRyg.jpg'}, {'cast_id': 14, 'character': 'Nurse', 'credit_id': '52fe423cc3a36847f800e5f9', 'gender': 1, 'id': 13662, 'name': 'Mimi Craven', 'order': 12, 'profile_path': None}, {'cast_id': 28, 'character': 'Foreman', 'credit_id': '52fe423cc3a36847f800e64b', 'gender': 2, 'id': 7219, 'name': 'David Andrews', 'order': 13, 'profile_path': '/pxmxn29UHW9r6uvLrd7bEwLswlQ.jpg'}, {'cast_id': 30, 'character': 'Minister', 'credit_id': '580d2c3ec3a3682413012956', 'gender': 2, 'id': 190793, 'name': 'Jack Shea', 'order': 14, 'profile_path': None}, {'cast_id': 31, 'character': 'Mr. Lantz', 'credit_id': '580d2c4ec3a368260d0125b8', 'gender': 2, 'id': 120106, 'name': 'Ed Call', 'order': 15, 'profile_path': None}, {'cast_id': 32, 'character': 'Mrs. Lantz', 'credit_id': '580d2c5ac3a368228601302b', 'gender': 0, 'id': 1698597, 'name': 'Sandy Lipton', 'order': 16, 'profile_path': None}, {'cast_id': 33, 'character': 'Coroner', 'credit_id': '580d2c759251417138012a9d', 'gender': 2, 'id': 11408, 'name': 'Jeff Levine', 'order': 17, 'profile_path': None}, {'cast_id': 34, 'character': 'Mrs. Gray', 'credit_id': '580d2c85c3a36823df01276b', 'gender': 0, 'id': 1698598, 'name': 'Donna Woodrum', 'order': 18, 'profile_path': None}, {'cast_id': 35, 'character': 'Boyfriend', 'credit_id': '580d2c909251416efe011fc1', 'gender': 0, 'id': 1698599, 'name': 'Paul Grenier', 'order': 19, 'profile_path': None}, {'cast_id': 36, 'character': 'Surfer', 'credit_id': '580d2c9dc3a368259f011e2c', 'gender': 0, 'id': 224322, 'name': 'Ash Adams', 'order': 20, 'profile_path': '/vue39JS70MUxeT7flXMa6bsZBjC.jpg'}, {'cast_id': 37, 'character': 'Surfer', 'credit_id': '580d2ca892514170d10126e2', 'gender': 0, 'id': 1679939, 'name': 'Don Hannah', 'order': 21, 'profile_path': None}, {'cast_id': 38, 'character': 'Cop', 'credit_id': '580d2cb4c3a3682286013066', 'gender': 2, 'id': 42820, 'name': 'Shashawnee Hall', 'order': 22, 'profile_path': '/yWs13bvs3ijuyenfxZHXfzmlS3B.jpg'}, {'cast_id': 39, 'character': 'Cop', 'credit_id': '580d2cbe92514170d10126f1', 'gender': 0, 'id': 1698600, 'name': 'Brian Reise', 'order': 23, 'profile_path': None}, {'cast_id': 40, 'character': 'Cop', 'credit_id': '580d2ccac3a36824130129a0', 'gender': 1, 'id': 1698601, 'name': 'Carol Pritikin', 'order': 24, 'profile_path': None}, {'cast_id': 41, 'character': 'Kid', 'credit_id': '580d2cd5c3a368259f011e45', 'gender': 0, 'id': 1698602, 'name': 'Kathi Gibbs', 'order': 25, 'profile_path': None}, {'cast_id': 42, 'character': 'Kid', 'credit_id': '580d2ced92514170d101270d', 'gender': 0, 'id': 1041452, 'name': 'John R. Peterson', 'order': 26, 'profile_path': None}, {'cast_id': 43, 'character': 'Kid', 'credit_id': '580d2cf7925141701a013cbe', 'gender': 2, 'id': 45329, 'name': 'Chris Tashima', 'order': 27, 'profile_path': '/1IGrGmw9MjW4ihVXbpVNzcph9Of.jpg'}, {'cast_id': 44, 'character': 'Kid', 'credit_id': '580d2d1c92514171a30132f0', 'gender': 0, 'id': 1698603, 'name': 'Antonia Yannouli', 'order': 28, 'profile_path': None}]</t>
  </si>
  <si>
    <t>[{'credit_id': '52fe423cc3a36847f800e5c7', 'department': 'Writing', 'gender': 2, 'id': 5140, 'job': 'Screenplay', 'name': 'Wes Craven', 'profile_path': '/vffssPtgNn2ZwoMfLCCDJAxlXGI.jpg'}, {'credit_id': '52fe423cc3a36847f800e5cd', 'department': 'Directing', 'gender': 2, 'id': 5140, 'job': 'Director', 'name': 'Wes Craven', 'profile_path': '/vffssPtgNn2ZwoMfLCCDJAxlXGI.jpg'}, {'credit_id': '52fe423cc3a36847f800e5ff', 'department': 'Production', 'gender': 2, 'id': 13663, 'job': 'Producer', 'name': 'Robert Shaye', 'profile_path': '/ylgPcVcvDAZ9IykvDVN4894cEJh.jpg'}, {'credit_id': '52fe423cc3a36847f800e605', 'department': 'Production', 'gender': 0, 'id': 13664, 'job': 'Producer', 'name': 'John Burrows', 'profile_path': None}, {'credit_id': '52fe423cc3a36847f800e60b', 'department': 'Production', 'gender': 2, 'id': 13665, 'job': 'Executive Producer', 'name': 'Stanley Dudelson', 'profile_path': None}, {'credit_id': '52fe423cc3a36847f800e611', 'department': 'Production', 'gender': 2, 'id': 13667, 'job': 'Executive Producer', 'name': 'Joseph Wolf', 'profile_path': None}, {'credit_id': '52fe423cc3a36847f800e617', 'department': 'Production', 'gender': 1, 'id': 13668, 'job': 'Producer', 'name': 'Sara Risher', 'profile_path': None}, {'credit_id': '52fe423cc3a36847f800e61d', 'department': 'Sound', 'gender': 2, 'id': 13669, 'job': 'Original Music Composer', 'name': 'Charles Bernstein', 'profile_path': None}, {'credit_id': '52fe423cc3a36847f800e623', 'department': 'Camera', 'gender': 0, 'id': 13670, 'job': 'Director of Photography', 'name': 'Jacques Haitkin', 'profile_path': None}, {'credit_id': '52fe423cc3a36847f800e629', 'department': 'Editing', 'gender': 2, 'id': 13672, 'job': 'Editor', 'name': 'Patrick McMahon', 'profile_path': None}, {'credit_id': '52fe423cc3a36847f800e62f', 'department': 'Editing', 'gender': 2, 'id': 13673, 'job': 'Editor', 'name': 'Rick Shaine', 'profile_path': None}, {'credit_id': '52fe423cc3a36847f800e635', 'department': 'Production', 'gender': 1, 'id': 13674, 'job': 'Casting', 'name': 'Annette Benson', 'profile_path': None}, {'credit_id': '52fe423cc3a36847f800e63b', 'department': 'Art', 'gender': 2, 'id': 13675, 'job': 'Production Design', 'name': 'Gregg Fonseca', 'profile_path': None}, {'credit_id': '52fe423cc3a36847f800e641', 'department': 'Art', 'gender': 1, 'id': 13677, 'job': 'Set Decoration', 'name': 'Anne H. Ahrens', 'profile_path': None}, {'credit_id': '52fe423cc3a36847f800e647', 'department': 'Costume &amp; Make-Up', 'gender': 0, 'id': 13678, 'job': 'Costume Design', 'name': 'Dana Lyman', 'profile_path': None}]</t>
  </si>
  <si>
    <t>[{'name': 'New Line Cinema', 'id': 12}, {'name': 'Smart Egg Pictures', 'id': 1531}]</t>
  </si>
  <si>
    <t>A Nightmare on Elm Street</t>
  </si>
  <si>
    <t>m149</t>
  </si>
  <si>
    <t>[{'cast_id': 1, 'character': 'Nina Ivanovna Yakushova, a.k.a. Ninotchka', 'credit_id': '52fe431bc3a36847f803ac89', 'gender': 1, 'id': 19549, 'name': 'Greta Garbo', 'order': 0, 'profile_path': '/c0ozpVYhtozDHWtFxH29rUd7JXl.jpg'}, {'cast_id': 2, 'character': "Count Leon d'Algout", 'credit_id': '52fe431bc3a36847f803ac8d', 'gender': 2, 'id': 19550, 'name': 'Melvyn Douglas', 'order': 1, 'profile_path': '/to1UafQjBjZcN31AAS4fjmubk9Q.jpg'}, {'cast_id': 24, 'character': 'Grand Duchess Swana', 'credit_id': '53298c82c3a3683d4e00166b', 'gender': 1, 'id': 116185, 'name': 'Ina Claire', 'order': 2, 'profile_path': '/tUSRru0Jnp4oUWQNkUZIWGMZXs4.jpg'}, {'cast_id': 3, 'character': 'Commissar Razinin', 'credit_id': '52fe431bc3a36847f803ac91', 'gender': 2, 'id': 1547, 'name': 'Bela Lugosi', 'order': 3, 'profile_path': '/nI14KbMwRNyl8v2Ds5TVAzhu5No.jpg'}, {'cast_id': 4, 'character': 'Comrade Iranoff (as Sig Rumann)', 'credit_id': '52fe431bc3a36847f803ac95', 'gender': 2, 'id': 2497, 'name': 'Sig Ruman', 'order': 4, 'profile_path': '/dLIbjEEB2eB4miGFYdPTOyGAF0j.jpg'}, {'cast_id': 5, 'character': 'Comrade Buljanoff', 'credit_id': '52fe431bc3a36847f803ac99', 'gender': 2, 'id': 2494, 'name': 'Felix Bressart', 'order': 5, 'profile_path': '/aZADFCw5rv3ueMGN96wgCii1Mif.jpg'}, {'cast_id': 6, 'character': 'Comrade Kopalski', 'credit_id': '52fe431bc3a36847f803ac9d', 'gender': 0, 'id': 9842, 'name': 'Alexander Granach', 'order': 6, 'profile_path': '/aAJSwHWe2vjvG5QBAALNjzquYLc.jpg'}, {'cast_id': 7, 'character': 'Count Alexis Rakonin', 'credit_id': '52fe431bc3a36847f803aca1', 'gender': 2, 'id': 19551, 'name': 'Gregory Gaye', 'order': 7, 'profile_path': '/4vbSFPENXcaF2yBRB8FpjHiy6ou.jpg'}, {'cast_id': 8, 'character': 'Hotel Manager', 'credit_id': '52fe431bc3a36847f803aca5', 'gender': 2, 'id': 19552, 'name': 'Rolfe Sedan', 'order': 8, 'profile_path': None}, {'cast_id': 9, 'character': 'Mercier', 'credit_id': '52fe431bc3a36847f803aca9', 'gender': 2, 'id': 13361, 'name': 'Edwin Maxwell', 'order': 9, 'profile_path': '/8mLgclzsR9m7TOPDH2qgRAbsapi.jpg'}, {'cast_id': 10, 'character': 'Gaston', 'credit_id': '52fe431bc3a36847f803acad', 'gender': 2, 'id': 19553, 'name': 'Richard Carle', 'order': 10, 'profile_path': '/vw8of7fmAsdOfpgWWs0pqdlMVPw.jpg'}, {'cast_id': 28, 'character': 'Porter at Railroad Station (uncredited)', 'credit_id': '53fa048d0e0a267a690051d1', 'gender': 2, 'id': 120701, 'name': 'George Davis', 'order': 11, 'profile_path': None}, {'cast_id': 29, 'character': "Jacqueline - Swana's Maid", 'credit_id': '55685c7fc3a3686bc30011c0', 'gender': 2, 'id': 3346, 'name': 'Dorothy Adams', 'order': 12, 'profile_path': None}, {'cast_id': 30, 'character': 'Gossip', 'credit_id': '55685c899251417453001168', 'gender': 0, 'id': 1420615, 'name': 'Monya Andre', 'order': 13, 'profile_path': None}, {'cast_id': 31, 'character': "Swana's Restaurant Guest", 'credit_id': '55685c9492514146c6001508', 'gender': 0, 'id': 1331754, 'name': 'Nino Bellini', 'order': 14, 'profile_path': None}, {'cast_id': 32, 'character': "Swana's Restaurant Guest", 'credit_id': '55685c9e9251417f3e000410', 'gender': 0, 'id': 1144689, 'name': 'Wilda Bennett', 'order': 15, 'profile_path': None}, {'cast_id': 33, 'character': 'Gossip', 'credit_id': '55685cacc3a3681c650023cf', 'gender': 0, 'id': 1062837, 'name': 'Symona Boniface', 'order': 16, 'profile_path': '/tXcjb8aQmtPAf0vQ7sBl67lxMNO.jpg'}, {'cast_id': 34, 'character': "Swana's Restaurant Patron", 'credit_id': '55685cbdc3a3686b23001219', 'gender': 0, 'id': 1468209, 'name': 'Frederika Brown', 'order': 17, 'profile_path': None}, {'cast_id': 35, 'character': 'Gossip', 'credit_id': '55685cce9251414699001548', 'gender': 0, 'id': 1471655, 'name': 'Emilie Cabanne', 'order': 18, 'profile_path': None}, {'cast_id': 36, 'character': 'Minor Role', 'credit_id': '55685cd7c3a3686bc30011ca', 'gender': 0, 'id': 236567, 'name': 'Paul Ellis', 'order': 19, 'profile_path': '/fGftFkD0gRc16FwCKcyTJ8ORotw.jpg'}, {'cast_id': 37, 'character': 'Attendant', 'credit_id': '55685ce1c3a3683632001451', 'gender': 0, 'id': 121331, 'name': 'Fred Farrell', 'order': 20, 'profile_path': None}, {'cast_id': 38, 'character': 'Minor Role', 'credit_id': '55685cec92514156c7002131', 'gender': 0, 'id': 1471656, 'name': 'Frank Fletcher', 'order': 21, 'profile_path': None}, {'cast_id': 39, 'character': 'Gossip', 'credit_id': '55685cf69251417f3e000418', 'gender': 1, 'id': 121323, 'name': 'Bess Flowers', 'order': 22, 'profile_path': '/akbW8jJl8GSXFpixFaobMOqvNv4.jpg'}, {'cast_id': 40, 'character': 'Lady Lavenham - Indignant Woman in Doorway', 'credit_id': '55685cff92514156b6002016', 'gender': 1, 'id': 81941, 'name': 'Mary Forbes', 'order': 23, 'profile_path': '/S3g8mvqSDng5oQCfwkELQ68kw4.jpg'}, {'cast_id': 41, 'character': 'Streetcar Conductress - Moscow Roommate', 'credit_id': '55685d09c3a3681c7000253a', 'gender': 0, 'id': 34472, 'name': 'Jody Gilbert', 'order': 24, 'profile_path': '/3klTTPeYAKDwGhWPKkW4xRBRjdP.jpg'}, {'cast_id': 42, 'character': "General Savitsky - Duchess' Consort", 'credit_id': '55685d14c3a3681c7000253f', 'gender': 0, 'id': 13343, 'name': 'Lawrence Grant', 'order': 25, 'profile_path': '/vdyBF6rov0AszuggwHNPDj62jiO.jpg'}, {'cast_id': 43, 'character': 'Cigarette Girl', 'credit_id': '55685d1e9251414608001681', 'gender': 0, 'id': 1280469, 'name': 'Jennifer Gray', 'order': 26, 'profile_path': None}, {'cast_id': 44, 'character': 'English Lady Getting Visa', 'credit_id': '55685d29925141466b001519', 'gender': 1, 'id': 977271, 'name': 'Winifred Harris', 'order': 27, 'profile_path': None}, {'cast_id': 45, 'character': 'Waiter', 'credit_id': '55685d3792514156c700213a', 'gender': 0, 'id': 1471657, 'name': 'Ray Hendricks', 'order': 28, 'profile_path': None}, {'cast_id': 46, 'character': 'Bartender', 'credit_id': '55685d40c3a3686b23001232', 'gender': 2, 'id': 97225, 'name': 'William Irving', 'order': 29, 'profile_path': '/kOtmGA3hgdHLigF2emrIBFrwijC.jpg'}, {'cast_id': 47, 'character': 'Man at Railroad Station', 'credit_id': '55685d4bc3a368363200145f', 'gender': 0, 'id': 123573, 'name': 'Hans Joby', 'order': 30, 'profile_path': None}, {'cast_id': 48, 'character': 'Pere Mathieu - Cafe Owner', 'credit_id': '55685d58c3a3683632001464', 'gender': 2, 'id': 96053, 'name': 'Charles Judels', 'order': 31, 'profile_path': '/tJr3v1i6KEwEfZJTOM68RcleZxN.jpg'}, {'cast_id': 49, 'character': 'Louis - the Headwaiter', 'credit_id': '55685d67c3a3681c650023fb', 'gender': 0, 'id': 128160, 'name': 'Armand Kaliz', 'order': 32, 'profile_path': '/GuunjZspjLmY3YsVpPDq4KWcq7.jpg'}, {'cast_id': 50, 'character': 'Himself - Director in Trailer', 'credit_id': '55685d86c3a3681c7e002074', 'gender': 2, 'id': 2428, 'name': 'Ernst Lubitsch', 'order': 33, 'profile_path': '/fJeGenaTarQTLl21eDlnx4MIM9K.jpg'}, {'cast_id': 51, 'character': 'First Cigarette Girl', 'credit_id': '55685d9892514156c7002147', 'gender': 1, 'id': 102363, 'name': 'Peggy Moran', 'order': 34, 'profile_path': '/9rGADDpeyIO9Mawwdn0UG1TfE2I.jpg'}, {'cast_id': 52, 'character': 'Gossip', 'credit_id': '55685da192514146c6001519', 'gender': 0, 'id': 1349731, 'name': 'Sandra Morgan', 'order': 35, 'profile_path': None}, {'cast_id': 53, 'character': 'German Woman at Railroad Station', 'credit_id': '55685dab92514156c700214d', 'gender': 0, 'id': 1471658, 'name': 'Lucille Pinson', 'order': 36, 'profile_path': None}, {'cast_id': 54, 'character': 'Waiter', 'credit_id': '55685db492514146c600151d', 'gender': 2, 'id': 1176507, 'name': 'Albert Pollet', 'order': 37, 'profile_path': None}, {'cast_id': 55, 'character': 'Soviet Lawyer', 'credit_id': '55685dbfc3a3681c570022a8', 'gender': 2, 'id': 3245, 'name': 'Frank Reicher', 'order': 38, 'profile_path': '/cKBUmGq3LUnR4BsaaNFDpbUTNCn.jpg'}, {'cast_id': 56, 'character': 'Man in Restaurant', 'credit_id': '55685dcec3a3681c570022ac', 'gender': 2, 'id': 148402, 'name': 'Constantine Romanoff', 'order': 39, 'profile_path': None}, {'cast_id': 57, 'character': 'Bearded Man - Eiffel Tower Tourist', 'credit_id': '55685dd9c3a3681c570022af', 'gender': 0, 'id': 1317199, 'name': 'Alexander Schoenberg', 'order': 40, 'profile_path': None}, {'cast_id': 58, 'character': 'Gurganov - Neighbor Spy', 'credit_id': '55685df7c3a3686b23001243', 'gender': 0, 'id': 116307, 'name': 'Harry Semels', 'order': 41, 'profile_path': '/UTfdH6zXH0dsestI1AoSbh6fdP.jpg'}, {'cast_id': 59, 'character': 'Anna - Moscow Roommate', 'credit_id': '55685e029251414699001569', 'gender': 1, 'id': 85486, 'name': 'Tamara Shayne', 'order': 42, 'profile_path': None}, {'cast_id': 60, 'character': "Marianne - Swana's Phone Friend", 'credit_id': '55685e0c92514156c7002156', 'gender': 1, 'id': 955108, 'name': 'Florence Shirley', 'order': 43, 'profile_path': None}, {'cast_id': 61, 'character': "Swana's Restaurant Guest", 'credit_id': '55685e17c3a3681c65002406', 'gender': 0, 'id': 120703, 'name': 'George Sorel', 'order': 44, 'profile_path': None}, {'cast_id': 62, 'character': 'Soviet Lawyer', 'credit_id': '55685e31c3a3681c7000255d', 'gender': 2, 'id': 33705, 'name': 'Edwin Stanley', 'order': 45, 'profile_path': None}, {'cast_id': 63, 'character': 'Cigarette Girl', 'credit_id': '55685e3cc3a3681c60002301', 'gender': 1, 'id': 178336, 'name': 'Kay Stewart', 'order': 46, 'profile_path': None}, {'cast_id': 64, 'character': 'Russian Visa Official', 'credit_id': '55685e4a92514156c7002160', 'gender': 2, 'id': 30272, 'name': 'George Tobias', 'order': 47, 'profile_path': '/bD6dAPyuZd3QSyst8b0CtEFe7Dp.jpg'}, {'cast_id': 65, 'character': 'Hotel Desk Clerk', 'credit_id': '55685e5692514156c7002166', 'gender': 0, 'id': 1015446, 'name': 'Jacques Vanaire', 'order': 48, 'profile_path': None}, {'cast_id': 66, 'character': 'Gossip', 'credit_id': '55685e5fc3a3681c6000230a', 'gender': 1, 'id': 1269196, 'name': 'Ellinor Vanderveer', 'order': 49, 'profile_path': None}, {'cast_id': 67, 'character': 'Vladimir - With Letter from Leon', 'credit_id': '55685e6bc3a3683632001482', 'gender': 2, 'id': 14035, 'name': 'Paul Weigel', 'order': 50, 'profile_path': '/9NTRs4Hkg1HbEXd2zHINobcfwH8.jpg'}, {'cast_id': 68, 'character': 'Indignant Woman', 'credit_id': '55685e75c3a3681c6000230e', 'gender': 0, 'id': 1471660, 'name': 'Elizabeth Williams', 'order': 51, 'profile_path': None}, {'cast_id': 69, 'character': 'Manager', 'credit_id': '55685e7e92514174530011a0', 'gender': 2, 'id': 956444, 'name': 'Marek Windheim', 'order': 52, 'profile_path': None}, {'cast_id': 70, 'character': 'Taxi Driver', 'credit_id': '55685e87925141466b00153f', 'gender': 2, 'id': 29124, 'name': 'Wolfgang Zilzer', 'order': 53, 'profile_path': None}]</t>
  </si>
  <si>
    <t>[{'credit_id': '52fe431bc3a36847f803acb3', 'department': 'Directing', 'gender': 2, 'id': 2428, 'job': 'Director', 'name': 'Ernst Lubitsch', 'profile_path': '/fJeGenaTarQTLl21eDlnx4MIM9K.jpg'}, {'credit_id': '52fe431bc3a36847f803accb', 'department': 'Production', 'gender': 2, 'id': 2428, 'job': 'Producer', 'name': 'Ernst Lubitsch', 'profile_path': '/fJeGenaTarQTLl21eDlnx4MIM9K.jpg'}, {'credit_id': '52fe431bc3a36847f803ace9', 'department': 'Writing', 'gender': 2, 'id': 2498, 'job': 'Novel', 'name': 'Melchior Lengyel', 'profile_path': '/hR342TUtywssH7wDRYQlZEXfLw1.jpg'}, {'credit_id': '52fe431bc3a36847f803ace3', 'department': 'Sound', 'gender': 2, 'id': 2500, 'job': 'Original Music Composer', 'name': 'Werner R. Heymann', 'profile_path': None}, {'credit_id': '52fe431bc3a36847f803acbf', 'department': 'Writing', 'gender': 0, 'id': 3146, 'job': 'Screenplay', 'name': 'Billy Wilder', 'profile_path': '/nWV9BDDCbRegP7etiPjl3vYnJEq.jpg'}, {'credit_id': '52fe431bc3a36847f803acd1', 'department': 'Camera', 'gender': 2, 'id': 3637, 'job': 'Director of Photography', 'name': 'William H. Daniels', 'profile_path': None}, {'credit_id': '52fe431bc3a36847f803acb9', 'department': 'Writing', 'gender': 2, 'id': 8617, 'job': 'Screenplay', 'name': 'Charles Brackett', 'profile_path': None}, {'credit_id': '53fa03fd0e0a267a66004fea', 'department': 'Art', 'gender': 2, 'id': 9062, 'job': 'Art Direction', 'name': 'Cedric Gibbons', 'profile_path': '/w8tc9iVH87Iu1KKFDZ9B99NhnBc.jpg'}, {'credit_id': '53fa04130e0a267a78004efb', 'department': 'Art', 'gender': 2, 'id': 9063, 'job': 'Set Decoration', 'name': 'Edwin B. Willis', 'profile_path': None}, {'credit_id': '53fa04260e0a267a7b004e93', 'department': 'Costume &amp; Make-Up', 'gender': 2, 'id': 9064, 'job': 'Costume Design', 'name': 'Adrian', 'profile_path': '/fnsEX7RnTRGuh32x8WmHrtz25D5.jpg'}, {'credit_id': '52fe431bc3a36847f803acc5', 'department': 'Writing', 'gender': 2, 'id': 12362, 'job': 'Screenplay', 'name': 'Walter Reisch', 'profile_path': None}, {'credit_id': '52fe431bc3a36847f803acd7', 'department': 'Editing', 'gender': 2, 'id': 19409, 'job': 'Editor', 'name': 'Gene Ruggiero', 'profile_path': None}, {'credit_id': '52fe431bc3a36847f803acdd', 'department': 'Production', 'gender': 2, 'id': 42060, 'job': 'Producer', 'name': 'Sidney Franklin', 'profile_path': None}]</t>
  </si>
  <si>
    <t>Ninotchka</t>
  </si>
  <si>
    <t>m151</t>
  </si>
  <si>
    <t>['crime', 'drama', 'mystery', 'thriller', 'western']</t>
  </si>
  <si>
    <t>[{'cast_id': 1, 'character': 'Sheriff Ed Tom Bell', 'credit_id': '52fe446dc3a36847f80957af', 'gender': 2, 'id': 2176, 'name': 'Tommy Lee Jones', 'order': 0, 'profile_path': '/gRXugLFvr1oHZ6alLUxmYDq8cgW.jpg'}, {'cast_id': 2, 'character': 'Anton Chigurh', 'credit_id': '52fe446dc3a36847f80957b3', 'gender': 2, 'id': 3810, 'name': 'Javier Bardem', 'order': 1, 'profile_path': '/grBOK7Ep09JBE3H5LyV5JaZZ1XZ.jpg'}, {'cast_id': 3, 'character': 'Llewelyn Moss', 'credit_id': '52fe446dc3a36847f80957b7', 'gender': 2, 'id': 16851, 'name': 'Josh Brolin', 'order': 2, 'profile_path': '/jz8gDYozhRC2Ymd38ydPsW7wm49.jpg'}, {'cast_id': 4, 'character': 'Carson Wells', 'credit_id': '52fe446dc3a36847f80957bb', 'gender': 2, 'id': 57755, 'name': 'Woody Harrelson', 'order': 3, 'profile_path': '/1ecdooAHICUhCZKKEKlFtccEmTU.jpg'}, {'cast_id': 5, 'character': 'Carla Jean Moss', 'credit_id': '52fe446dc3a36847f80957bf', 'gender': 1, 'id': 9015, 'name': 'Kelly Macdonald', 'order': 4, 'profile_path': '/xSRS2PwEvUnkauHE9DsQxrflwXc.jpg'}, {'cast_id': 6, 'character': 'Wendell', 'credit_id': '52fe446dc3a36847f80957c3', 'gender': 0, 'id': 39520, 'name': 'Garret Dillahunt', 'order': 5, 'profile_path': '/xpyZtucA0mGEzGaiqP4WDcyEXX0.jpg'}, {'cast_id': 7, 'character': 'Loretta Bell', 'credit_id': '52fe446dc3a36847f80957c7', 'gender': 1, 'id': 41249, 'name': 'Tess Harper', 'order': 6, 'profile_path': '/gJT9fBX04LjmbOzOzYcNbA2ZLF1.jpg'}, {'cast_id': 8, 'character': 'Ellis', 'credit_id': '52fe446dc3a36847f80957cb', 'gender': 2, 'id': 12852, 'name': 'Barry Corbin', 'order': 7, 'profile_path': '/38AilHla20EFhEYAqoz6EzfsrQf.jpg'}, {'cast_id': 9, 'character': 'Man who hires Wells', 'credit_id': '52fe446dc3a36847f80957cf', 'gender': 2, 'id': 17401, 'name': 'Stephen Root', 'order': 8, 'profile_path': '/sceCvLiv8xe2jQzrVn39wvosVHG.jpg'}, {'cast_id': 10, 'character': 'El Paso Sheriff', 'credit_id': '52fe446dc3a36847f80957d3', 'gender': 2, 'id': 51732, 'name': 'Rodger Boyce', 'order': 9, 'profile_path': '/mJpVhtXlk5QQVMen3DgTVuiJ9xX.jpg'}, {'cast_id': 11, 'character': 'Carla Jeans Mother', 'credit_id': '52fe446dc3a36847f80957d7', 'gender': 1, 'id': 5151, 'name': 'Beth Grant', 'order': 10, 'profile_path': '/8WYd8N24jUpwk4nKDGPAdt08ltM.jpg'}, {'cast_id': 12, 'character': 'Poolside Woman', 'credit_id': '52fe446dc3a36847f80957db', 'gender': 1, 'id': 51733, 'name': 'Ana Reeder', 'order': 11, 'profile_path': '/4tC2l2BZjui5rUeUB5Zgjvn1EV9.jpg'}, {'cast_id': 13, 'character': "Sheriff's Secretary", 'credit_id': '52fe446dc3a36847f80957df', 'gender': 0, 'id': 51734, 'name': 'Kit Gwin', 'order': 12, 'profile_path': '/n7kR0B7fErQvOqWNzpdCU6FQ13s.jpg'}, {'cast_id': 14, 'character': 'Strangled Deputy', 'credit_id': '52fe446dc3a36847f80957e3', 'gender': 0, 'id': 51735, 'name': 'Zach Hopkins', 'order': 13, 'profile_path': None}, {'cast_id': 59, 'character': 'Waitress', 'credit_id': '56c085c9c3a36817f400c61b', 'gender': 1, 'id': 206379, 'name': 'Doris Hargrave', 'order': 14, 'profile_path': '/wJf3mZ8WC6smkRtjloY0txIdPAQ.jpg'}, {'cast_id': 60, 'character': 'Thomas Thayer', 'credit_id': '56e30a599251416d460003b0', 'gender': 0, 'id': 1194944, 'name': 'Gene Jones', 'order': 15, 'profile_path': '/fiKIuNqja9okZmYEo7R0XN4gKNT.jpg'}, {'cast_id': 61, 'character': 'Boy on Bike', 'credit_id': '57df6590c3a368141f00fcb0', 'gender': 2, 'id': 572541, 'name': 'Caleb Landry Jones', 'order': 16, 'profile_path': '/a5RwSg8YN9JW0VZqekIbiJlLVhJ.jpg'}]</t>
  </si>
  <si>
    <t>[{'credit_id': '52fe446dc3a36847f8095825', 'department': 'Camera', 'gender': 2, 'id': 151, 'job': 'Director of Photography', 'name': 'Roger Deakins', 'profile_path': '/osGe7eLKNIErFLn1RHJDeYTYOmb.jpg'}, {'credit_id': '568467c792514131df01642b', 'department': 'Art', 'gender': 1, 'id': 555, 'job': 'Set Decoration', 'name': 'Nancy Haigh', 'profile_path': None}, {'credit_id': '52fe446dc3a36847f80957e9', 'department': 'Writing', 'gender': 0, 'id': 1223, 'job': 'Screenplay', 'name': 'Joel Coen', 'profile_path': '/rgVaJNkZCgMarUcZuUAsVfXMWk3.jpg'}, {'credit_id': '52fe446dc3a36847f80957f5', 'department': 'Directing', 'gender': 0, 'id': 1223, 'job': 'Director', 'name': 'Joel Coen', 'profile_path': '/rgVaJNkZCgMarUcZuUAsVfXMWk3.jpg'}, {'credit_id': '568467eb9251414ecb00a6d2', 'department': 'Editing', 'gender': 0, 'id': 1223, 'job': 'Editor', 'name': 'Joel Coen', 'profile_path': '/rgVaJNkZCgMarUcZuUAsVfXMWk3.jpg'}, {'credit_id': '52fe446dc3a36847f8095807', 'department': 'Production', 'gender': 0, 'id': 1223, 'job': 'Producer', 'name': 'Joel Coen', 'profile_path': '/rgVaJNkZCgMarUcZuUAsVfXMWk3.jpg'}, {'credit_id': '52fe446dc3a36847f80957ef', 'department': 'Writing', 'gender': 0, 'id': 1224, 'job': 'Screenplay', 'name': 'Ethan Coen', 'profile_path': '/AH5YwNZC5txyJKyjVZhA4ZXFzP.jpg'}, {'credit_id': '52fe446dc3a36847f80957fb', 'department': 'Directing', 'gender': 0, 'id': 1224, 'job': 'Director', 'name': 'Ethan Coen', 'profile_path': '/AH5YwNZC5txyJKyjVZhA4ZXFzP.jpg'}, {'credit_id': '52fe446dc3a36847f8095849', 'department': 'Editing', 'gender': 0, 'id': 1224, 'job': 'Editor', 'name': 'Ethan Coen', 'profile_path': '/AH5YwNZC5txyJKyjVZhA4ZXFzP.jpg'}, {'credit_id': '52fe446dc3a36847f809580d', 'department': 'Production', 'gender': 0, 'id': 1224, 'job': 'Producer', 'name': 'Ethan Coen', 'profile_path': '/AH5YwNZC5txyJKyjVZhA4ZXFzP.jpg'}, {'credit_id': '568466b4c3a3683628000856', 'department': 'Sound', 'gender': 2, 'id': 1225, 'job': 'Original Music Composer', 'name': 'Carter Burwell', 'profile_path': '/feAqzRbewe6r2icciqiTeaqzTm4.jpg'}, {'credit_id': '52fe446dc3a36847f809583d', 'department': 'Production', 'gender': 1, 'id': 1484, 'job': 'Casting', 'name': 'Ellen Chenoweth', 'profile_path': None}, {'credit_id': '52fe446dc3a36847f8095801', 'department': 'Production', 'gender': 2, 'id': 2997, 'job': 'Producer', 'name': 'Scott Rudin', 'profile_path': '/zR8sdlGblto6dneAr2mckTowwEl.jpg'}, {'credit_id': '52fe446dc3a36847f809582b', 'department': 'Art', 'gender': 2, 'id': 10575, 'job': 'Production Design', 'name': 'Jess Gonchor', 'profile_path': None}, {'credit_id': '52fe446dc3a36847f809581f', 'department': 'Production', 'gender': 2, 'id': 6488, 'job': 'Executive Producer', 'name': 'Mark Roybal', 'profile_path': None}, {'credit_id': '52fe446dc3a36847f8095831', 'department': 'Costume &amp; Make-Up', 'gender': 1, 'id': 7418, 'job': 'Costume Design', 'name': 'Mary Zophres', 'profile_path': None}, {'credit_id': '52fe446ec3a36847f809584f', 'department': 'Sound', 'gender': 0, 'id': 9619, 'job': 'Supervising Sound Editor', 'name': 'Skip Lievsay', 'profile_path': None}, {'credit_id': '56846950c3a36828f500ee76', 'department': 'Sound', 'gender': 0, 'id': 9619, 'job': 'Sound Re-Recording Mixer', 'name': 'Skip Lievsay', 'profile_path': None}, {'credit_id': '568469e8c3a3686075017f7a', 'department': 'Crew', 'gender': 0, 'id': 9621, 'job': 'Special Effects Coordinator', 'name': 'Peter Chesney', 'profile_path': None}, {'credit_id': '568469869251417e15000975', 'department': 'Sound', 'gender': 0, 'id': 9651, 'job': 'Sound Designer', 'name': 'Craig Berkey', 'profile_path': None}, {'credit_id': '5684697f92514113340103be', 'department': 'Sound', 'gender': 0, 'id': 9651, 'job': 'Sound Re-Recording Mixer', 'name': 'Craig Berkey', 'profile_path': None}, {'credit_id': '568468cac3a3684be90184f5', 'department': 'Sound', 'gender': 0, 'id': 17990, 'job': 'Music Editor', 'name': 'Todd Kasow', 'profile_path': None}, {'credit_id': '52fe446dc3a36847f8095819', 'department': 'Production', 'gender': 2, 'id': 44482, 'job': 'Executive Producer', 'name': 'Robert Graf', 'profile_path': None}, {'credit_id': '52fe446dc3a36847f8095813', 'department': 'Writing', 'gender': 0, 'id': 51736, 'job': 'Author', 'name': 'Cormac McCarthy', 'profile_path': None}, {'credit_id': '52fe446dc3a36847f8095837', 'department': 'Production', 'gender': 0, 'id': 51737, 'job': 'Producer', 'name': 'David Diliberto', 'profile_path': None}, {'credit_id': '568466d29251412e520177ed', 'department': 'Sound', 'gender': 0, 'id': 223239, 'job': 'Sound mixer', 'name': 'Peter F. Kurland', 'profile_path': None}, {'credit_id': '56846878c3a36828f500ee59', 'department': 'Directing', 'gender': 2, 'id': 587969, 'job': 'Script Supervisor', 'name': 'Thomas Johnston', 'profile_path': None}, {'credit_id': '568468f79251412e52017841', 'department': 'Costume &amp; Make-Up', 'gender': 1, 'id': 1017240, 'job': 'Assistant Costume Designer', 'name': 'Jenny Eagan', 'profile_path': None}, {'credit_id': '56846a449251412e5201786f', 'department': 'Art', 'gender': 0, 'id': 1223192, 'job': 'Art Department Coordinator', 'name': 'Roberta Marquez Seret', 'profile_path': None}, {'credit_id': '568467d3c3a3686075017f4c', 'department': 'Art', 'gender': 0, 'id': 1276817, 'job': 'Art Direction', 'name': 'John P. Goldsmith', 'profile_path': None}, {'credit_id': '56846a1892514131df016478', 'department': 'Crew', 'gender': 0, 'id': 1281538, 'job': 'Stunt Coordinator', 'name': 'Jery Hewitt', 'profile_path': None}, {'credit_id': '568468dc9251417e1500095c', 'department': 'Costume &amp; Make-Up', 'gender': 0, 'id': 1319137, 'job': 'Costume Supervisor', 'name': 'Lori DeLapp', 'profile_path': None}, {'credit_id': '56846851925141133401039c', 'department': 'Costume &amp; Make-Up', 'gender': 0, 'id': 1325234, 'job': 'Makeup Department Head', 'name': 'Jean Ann Black', 'profile_path': None}, {'credit_id': '56846971c3a3685f89004943', 'department': 'Sound', 'gender': 0, 'id': 1395255, 'job': 'Sound Re-Recording Mixer', 'name': 'Greg Orloff', 'profile_path': None}, {'credit_id': '5684670bc3a36828f500ee19', 'department': 'Camera', 'gender': 2, 'id': 1395275, 'job': 'Still Photographer', 'name': 'Richard Foreman Jr.', 'profile_path': None}, {'credit_id': '56846841c3a36828f500ee49', 'department': 'Costume &amp; Make-Up', 'gender': 0, 'id': 1410149, 'job': 'Hair Department Head', 'name': 'Paul LeBlanc', 'profile_path': None}, {'credit_id': '56846864c3a3685f8900491b', 'department': 'Production', 'gender': 1, 'id': 1535737, 'job': 'Production Supervisor', 'name': 'Karen Ruth Getchell', 'profile_path': None}, {'credit_id': '568468a79251414ecb00a6ea', 'department': 'Production', 'gender': 0, 'id': 1537867, 'job': 'Production Coordinator', 'name': 'Rachael Lin Gallaghan', 'profile_path': None}, {'credit_id': '568469b5c3a36836280008ae', 'department': 'Editing', 'gender': 0, 'id': 1546856, 'job': 'Dialogue Editor', 'name': 'Byron Wilson', 'profile_path': None}, {'credit_id': '568467a9c3a3683628000875', 'department': 'Crew', 'gender': 0, 'id': 1552218, 'job': 'Transportation Coordinator', 'name': 'Timothy P. Ryan', 'profile_path': None}, {'credit_id': '5684679bc3a3686075017f3c', 'department': 'Crew', 'gender': 0, 'id': 1555880, 'job': 'Transportation Captain', 'name': 'Edward Lassak', 'profile_path': None}]</t>
  </si>
  <si>
    <t>[{'name': 'Miramax Films', 'id': 14}, {'name': 'Scott Rudin Productions', 'id': 258}, {'name': 'Paramount Vantage', 'id': 838}, {'name': 'Mike Zoss Productions', 'id': 2092}]</t>
  </si>
  <si>
    <t>No Country for Old Men</t>
  </si>
  <si>
    <t>m153</t>
  </si>
  <si>
    <t>['comedy', 'adventure', 'crime', 'music']</t>
  </si>
  <si>
    <t>[{'cast_id': 3, 'character': 'Ulysses Everett McGill', 'credit_id': '52fe421cc3a36847f8004ccb', 'gender': 2, 'id': 1461, 'name': 'George Clooney', 'order': 0, 'profile_path': '/esyiULfB7kSrhgzBkLamjsTTKEg.jpg'}, {'cast_id': 4, 'character': 'Pete Hogwallop', 'credit_id': '52fe421cc3a36847f8004ccf', 'gender': 2, 'id': 1241, 'name': 'John Turturro', 'order': 1, 'profile_path': '/70V4hwvWN0J3aX2LzQg7eKCeq29.jpg'}, {'cast_id': 5, 'character': "Delmar O'Donnell", 'credit_id': '52fe421cc3a36847f8004cd3', 'gender': 2, 'id': 1462, 'name': 'Tim Blake Nelson', 'order': 2, 'profile_path': '/tWHHEnnoEU6aNaiFRvl1WLfNTvB.jpg'}, {'cast_id': 6, 'character': 'Daniel "Big Dan" Teague', 'credit_id': '52fe421cc3a36847f8004cd7', 'gender': 2, 'id': 1230, 'name': 'John Goodman', 'order': 3, 'profile_path': '/eOIx8zj1vYIRhVY2bK5cjIQfua0.jpg'}, {'cast_id': 7, 'character': 'Penny Wharvey-McGill', 'credit_id': '52fe421cc3a36847f8004cdb', 'gender': 1, 'id': 18686, 'name': 'Holly Hunter', 'order': 4, 'profile_path': '/sfqLoSx2dmfQTafqbv8lNHnBeUW.jpg'}, {'cast_id': 8, 'character': 'Tommy Johnson', 'credit_id': '52fe421cc3a36847f8004cdf', 'gender': 2, 'id': 1465, 'name': 'Chris Thomas King', 'order': 5, 'profile_path': '/hUeI7GRVoOqpqOeEYObuGIYTuIi.jpg'}, {'cast_id': 9, 'character': 'Menelaus "Pappy" O\'Daniel', 'credit_id': '52fe421cc3a36847f8004ce3', 'gender': 2, 'id': 1466, 'name': 'Charles Durning', 'order': 6, 'profile_path': '/cDbNCqLStv13MW8W6DZ504xsbrz.jpg'}, {'cast_id': 10, 'character': "Junior O'Daniel", 'credit_id': '52fe421cc3a36847f8004ce7', 'gender': 0, 'id': 1467, 'name': 'Del Pentecost', 'order': 7, 'profile_path': '/dDGWISV97kvrTFGsLAnnKwR766g.jpg'}, {'cast_id': 11, 'character': 'George Nelson', 'credit_id': '52fe421cc3a36847f8004ceb', 'gender': 2, 'id': 1010, 'name': 'Michael Badalucco', 'order': 8, 'profile_path': '/oK2pSu2FWyrwiPEch7Tux2GSMbK.jpg'}, {'cast_id': 12, 'character': "Pappy's Staff", 'credit_id': '52fe421cc3a36847f8004cef', 'gender': 2, 'id': 1468, 'name': 'J.R. Horne', 'order': 9, 'profile_path': '/kwXWf5gEZGWyqRDu5VjXAoll1Hw.jpg'}, {'cast_id': 13, 'character': "Pappy's Staff", 'credit_id': '52fe421cc3a36847f8004cf3', 'gender': 2, 'id': 1469, 'name': 'Brian Reddy', 'order': 10, 'profile_path': '/6AOxOUfyU3iDQabWL6EipPZ5DAM.jpg'}, {'cast_id': 14, 'character': 'Homer Stokes', 'credit_id': '52fe421cc3a36847f8004cf7', 'gender': 2, 'id': 1470, 'name': 'Wayne Duvall', 'order': 11, 'profile_path': '/zCgi06IEyC3BM36PuscNdcXCTAC.jpg'}, {'cast_id': 15, 'character': 'The Little Man', 'credit_id': '52fe421cc3a36847f8004cfb', 'gender': 2, 'id': 1471, 'name': 'Ed Gale', 'order': 12, 'profile_path': '/nT29IOEnFLknnx1MccIiPug014d.jpg'}, {'cast_id': 16, 'character': 'Vernon T. Waldrip', 'credit_id': '52fe421cc3a36847f8004cff', 'gender': 2, 'id': 1472, 'name': 'Ray McKinnon', 'order': 13, 'profile_path': '/gjZv4RQfPrOQEn0QRuR1G7HEz0D.jpg'}, {'cast_id': 17, 'character': 'Sheriff Cooley', 'credit_id': '52fe421cc3a36847f8004d03', 'gender': 2, 'id': 1473, 'name': 'Daniel von Bargen', 'order': 14, 'profile_path': '/fFiiZCvBCqQ4xmCzYpMJQ7xboP3.jpg'}, {'cast_id': 18, 'character': 'Siren', 'credit_id': '52fe421cc3a36847f8004d07', 'gender': 1, 'id': 1474, 'name': 'Mia Tate', 'order': 15, 'profile_path': '/k4IrjpdvL8S3SxAaEG6ZWOrwI9G.jpg'}, {'cast_id': 19, 'character': 'Siren', 'credit_id': '52fe421cc3a36847f8004d0b', 'gender': 1, 'id': 1475, 'name': 'Musetta Vander', 'order': 16, 'profile_path': '/HcCn2iICHNyp2PmEXN72gSuRp9.jpg'}, {'cast_id': 20, 'character': 'Siren', 'credit_id': '52fe421cc3a36847f8004d0f', 'gender': 0, 'id': 1476, 'name': 'Christy Taylor', 'order': 17, 'profile_path': '/3zCh1SxymUG3zL9pcm2C5cpPUPs.jpg'}, {'cast_id': 21, 'character': 'Pomade Vendor', 'credit_id': '52fe421cc3a36847f8004d13', 'gender': 0, 'id': 1478, 'name': 'Millford Fortenberry', 'order': 18, 'profile_path': '/wgsNdU3K2z55zgHTq2s6x5B968X.jpg'}, {'cast_id': 22, 'character': 'Washington B. "Wash" Hogwallop', 'credit_id': '52fe421cc3a36847f8004d17', 'gender': 2, 'id': 1479, 'name': 'Frank Collison', 'order': 19, 'profile_path': '/aOxF97sEwgP8fUAR16Ngw9DuWog.jpg'}, {'cast_id': 23, 'character': 'Boy Hogwallop', 'credit_id': '52fe421cc3a36847f8004d1b', 'gender': 0, 'id': 1480, 'name': 'Quinn Gasaway', 'order': 20, 'profile_path': '/cyROOJDqc7BVtHrgMCForH6Cj6c.jpg'}, {'cast_id': 24, 'character': 'Blind Seer', 'credit_id': '52fe421cc3a36847f8004d1f', 'gender': 2, 'id': 1481, 'name': 'Lee Weaver', 'order': 21, 'profile_path': '/8XnZM7YOWSqdUgPXNLZBWuDQ6Nl.jpg'}, {'cast_id': 59, 'character': 'Mr. Lund', 'credit_id': '57b72e36c3a3681484001ef6', 'gender': 2, 'id': 17401, 'name': 'Stephen Root', 'order': 22, 'profile_path': '/sceCvLiv8xe2jQzrVn39wvosVHG.jpg'}]</t>
  </si>
  <si>
    <t>[{'credit_id': '52fe421cc3a36847f8004cc1', 'department': 'Directing', 'gender': 0, 'id': 1223, 'job': 'Director', 'name': 'Joel Coen', 'profile_path': '/rgVaJNkZCgMarUcZuUAsVfXMWk3.jpg'}, {'credit_id': '52fe421cc3a36847f8004d31', 'department': 'Production', 'gender': 0, 'id': 1224, 'job': 'Producer', 'name': 'Ethan Coen', 'profile_path': '/AH5YwNZC5txyJKyjVZhA4ZXFzP.jpg'}, {'credit_id': '52fe421cc3a36847f8004d3d', 'department': 'Sound', 'gender': 0, 'id': 1483, 'job': 'Original Music Composer', 'name': 'T Bone Burnett', 'profile_path': '/xK2Cw6ryClj4gcXscwnZfzkaTN3.jpg'}, {'credit_id': '52fe421cc3a36847f8004d43', 'department': 'Camera', 'gender': 2, 'id': 151, 'job': 'Director of Photography', 'name': 'Roger Deakins', 'profile_path': '/osGe7eLKNIErFLn1RHJDeYTYOmb.jpg'}, {'credit_id': '52fe421cc3a36847f8004d49', 'department': 'Editing', 'gender': 0, 'id': 1223, 'job': 'Editor', 'name': 'Joel Coen', 'profile_path': '/rgVaJNkZCgMarUcZuUAsVfXMWk3.jpg'}, {'credit_id': '52fe421cc3a36847f8004d4f', 'department': 'Editing', 'gender': 0, 'id': 1224, 'job': 'Editor', 'name': 'Ethan Coen', 'profile_path': '/AH5YwNZC5txyJKyjVZhA4ZXFzP.jpg'}, {'credit_id': '52fe421cc3a36847f8004d55', 'department': 'Editing', 'gender': 1, 'id': 1228, 'job': 'Editor', 'name': 'Tricia Cooke', 'profile_path': None}, {'credit_id': '52fe421cc3a36847f8004d5b', 'department': 'Production', 'gender': 1, 'id': 1484, 'job': 'Casting', 'name': 'Ellen Chenoweth', 'profile_path': None}, {'credit_id': '52fe421cc3a36847f8004d61', 'department': 'Art', 'gender': 2, 'id': 4248, 'job': 'Production Design', 'name': 'Dennis Gassner', 'profile_path': None}, {'credit_id': '52fe421cc3a36847f8004d67', 'department': 'Writing', 'gender': 0, 'id': 1223, 'job': 'Screenplay', 'name': 'Joel Coen', 'profile_path': '/rgVaJNkZCgMarUcZuUAsVfXMWk3.jpg'}, {'credit_id': '52fe421cc3a36847f8004d6d', 'department': 'Writing', 'gender': 0, 'id': 1224, 'job': 'Screenplay', 'name': 'Ethan Coen', 'profile_path': '/AH5YwNZC5txyJKyjVZhA4ZXFzP.jpg'}, {'credit_id': '56788065c3a368474a000840', 'department': 'Camera', 'gender': 1, 'id': 1324652, 'job': 'Still Photographer', 'name': 'Melinda Sue Gordon', 'profile_path': None}, {'credit_id': '56788278925141118c0009d0', 'department': 'Production', 'gender': 2, 'id': 1482, 'job': 'Co-Producer', 'name': 'John Cameron', 'profile_path': None}, {'credit_id': '56787fd8c3a36847570008af', 'department': 'Costume &amp; Make-Up', 'gender': 1, 'id': 7418, 'job': 'Costume Design', 'name': 'Mary Zophres', 'profile_path': None}, {'credit_id': '56787ff0925141117d00093c', 'department': 'Costume &amp; Make-Up', 'gender': 0, 'id': 1322089, 'job': 'Costume Supervisor', 'name': 'Cha Blevins', 'profile_path': None}, {'credit_id': '56788045c3a368474a00083c', 'department': 'Directing', 'gender': 2, 'id': 587969, 'job': 'Script Supervisor', 'name': 'Thomas Johnston', 'profile_path': None}, {'credit_id': '5678807bc3a36847440009d1', 'department': 'Art', 'gender': 1, 'id': 555, 'job': 'Set Decoration', 'name': 'Nancy Haigh', 'profile_path': None}, {'credit_id': '56788087c3a36847570008c1', 'department': 'Art', 'gender': 0, 'id': 8285, 'job': 'Art Direction', 'name': 'Richard L. Johnson', 'profile_path': None}, {'credit_id': '567880ba9251411181000913', 'department': 'Sound', 'gender': 2, 'id': 1390523, 'job': 'Music Editor', 'name': 'Sean Garnhart', 'profile_path': None}, {'credit_id': '567880da925141118c0009a4', 'department': 'Sound', 'gender': 2, 'id': 1390523, 'job': 'Sound Re-Recording Mixer', 'name': 'Sean Garnhart', 'profile_path': None}, {'credit_id': '567880e8c3a368474d000944', 'department': 'Sound', 'gender': 0, 'id': 1395255, 'job': 'Sound Re-Recording Mixer', 'name': 'Greg Orloff', 'profile_path': None}, {'credit_id': '567880f6c3a3684750000a2f', 'department': 'Sound', 'gender': 0, 'id': 9619, 'job': 'Supervising Sound Editor', 'name': 'Skip Lievsay', 'profile_path': None}, {'credit_id': '567880fd92514111870008c7', 'department': 'Sound', 'gender': 0, 'id': 9619, 'job': 'Sound Re-Recording Mixer', 'name': 'Skip Lievsay', 'profile_path': None}, {'credit_id': '56788117925141118a000957', 'department': 'Sound', 'gender': 0, 'id': 1638, 'job': 'Sound Designer', 'name': 'Eugene Gearty', 'profile_path': None}, {'credit_id': '56788136c3a36847530009ee', 'department': 'Sound', 'gender': 0, 'id': 223239, 'job': 'Production Sound Mixer', 'name': 'Peter F. Kurland', 'profile_path': None}, {'credit_id': '5678818a92514111870008db', 'department': 'Editing', 'gender': 2, 'id': 99426, 'job': 'Dialogue Editor', 'name': 'Fred Rosenberg', 'profile_path': None}, {'credit_id': '567881a7c3a36847530009f4', 'department': 'Editing', 'gender': 2, 'id': 1333223, 'job': 'Dialogue Editor', 'name': 'Philip Stockton', 'profile_path': '/zir8NewARDgqgUNLhmAgIditO6f.jpg'}, {'credit_id': '567881eac3a368474a000856', 'department': 'Crew', 'gender': 0, 'id': 9621, 'job': 'Special Effects Coordinator', 'name': 'Peter Chesney', 'profile_path': None}, {'credit_id': '5678820d925141118100092d', 'department': 'Production', 'gender': 0, 'id': 1552157, 'job': 'Production Supervisor', 'name': 'Gilly Ruben', 'profile_path': None}, {'credit_id': '5678821fc3a368474a00085c', 'department': 'Production', 'gender': 2, 'id': 2238, 'job': 'Executive Producer', 'name': 'Eric Fellner', 'profile_path': '/DiDxNhIfVPn9bRdOumhK0LgCYT.jpg'}, {'credit_id': '56788327925141117d00099b', 'department': 'Production', 'gender': 2, 'id': 2236, 'job': 'Executive Producer', 'name': 'Tim Bevan', 'profile_path': '/f7o93O1KocuLwIrSa7KqyL1sWaT.jpg'}, {'credit_id': '567883379251411187000903', 'department': 'Production', 'gender': 2, 'id': 44482, 'job': 'Associate Producer', 'name': 'Robert Graf', 'profile_path': None}, {'credit_id': '58a7363e92514170820000fa', 'department': 'Crew', 'gender': 2, 'id': 1711837, 'job': 'Transportation Co-Captain', 'name': 'James Brown', 'profile_path': None}]</t>
  </si>
  <si>
    <t>[{'id': 28, 'name': 'Action'}, {'id': 12, 'name': 'Adventure'}, {'id': 35, 'name': 'Comedy'}]</t>
  </si>
  <si>
    <t>[{'name': 'Universal Pictures', 'id': 33}, {'name': 'Mike Zoss Productions', 'id': 2092}, {'name': 'Studio Canal', 'id': 5870}, {'name': 'Touchstone Pictures', 'id': 9195}, {'name': 'Working Title Films', 'id': 10163}]</t>
  </si>
  <si>
    <t>O Brother, Where Art Thou?</t>
  </si>
  <si>
    <t>m154</t>
  </si>
  <si>
    <t>[{'cast_id': 1, 'character': 'Zack Mayo', 'credit_id': '52fe4360c3a36847f804fbff', 'gender': 2, 'id': 1205, 'name': 'Richard Gere', 'order': 0, 'profile_path': '/hqMhNyTqIStibnhBh8SjyfpU665.jpg'}, {'cast_id': 2, 'character': 'Paula Pokrifki', 'credit_id': '52fe4360c3a36847f804fc03', 'gender': 1, 'id': 26513, 'name': 'Debra Winger', 'order': 1, 'profile_path': '/l1ISZ6yfV8ilaNmOHBVTheq6Mbq.jpg'}, {'cast_id': 3, 'character': 'Sergeant Emil Foley', 'credit_id': '52fe4360c3a36847f804fc07', 'gender': 2, 'id': 20959, 'name': 'Louis Gossett, Jr.', 'order': 2, 'profile_path': '/ggWZg5ADOjhMLqfr9canl7gNTGD.jpg'}, {'cast_id': 11, 'character': 'Sid Worley', 'credit_id': '52fe4360c3a36847f804fc35', 'gender': 2, 'id': 18181, 'name': 'David Keith', 'order': 3, 'profile_path': '/v1b7NQqJifk7xgt9HOGh0lvfkbP.jpg'}, {'cast_id': 12, 'character': 'Byron Mayo', 'credit_id': '52fe4360c3a36847f804fc39', 'gender': 2, 'id': 1162, 'name': 'Robert Loggia', 'order': 4, 'profile_path': '/7xtU12KT12xjy4UY1O6VKpw7FLx.jpg'}, {'cast_id': 13, 'character': 'Lynette Pomeroy', 'credit_id': '52fe4360c3a36847f804fc3d', 'gender': 1, 'id': 27539, 'name': 'Lisa Blount', 'order': 5, 'profile_path': '/cU93NHpILM59Glj4WyeBpEj9UXH.jpg'}, {'cast_id': 14, 'character': 'Casey Seeger', 'credit_id': '52fe4360c3a36847f804fc41', 'gender': 1, 'id': 779, 'name': 'Lisa Eilbacher', 'order': 6, 'profile_path': '/kyiePU42bPqcGCRJfta1Ev2m7if.jpg'}, {'cast_id': 15, 'character': 'Perryman', 'credit_id': '52fe4360c3a36847f804fc45', 'gender': 0, 'id': 27540, 'name': 'Harold Sylvester', 'order': 7, 'profile_path': '/ycHQQeuvrQ8vo9PwsmgLrffqITw.jpg'}, {'cast_id': 16, 'character': 'Topper Daniels', 'credit_id': '52fe4360c3a36847f804fc49', 'gender': 2, 'id': 16560, 'name': 'David Caruso', 'order': 8, 'profile_path': '/i251LGpMkOeOqRmqlCpKkNoGdni.jpg'}, {'cast_id': 17, 'character': 'Esther Pokrifiki', 'credit_id': '52fe4360c3a36847f804fc4d', 'gender': 1, 'id': 6465, 'name': 'Grace Zabriskie', 'order': 9, 'profile_path': '/ibBabuSM1UyPYFFo0wBXhGbqElk.jpg'}, {'cast_id': 18, 'character': 'Emiliano Della Serra', 'credit_id': '52fe4360c3a36847f804fc51', 'gender': 2, 'id': 41737, 'name': 'Tony Plana', 'order': 10, 'profile_path': '/gEcsHeOyejSJr4Ua2xqGxnyjw1J.jpg'}, {'cast_id': 19, 'character': 'Joe Pokrifki', 'credit_id': '52fe4360c3a36847f804fc55', 'gender': 2, 'id': 83453, 'name': 'Victor French', 'order': 11, 'profile_path': '/7w2HXFanFIzFVHg7ze5aYmNAhhQ.jpg'}, {'cast_id': 20, 'character': 'Young Zack', 'credit_id': '52fe4360c3a36847f804fc59', 'gender': 0, 'id': 1077916, 'name': 'Tommy Petersen', 'order': 12, 'profile_path': None}, {'cast_id': 21, 'character': 'Bunny', 'credit_id': '52fe4360c3a36847f804fc5d', 'gender': 1, 'id': 1077917, 'name': 'Mara Scott-Wood', 'order': 13, 'profile_path': None}, {'cast_id': 22, 'character': 'Schneider', 'credit_id': '52fe4360c3a36847f804fc61', 'gender': 0, 'id': 1077918, 'name': 'David Greenfield', 'order': 14, 'profile_path': None}, {'cast_id': 23, 'character': 'Donny', 'credit_id': '52fe4360c3a36847f804fc65', 'gender': 2, 'id': 194383, 'name': 'Dennis Rucker', 'order': 15, 'profile_path': None}, {'cast_id': 24, 'character': 'Nellie Rufferwell', 'credit_id': '52fe4360c3a36847f804fc69', 'gender': 1, 'id': 1055874, 'name': 'Jane Wilbur', 'order': 16, 'profile_path': None}, {'cast_id': 25, 'character': 'Thraxton', 'credit_id': '52fe4360c3a36847f804fc6d', 'gender': 0, 'id': 1077919, 'name': 'Buck Welcher', 'order': 17, 'profile_path': None}, {'cast_id': 26, 'character': 'Tom Worley', 'credit_id': '52fe4360c3a36847f804fc71', 'gender': 0, 'id': 1077920, 'name': 'Vern Taylor', 'order': 18, 'profile_path': None}, {'cast_id': 27, 'character': 'Betty Worley', 'credit_id': '52fe4360c3a36847f804fc75', 'gender': 1, 'id': 132710, 'name': 'Elizabeth Rogers', 'order': 19, 'profile_path': None}, {'cast_id': 28, 'character': 'Drill Instructor #1', 'credit_id': '52fe4360c3a36847f804fc79', 'gender': 0, 'id': 1077921, 'name': 'David R. Marshall', 'order': 20, 'profile_path': None}, {'cast_id': 29, 'character': 'Drill Instructor #2', 'credit_id': '52fe4360c3a36847f804fc7d', 'gender': 0, 'id': 1077922, 'name': 'Gary C. Stillwell', 'order': 21, 'profile_path': None}, {'cast_id': 30, 'character': 'Troy', 'credit_id': '52fe4360c3a36847f804fc81', 'gender': 2, 'id': 104342, 'name': 'John Laughlin', 'order': 22, 'profile_path': '/4qVihEb3rMxSQap4N7fC1plTtM0.jpg'}, {'cast_id': 31, 'character': 'Dilbert Dunker Instructor', 'credit_id': '594bd35ac3a36832bd0119f8', 'gender': 0, 'id': 1837441, 'name': 'Tee Dennard', 'order': 23, 'profile_path': None}, {'cast_id': 32, 'character': 'Altitude Chamber Instructor', 'credit_id': '594bd3859251413111012115', 'gender': 2, 'id': 1837442, 'name': 'Norbert M. Murray', 'order': 24, 'profile_path': None}, {'cast_id': 33, 'character': 'New Recruit', 'credit_id': '594bd3c39251413127011d6b', 'gender': 2, 'id': 1837444, 'name': 'Daniel Tyler', 'order': 25, 'profile_path': None}, {'cast_id': 34, 'character': 'Captain Graves', 'credit_id': '594bd405c3a36832ca011d31', 'gender': 2, 'id': 1837446, 'name': 'William S. Graves', 'order': 26, 'profile_path': None}, {'cast_id': 35, 'character': "Paula's Sister", 'credit_id': '594bd465c3a368329b01374c', 'gender': 1, 'id': 1837447, 'name': 'Pia Boyer', 'order': 27, 'profile_path': None}, {'cast_id': 36, 'character': "Paula's Sister", 'credit_id': '594bd495925141314b011ed8', 'gender': 1, 'id': 1837448, 'name': 'Danna Kiesel', 'order': 28, 'profile_path': None}, {'cast_id': 37, 'character': 'Prostitute #1', 'credit_id': '594bd4e0c3a368329b0137d2', 'gender': 1, 'id': 1424164, 'name': 'Meleesa Wyatt', 'order': 29, 'profile_path': None}, {'cast_id': 38, 'character': 'Prostitute #2', 'credit_id': '594bd510c3a368329b0137f6', 'gender': 1, 'id': 1837450, 'name': 'Jo Anna Keane', 'order': 30, 'profile_path': None}, {'cast_id': 39, 'character': 'Platoon Member (uncredited)', 'credit_id': '594bd55a9251413155012a9e', 'gender': 2, 'id': 1837451, 'name': 'Bernard Madrid', 'order': 31, 'profile_path': None}, {'cast_id': 40, 'character': 'New Recruit (uncredited)', 'credit_id': '594bd5a0c3a368323201154a', 'gender': 2, 'id': 1837452, 'name': 'Randy Tat', 'order': 32, 'profile_path': None}]</t>
  </si>
  <si>
    <t>[{'credit_id': '594bd605925141310c0126c7', 'department': 'Editing', 'gender': 2, 'id': 3100, 'job': 'Editor', 'name': 'Peter Zinner', 'profile_path': None}, {'credit_id': '52fe4360c3a36847f804fc25', 'department': 'Camera', 'gender': 2, 'id': 6490, 'job': 'Director of Photography', 'name': 'Donald E. Thorin', 'profile_path': None}, {'credit_id': '52fe4360c3a36847f804fc1f', 'department': 'Sound', 'gender': 2, 'id': 7066, 'job': 'Original Music Composer', 'name': 'Jack Nitzsche', 'profile_path': None}, {'credit_id': '52fe4360c3a36847f804fc31', 'department': 'Art', 'gender': 2, 'id': 8883, 'job': 'Production Design', 'name': 'Philip M. Jefferies', 'profile_path': None}, {'credit_id': '594bd653925141310c012706', 'department': 'Art', 'gender': 2, 'id': 8884, 'job': 'Set Decoration', 'name': 'James L. Berkey', 'profile_path': None}, {'credit_id': '52fe4360c3a36847f804fc2b', 'department': 'Production', 'gender': 1, 'id': 14096, 'job': 'Casting', 'name': 'Nancy Klopper', 'profile_path': None}, {'credit_id': '52fe4360c3a36847f804fc19', 'department': 'Production', 'gender': 2, 'id': 14535, 'job': 'Producer', 'name': 'Martin Elfand', 'profile_path': None}, {'credit_id': '52fe4360c3a36847f804fc0d', 'department': 'Directing', 'gender': 0, 'id': 18596, 'job': 'Director', 'name': 'Taylor Hackford', 'profile_path': '/heZfdghufTV3t3ayrWvIuiP1jvb.jpg'}, {'credit_id': '52fe4360c3a36847f804fc13', 'department': 'Writing', 'gender': 2, 'id': 27538, 'job': 'Screenplay', 'name': 'Douglas Day Stewart', 'profile_path': None}, {'credit_id': '594bd5e8c3a368329b0138bf', 'department': 'Production', 'gender': 2, 'id': 27538, 'job': 'Associate Producer', 'name': 'Douglas Day Stewart', 'profile_path': None}, {'credit_id': '594bd73c925141311101243d', 'department': 'Production', 'gender': 0, 'id': 101724, 'job': 'Location Manager', 'name': 'Paul G. Hensler', 'profile_path': None}, {'credit_id': '594bd754c3a36832ca01200c', 'department': 'Directing', 'gender': 1, 'id': 1512144, 'job': 'Script Supervisor', 'name': 'Mary Ann Newfield', 'profile_path': None}, {'credit_id': '594bd7aa925141310c01283b', 'department': 'Art', 'gender': 2, 'id': 1648134, 'job': 'Title Designer', 'name': 'Dan Perri', 'profile_path': None}, {'credit_id': '594bd645c3a368329b013921', 'department': 'Art', 'gender': 0, 'id': 1696937, 'job': 'Art Direction', 'name': 'John V. Cartwright', 'profile_path': None}, {'credit_id': '594bd68ac3a368329b013971', 'department': 'Production', 'gender': 2, 'id': 1837453, 'job': 'Unit Production Manager', 'name': 'Robert Schneider', 'profile_path': None}, {'credit_id': '594bd7099251413115012897', 'department': 'Production', 'gender': 2, 'id': 1837454, 'job': 'Location Manager', 'name': 'William R. Borden', 'profile_path': None}]</t>
  </si>
  <si>
    <t>[{'name': 'Paramount Pictures', 'id': 4}, {'name': 'Lorimar Film Entertainment', 'id': 1176}]</t>
  </si>
  <si>
    <t>An Officer and a Gentleman</t>
  </si>
  <si>
    <t>m155</t>
  </si>
  <si>
    <t>[{'cast_id': 1, 'character': 'Meg Altman', 'credit_id': '52fe43cbc3a36847f80700b3', 'gender': 1, 'id': 1038, 'name': 'Jodie Foster', 'order': 0, 'profile_path': '/eAIE6bnOQ8rm0f933gyeAQdIwrP.jpg'}, {'cast_id': 2, 'character': 'Sarah Altman', 'credit_id': '52fe43cbc3a36847f80700b7', 'gender': 1, 'id': 37917, 'name': 'Kristen Stewart', 'order': 1, 'profile_path': '/e3PsBYlpDSp1CaLNDWh42GIpDGF.jpg'}, {'cast_id': 3, 'character': 'Burnham', 'credit_id': '52fe43cbc3a36847f80700bb', 'gender': 2, 'id': 2178, 'name': 'Forest Whitaker', 'order': 2, 'profile_path': '/4pMQkelS5lK661m9Kz3oIxLYiyS.jpg'}, {'cast_id': 4, 'character': 'Raoul', 'credit_id': '52fe43cbc3a36847f80700bf', 'gender': 2, 'id': 20309, 'name': 'Dwight Yoakam', 'order': 3, 'profile_path': '/pyqKTjGy0m4aBKDqbH4ne8hUwLi.jpg'}, {'cast_id': 5, 'character': 'Junior', 'credit_id': '52fe43cbc3a36847f80700c3', 'gender': 2, 'id': 7499, 'name': 'Jared Leto', 'order': 4, 'profile_path': '/msugySeTCyCmlRWtyB6sMixTQYY.jpg'}, {'cast_id': 7, 'character': 'Lydia Lynch', 'credit_id': '52fe43cbc3a36847f80700cb', 'gender': 1, 'id': 37042, 'name': 'Ann Magnuson', 'order': 5, 'profile_path': '/ry9H1u1GFbwXiWWolYA63pjBctp.jpg'}, {'cast_id': 8, 'character': 'Evan Kurlander', 'credit_id': '52fe43cbc3a36847f80700cf', 'gender': 2, 'id': 15865, 'name': 'Ian Buchanan', 'order': 6, 'profile_path': '/aCUAEzY79h3hDTyqT7WwVTbqqxm.jpg'}, {'cast_id': 6, 'character': 'Stephen Altman', 'credit_id': '52fe43cbc3a36847f80700c7', 'gender': 0, 'id': 5274, 'name': 'Patrick Bauchau', 'order': 7, 'profile_path': '/eAlTfdwkw4xCU8UIxVCkL4LWYO5.jpg'}, {'cast_id': 21, 'character': 'Officer Keeney', 'credit_id': '52fe43cbc3a36847f8070119', 'gender': 2, 'id': 36189, 'name': 'Paul Schulze', 'order': 8, 'profile_path': '/tcGHCA2seYFju3RBKItpyLHAPHc.jpg'}, {'cast_id': 20, 'character': 'Sleepy Neighbor', 'credit_id': '52fe43cbc3a36847f8070115', 'gender': 2, 'id': 12047, 'name': 'Andrew Kevin Walker', 'order': 9, 'profile_path': '/tPypY1vmiLEkoFuN0Q5pUU338ms.jpg'}, {'cast_id': 22, 'character': 'Officer Morales', 'credit_id': '52fe43cbc3a36847f807011d', 'gender': 2, 'id': 59675, 'name': 'Mel Rodriguez', 'order': 10, 'profile_path': '/fdfVBVihcLvHAOArV2KvtTSZNrY.jpg'}, {'cast_id': 23, 'character': 'SWAT Cop', 'credit_id': '52fe43cbc3a36847f8070121', 'gender': 0, 'id': 99022, 'name': 'Richard Conant', 'order': 11, 'profile_path': None}, {'cast_id': 24, 'character': 'SWAT Cop', 'credit_id': '52fe43cbc3a36847f8070125', 'gender': 0, 'id': 1056131, 'name': 'Paul Simon', 'order': 12, 'profile_path': None}, {'cast_id': 25, 'character': 'SWAT Cop', 'credit_id': '52fe43cbc3a36847f8070129', 'gender': 0, 'id': 1077957, 'name': 'Victor Thrash', 'order': 13, 'profile_path': None}, {'cast_id': 27, 'character': 'SWAT Cop', 'credit_id': '530914f7c3a3687b57000f54', 'gender': 0, 'id': 157707, 'name': 'Ken Turner', 'order': 14, 'profile_path': None}, {'cast_id': 88, 'character': "Stephen's Girlfriend on the Phone (voice)", 'credit_id': '58ea9cbc92514134eb0413f4', 'gender': 1, 'id': 2227, 'name': 'Nicole Kidman', 'order': 15, 'profile_path': '/1ammEgq5D6qw5mM4WkgUmnxQ7Uy.jpg'}]</t>
  </si>
  <si>
    <t>[{'credit_id': '58a469cd92514165c500442a', 'department': 'Sound', 'gender': 2, 'id': 117, 'job': 'Music', 'name': 'Howard Shore', 'profile_path': '/4HbFF5o13GkO0rHi4OVXXMb7U5L.jpg'}, {'credit_id': '52fe43cbc3a36847f8070105', 'department': 'Production', 'gender': 2, 'id': 508, 'job': 'Producer', 'name': 'David Koepp', 'profile_path': '/3A7kfyMXaVjGcSbGdRD25msbHcj.jpg'}, {'credit_id': '58a469c7c3a3686cc500416f', 'department': 'Writing', 'gender': 2, 'id': 508, 'job': 'Writer', 'name': 'David Koepp', 'profile_path': '/3A7kfyMXaVjGcSbGdRD25msbHcj.jpg'}, {'credit_id': '535ce2d7c3a36830a9003ce4', 'department': 'Costume &amp; Make-Up', 'gender': 2, 'id': 605, 'job': 'Costume Design', 'name': 'Michael Kaplan', 'profile_path': '/pgME9OWsN2y3UZw1OsXbqmN2fEx.jpg'}, {'credit_id': '563d27229251413b13009fa6', 'department': 'Art', 'gender': 2, 'id': 944, 'job': 'Production Design', 'name': 'Arthur Max', 'profile_path': None}, {'credit_id': '52fe43cbc3a36847f80700e7', 'department': 'Camera', 'gender': 2, 'id': 2240, 'job': 'Director of Photography', 'name': 'Darius Khondji', 'profile_path': None}, {'credit_id': '52fe43cbc3a36847f80700d5', 'department': 'Directing', 'gender': 2, 'id': 7467, 'job': 'Director', 'name': 'David Fincher', 'profile_path': '/dcBHejOsKvzVZVozWJAPzYthb8X.jpg'}, {'credit_id': '52fe43cbc3a36847f80700ff', 'department': 'Production', 'gender': 0, 'id': 7475, 'job': 'Producer', 'name': 'CeÃ¡n Chaffin', 'profile_path': None}, {'credit_id': '52fe43cbc3a36847f80700ed', 'department': 'Editing', 'gender': 2, 'id': 7480, 'job': 'Editor', 'name': 'James Haygood', 'profile_path': None}, {'credit_id': '535ce2bfc3a36830a9003ce2', 'department': 'Production', 'gender': 1, 'id': 7481, 'job': 'Casting', 'name': 'Laray Mayfield', 'profile_path': None}, {'credit_id': '58a4abe2c3a3686cbc007ae7', 'department': 'Sound', 'gender': 0, 'id': 7763, 'job': 'Sound Designer', 'name': 'Ren Klyce', 'profile_path': None}, {'credit_id': '58a4b11692514165bf007deb', 'department': 'Editing', 'gender': 0, 'id': 8158, 'job': 'Dialogue Editor', 'name': 'Michael Silvers', 'profile_path': None}, {'credit_id': '58a4abc0c3a3686cbc007acf', 'department': 'Crew', 'gender': 2, 'id': 8684, 'job': 'Stunt Coordinator', 'name': 'Dan Bradley', 'profile_path': None}, {'credit_id': '58a4ad6f92514165c20079f0', 'department': 'Costume &amp; Make-Up', 'gender': 2, 'id': 9007, 'job': 'Makeup Artist', 'name': 'Robert McCann', 'profile_path': None}, {'credit_id': '58a4ac9e92514165bc007947', 'department': 'Art', 'gender': 2, 'id': 9025, 'job': 'Art Direction', 'name': 'James E. Tocci', 'profile_path': None}, {'credit_id': '58a4acaf92514165c5007600', 'department': 'Art', 'gender': 2, 'id': 11413, 'job': 'Set Decoration', 'name': 'Garrett Lewis', 'profile_path': None}, {'credit_id': '58a4ac9792514165c50075ea', 'department': 'Art', 'gender': 0, 'id': 11700, 'job': 'Art Direction', 'name': 'Keith Neely', 'profile_path': None}, {'credit_id': '58a4abd692514165b3007531', 'department': 'Production', 'gender': 2, 'id': 12770, 'job': 'Unit Production Manager', 'name': 'Denis L. Stewart', 'profile_path': None}, {'credit_id': '563d26d39251416cd8000d58', 'department': 'Sound', 'gender': 0, 'id': 16497, 'job': 'Music Editor', 'name': 'Lisa Jaime', 'profile_path': None}, {'credit_id': '58a4abebc3a3686cd400744d', 'department': 'Directing', 'gender': 0, 'id': 17217, 'job': 'First Assistant Director', 'name': 'Mike Topoozian', 'profile_path': None}, {'credit_id': '52fe43cbc3a36847f80700f3', 'department': 'Editing', 'gender': 0, 'id': 17455, 'job': 'Editor', 'name': 'Angus Wall', 'profile_path': None}, {'credit_id': '58a4aca792514165bf007a93', 'department': 'Art', 'gender': 2, 'id': 18458, 'job': 'Set Decoration', 'name': 'Jon Danniells', 'profile_path': None}, {'credit_id': '563d26e292514129fe01a150', 'department': 'Sound', 'gender': 0, 'id': 21122, 'job': 'Music Editor', 'name': 'Ramiro Belgardt', 'profile_path': None}, {'credit_id': '52fe43cbc3a36847f8070111', 'department': 'Production', 'gender': 2, 'id': 35974, 'job': 'Producer', 'name': 'Gavin Polone', 'profile_path': None}, {'credit_id': '52fe43cbc3a36847f80700f9', 'department': 'Camera', 'gender': 2, 'id': 37925, 'job': 'Director of Photography', 'name': 'Conrad W. Hall', 'profile_path': None}, {'credit_id': '52fe43cbc3a36847f807010b', 'department': 'Production', 'gender': 1, 'id': 37926, 'job': 'Producer', 'name': 'Judy Hofflund', 'profile_path': None}, {'credit_id': '58a4afacc3a3686cd4007746', 'department': 'Production', 'gender': 0, 'id': 66696, 'job': 'Production Coordinator', 'name': 'Daren Hicks', 'profile_path': None}, {'credit_id': '58a4b05392514165b900743a', 'department': 'Editing', 'gender': 2, 'id': 57638, 'job': 'Assistant Editor', 'name': 'John Venzon', 'profile_path': None}, {'credit_id': '58a4aef8c3a3686cd40076c8', 'department': 'Costume &amp; Make-Up', 'gender': 0, 'id': 83064, 'job': 'Hairstylist', 'name': 'Frances Mathias', 'profile_path': None}, {'credit_id': '58a4b2b5c3a3686cc2007f69', 'department': 'Crew', 'gender': 2, 'id': 109870, 'job': 'Makeup Effects', 'name': 'Tom Woodruff Jr.', 'profile_path': '/pnzLZ5UomVnx8qGFs2kl2hnEys5.jpg'}, {'credit_id': '58a4b032c3a3686ccc0077ca', 'department': 'Crew', 'gender': 0, 'id': 108152, 'job': 'Transportation Captain', 'name': 'Gary Preece', 'profile_path': None}, {'credit_id': '58a4af4192514165c2007b63', 'department': 'Art', 'gender': 2, 'id': 151007, 'job': 'Storyboard Designer', 'name': 'Peter Ramsey', 'profile_path': None}, {'credit_id': '58a4b0fd92514165b90074a3', 'department': 'Sound', 'gender': 2, 'id': 572622, 'job': 'ADR Editor', 'name': 'Tom Bellfort', 'profile_path': None}, {'credit_id': '58a4af03c3a3686cd1007e19', 'department': 'Lighting', 'gender': 0, 'id': 589970, 'job': 'Chief Lighting Technician', 'name': 'Ian Kincaid', 'profile_path': None}, {'credit_id': '58a4b0c892514165b6007cc5', 'department': 'Sound', 'gender': 2, 'id': 957928, 'job': 'Sound Re-Recording Mixer', 'name': 'Todd Boekelheide', 'profile_path': None}, {'credit_id': '58a4b2aa92514165bc007dda', 'department': 'Crew', 'gender': 2, 'id': 958540, 'job': 'Makeup Effects', 'name': 'Alec Gillis', 'profile_path': '/3pglJqJepYKuE8B9aIAd4Z3qX0y.jpg'}, {'credit_id': '58a4afeac3a3686cd1007ebe', 'department': 'Camera', 'gender': 0, 'id': 1172443, 'job': 'Still Photographer', 'name': 'Merrick Morton', 'profile_path': None}, {'credit_id': '58a4ad3392514165b0007710', 'department': 'Costume &amp; Make-Up', 'gender': 0, 'id': 1319744, 'job': 'Costume Supervisor', 'name': 'Linda Matthews', 'profile_path': None}, {'credit_id': '58a4b0bfc3a3686cbf007649', 'department': 'Sound', 'gender': 0, 'id': 1327030, 'job': 'Sound Re-Recording Mixer', 'name': 'Lora Hirschberg', 'profile_path': None}, {'credit_id': '58a4b0f5c3a3686cc2007de1', 'department': 'Sound', 'gender': 0, 'id': 1376902, 'job': 'ADR Editor', 'name': 'Gwendolyn Yates Whittle', 'profile_path': None}, {'credit_id': '58a4af20c3a3686ca3007555', 'department': 'Sound', 'gender': 0, 'id': 1378229, 'job': 'Boom Operator', 'name': 'Marvin E. Lewis', 'profile_path': None}, {'credit_id': '58a4b106c3a3686ccc007869', 'department': 'Editing', 'gender': 0, 'id': 1389534, 'job': 'Dialogue Editor', 'name': 'Richard Quinn', 'profile_path': None}, {'credit_id': '58a4acca92514165c200796b', 'department': 'Directing', 'gender': 1, 'id': 1395290, 'job': 'Script Supervisor', 'name': 'Sharron Reynolds', 'profile_path': None}, {'credit_id': '58a4b0e592514165b0007a12', 'department': 'Sound', 'gender': 0, 'id': 1399117, 'job': 'Sound Effects Editor', 'name': 'David C. Hughes', 'profile_path': None}, {'credit_id': '58a4b10e92514165bc007c86', 'department': 'Editing', 'gender': 0, 'id': 1400905, 'job': 'Dialogue Editor', 'name': 'Ewa Sztompke', 'profile_path': None}, {'credit_id': '58a4aced92514165c5007639', 'department': 'Camera', 'gender': 0, 'id': 1401263, 'job': 'Camera Operator', 'name': 'Ray De La Motte', 'profile_path': None}, {'credit_id': '58a4b0b6c3a3686cbf007640', 'department': 'Sound', 'gender': 2, 'id': 1406614, 'job': 'Sound Re-Recording Mixer', 'name': 'David Parker', 'profile_path': None}, {'credit_id': '58a4b22e92514165bc007d70', 'department': 'Visual Effects', 'gender': 0, 'id': 1409273, 'job': 'Visual Effects Supervisor', 'name': 'Kevin Tod Haug', 'profile_path': None}, {'credit_id': '58a4af3692514165c5007811', 'department': 'Art', 'gender': 0, 'id': 1413087, 'job': 'Art Department Coordinator', 'name': 'Carla S. Nemec', 'profile_path': None}, {'credit_id': '58a4b24dc3a3686cbc007fda', 'department': 'Visual Effects', 'gender': 0, 'id': 1415626, 'job': 'Visual Effects Coordinator', 'name': 'Leslie McMinn', 'profile_path': None}, {'credit_id': '58a4ac87c3a3686cd40074bf', 'department': 'Production', 'gender': 0, 'id': 1474687, 'job': 'Associate Producer', 'name': 'John S. Dorsey', 'profile_path': None}, {'credit_id': '58a4b04b92514165b6007c6a', 'department': 'Editing', 'gender': 0, 'id': 1486851, 'job': 'Assistant Editor', 'name': 'Alex Olivares', 'profile_path': None}, {'credit_id': '563d26f7c3a3681b5e026b83', 'department': 'Sound', 'gender': 0, 'id': 1532402, 'job': 'Music Editor', 'name': 'John Klepko', 'profile_path': None}, {'credit_id': '58a4af2dc3a3686cbf00754d', 'department': 'Sound', 'gender': 2, 'id': 1546115, 'job': 'Production Sound Mixer', 'name': 'Willie D. Burton', 'profile_path': None}, {'credit_id': '58a4ace292514165c200797a', 'department': 'Camera', 'gender': 0, 'id': 1550618, 'job': 'Camera Operator', 'name': 'Aaron Pazanti', 'profile_path': None}, {'credit_id': '58a4aeefc3a3686cbc007d6e', 'department': 'Costume &amp; Make-Up', 'gender': 0, 'id': 1551326, 'job': 'Key Hair Stylist', 'name': 'Edward Morrison', 'profile_path': None}, {'credit_id': '58a4ac90c3a3686cbc007b6d', 'department': 'Crew', 'gender': 0, 'id': 1599632, 'job': 'Post Production Supervisor', 'name': 'Peter Mavromates', 'profile_path': None}, {'credit_id': '58a4b208c3a3686cbc007fae', 'department': 'Sound', 'gender': 2, 'id': 1641217, 'job': 'Music Editor', 'name': 'Mark Willsher', 'profile_path': None}, {'credit_id': '58a4afc892514165c2007bc6', 'department': 'Production', 'gender': 0, 'id': 1646349, 'job': 'Production Accountant', 'name': 'Mike Revell', 'profile_path': None}, {'credit_id': '58a4b21792514165bc007d5d', 'department': 'Editing', 'gender': 0, 'id': 1713075, 'job': 'Color Timer', 'name': 'Stephen Nakamura', 'profile_path': None}, {'credit_id': '58a4af5092514165b900738d', 'department': 'Art', 'gender': 0, 'id': 1749906, 'job': 'Property Master', 'name': "Roy 'Bucky' Moore", 'profile_path': None}, {'credit_id': '58a4ac3bc3a3686cd1007ba0', 'department': 'Directing', 'gender': 2, 'id': 1758614, 'job': 'Second Assistant Director', 'name': 'Bob Wagner', 'profile_path': None}, {'credit_id': '58a4adb7c3a3686cbf007412', 'department': 'Costume &amp; Make-Up', 'gender': 1, 'id': 1758616, 'job': 'Key Makeup Artist', 'name': 'Julie L. Pearce', 'profile_path': None}, {'credit_id': '58a4b01e92514165b6007c3f', 'department': 'Production', 'gender': 0, 'id': 1758622, 'job': 'Casting Assistant', 'name': 'Christie Cean George', 'profile_path': None}, {'credit_id': '58a4b1b1c3a3686cbc007f64', 'department': 'Crew', 'gender': 0, 'id': 1758623, 'job': 'Sound Design Assistant', 'name': 'Eric B. Dachs', 'profile_path': None}, {'credit_id': '58a4b1c292514165bc007d10', 'department': 'Crew', 'gender': 0, 'id': 1758624, 'job': 'Sound Design Assistant', 'name': 'Mise Kageya', 'profile_path': None}, {'credit_id': '58a4b23ec3a3686ca3007791', 'department': 'Visual Effects', 'gender': 0, 'id': 1758629, 'job': 'Visual Effects Producer', 'name': 'JoAnn Knox', 'profile_path': None}]</t>
  </si>
  <si>
    <t>[{'name': 'Hofflund/Polone', 'id': 1685}, {'name': 'Indelible Productions', 'id': 7795}]</t>
  </si>
  <si>
    <t>Panic Room</t>
  </si>
  <si>
    <t>m162</t>
  </si>
  <si>
    <t>['comedy', 'drama', 'fantasy']</t>
  </si>
  <si>
    <t>[{'cast_id': 2, 'character': 'David', 'credit_id': '52fe4363c3a36847f80508df', 'gender': 2, 'id': 2219, 'name': 'Tobey Maguire', 'order': 0, 'profile_path': '/l8e9we9RmTsYgNpx4xqQIlMplLl.jpg'}, {'cast_id': 3, 'character': 'Jennifer', 'credit_id': '52fe4363c3a36847f80508e3', 'gender': 1, 'id': 368, 'name': 'Reese Witherspoon', 'order': 1, 'profile_path': '/a3o8T1P6yy4KWL7wZG6HuDeuh5n.jpg'}, {'cast_id': 4, 'character': 'George Parker', 'credit_id': '52fe4363c3a36847f80508e7', 'gender': 2, 'id': 3905, 'name': 'William H. Macy', 'order': 2, 'profile_path': '/cYmHYCGxkOVZgu2oDyhF6lKgfaj.jpg'}, {'cast_id': 14, 'character': 'Betty Parker', 'credit_id': '52fe4363c3a36847f8050921', 'gender': 1, 'id': 11148, 'name': 'Joan Allen', 'order': 3, 'profile_path': '/Atg0mSjK9Dl98YBsFvBuGO8PG5m.jpg'}, {'cast_id': 15, 'character': 'Bill Johnson', 'credit_id': '52fe4363c3a36847f8050925', 'gender': 2, 'id': 8447, 'name': 'Jeff Daniels', 'order': 4, 'profile_path': '/gai03gCu3DxMYxFympt7hUObpI5.jpg'}, {'cast_id': 19, 'character': 'TV Repairman', 'credit_id': '52fe4363c3a36847f8050935', 'gender': 2, 'id': 27726, 'name': 'Don Knotts', 'order': 5, 'profile_path': '/qMqpOuJj69ozHCViUZSiFvgggva.jpg'}, {'cast_id': 26, 'character': 'Skip Martin', 'credit_id': '52fe4363c3a36847f8050953', 'gender': 2, 'id': 8167, 'name': 'Paul Walker', 'order': 6, 'profile_path': '/iqvYezRoEY5k8wnlfHriHQfl5dX.jpg'}, {'cast_id': 17, 'character': "David's Mother", 'credit_id': '52fe4363c3a36847f805092d', 'gender': 1, 'id': 27725, 'name': 'Jane Kaczmarek', 'order': 7, 'profile_path': '/s03JyfEdklnzXsgC8dFop9FuL00.jpg'}, {'cast_id': 18, 'character': 'Big Bob', 'credit_id': '52fe4363c3a36847f8050931', 'gender': 2, 'id': 22131, 'name': 'J.T. Walsh', 'order': 8, 'profile_path': '/39KZjhJSyDjvBhKGj0IbGVteFAm.jpg'}, {'cast_id': 16, 'character': 'Margaret Henderson', 'credit_id': '52fe4363c3a36847f8050929', 'gender': 1, 'id': 6407, 'name': 'Marley Shelton', 'order': 9, 'profile_path': '/n3XgupzMwQfX7YyTjolsnbhIIyV.jpg'}, {'cast_id': 20, 'character': 'Howard', 'credit_id': '52fe4363c3a36847f8050939', 'gender': 2, 'id': 4133, 'name': 'Giuseppe Andrews', 'order': 10, 'profile_path': '/tWAjcA240TR9x4GqGKj2gL4p68B.jpg'}, {'cast_id': 22, 'character': 'Kimmy', 'credit_id': '52fe4363c3a36847f805093d', 'gender': 1, 'id': 27727, 'name': 'Marissa Ribisi', 'order': 11, 'profile_path': '/cKbSKPlaPIFbp5v32rekgENjYi2.jpg'}, {'cast_id': 27, 'character': "Mark's Lackey #2", 'credit_id': '554ae528c3a3685e5b000c3b', 'gender': 2, 'id': 20386, 'name': 'Jason Behr', 'order': 12, 'profile_path': '/ctlMa2J04dLLkicqJqm9LCywSXB.jpg'}, {'cast_id': 28, 'character': 'Christin', 'credit_id': '5627ccbc925141282800059b', 'gender': 1, 'id': 1516101, 'name': 'Jenny Lewis', 'order': 13, 'profile_path': '/6y5cKHxz8p7QK5YETtOmsUwZiQj.jpg'}, {'cast_id': 59, 'character': 'Basketball Hero', 'credit_id': '586559e8c3a36852c3024055', 'gender': 2, 'id': 46772, 'name': 'Marc Blucas', 'order': 14, 'profile_path': '/1pDk3uISYLyYOb8mHeyEbjqw7i.jpg'}, {'cast_id': 60, 'character': 'Betty Jean', 'credit_id': '59e25d94c3a3687c6000235c', 'gender': 1, 'id': 1229688, 'name': 'Dawn Cody', 'order': 15, 'profile_path': '/g51U04VrMAiH6QfqUdwytVgHzQC.jpg'}]</t>
  </si>
  <si>
    <t>[{'credit_id': '52fe4363c3a36847f80508db', 'department': 'Directing', 'gender': 2, 'id': 23964, 'job': 'Director', 'name': 'Gary Ross', 'profile_path': '/dMoUDOJHsGrQcxKpFgbuMWRwiyI.jpg'}, {'credit_id': '52fe4363c3a36847f80508ed', 'department': 'Production', 'gender': 2, 'id': 4446, 'job': 'Producer', 'name': 'Jon Kilik', 'profile_path': None}, {'credit_id': '52fe4363c3a36847f80508f3', 'department': 'Production', 'gender': 2, 'id': 1884, 'job': 'Producer', 'name': 'Steven Soderbergh', 'profile_path': '/dxdMRsAosaGlMRd7EMmm9lrXXsW.jpg'}, {'credit_id': '52fe4363c3a36847f80508f9', 'department': 'Sound', 'gender': 2, 'id': 7885, 'job': 'Original Music Composer', 'name': 'Randy Newman', 'profile_path': '/w0JzfoiM25nrnxYOzosPHRq6mlE.jpg'}, {'credit_id': '52fe4363c3a36847f80508ff', 'department': 'Camera', 'gender': 0, 'id': 23969, 'job': 'Director of Photography', 'name': 'John Lindley', 'profile_path': None}, {'credit_id': '52fe4363c3a36847f8050905', 'department': 'Editing', 'gender': 0, 'id': 15841, 'job': 'Editor', 'name': 'William Goldenberg', 'profile_path': '/eOgoea8HbZt2TfLn0tDNI1TepSN.jpg'}, {'credit_id': '52fe4363c3a36847f805090b', 'department': 'Art', 'gender': 0, 'id': 9269, 'job': 'Production Design', 'name': 'Jeannine Oppewall', 'profile_path': None}, {'credit_id': '52fe4363c3a36847f8050911', 'department': 'Art', 'gender': 0, 'id': 4727, 'job': 'Art Direction', 'name': 'Dianne Wager', 'profile_path': None}, {'credit_id': '52fe4363c3a36847f8050917', 'department': 'Costume &amp; Make-Up', 'gender': 1, 'id': 10970, 'job': 'Costume Design', 'name': 'Judianna Makovsky', 'profile_path': '/fdRHxR0k3b95mY8p3VOzFTFN2p9.jpg'}, {'credit_id': '52fe4363c3a36847f805091d', 'department': 'Art', 'gender': 2, 'id': 7237, 'job': 'Set Decoration', 'name': 'Jay Hart', 'profile_path': None}, {'credit_id': '52fe4363c3a36847f805094f', 'department': 'Writing', 'gender': 2, 'id': 23964, 'job': 'Screenplay', 'name': 'Gary Ross', 'profile_path': '/dMoUDOJHsGrQcxKpFgbuMWRwiyI.jpg'}, {'credit_id': '5673e0c59251412db10019a9', 'department': 'Production', 'gender': 1, 'id': 2242, 'job': 'Casting', 'name': 'Ellen Lewis', 'profile_path': None}, {'credit_id': '5673e0dec3a3685ee2001af4', 'department': 'Production', 'gender': 1, 'id': 495, 'job': 'Casting', 'name': 'Debra Zane', 'profile_path': None}, {'credit_id': '5673e14f9251412daf002683', 'department': 'Art', 'gender': 0, 'id': 95828, 'job': 'Art Department Coordinator', 'name': 'Ashley Burnham', 'profile_path': None}, {'credit_id': '5673e17e9251412da9001a2f', 'department': 'Art', 'gender': 0, 'id': 1435689, 'job': 'Construction Coordinator', 'name': 'Dave DeGaetano', 'profile_path': None}, {'credit_id': '5673e1acc3a3685ef10019a3', 'department': 'Crew', 'gender': 0, 'id': 1298897, 'job': 'Special Effects Coordinator', 'name': 'Eric Rylander', 'profile_path': None}, {'credit_id': '5673e28c9251412daf0026b3', 'department': 'Crew', 'gender': 0, 'id': 1392909, 'job': 'Digital Effects Supervisor', 'name': 'Thomas J. Smith', 'profile_path': None}, {'credit_id': '5673e2ce9251412dab001c3f', 'department': 'Crew', 'gender': 0, 'id': 1425328, 'job': 'Visual Effects Editor', 'name': 'Logan Breit', 'profile_path': None}, {'credit_id': '5673e2f0c3a3685eeb001b91', 'department': 'Visual Effects', 'gender': 0, 'id': 1550540, 'job': 'Visual Effects Producer', 'name': 'Janette Shew', 'profile_path': None}, {'credit_id': '5673e310c3a3685ee5001d45', 'department': 'Visual Effects', 'gender': 1, 'id': 78413, 'job': 'Visual Effects Producer', 'name': 'Estee Chandler', 'profile_path': '/zppLItc1pj6HFpW4V7RPlA8t93x.jpg'}, {'credit_id': '5673e3eb9251412dbb001b73', 'department': 'Visual Effects', 'gender': 0, 'id': 1075261, 'job': 'Visual Effects Supervisor', 'name': 'Chris Watts', 'profile_path': None}, {'credit_id': '5673e427c3a3685eee001ba4', 'department': 'Costume &amp; Make-Up', 'gender': 2, 'id': 11106, 'job': 'Assistant Costume Designer', 'name': 'Lisa Tomczeszyn', 'profile_path': None}, {'credit_id': '5673e445c3a3685ee5001d6f', 'department': 'Costume &amp; Make-Up', 'gender': 0, 'id': 1424540, 'job': 'Costume Supervisor', 'name': 'Eric H. Sandberg', 'profile_path': None}, {'credit_id': '5673e46cc3a3685eeb001bca', 'department': 'Sound', 'gender': 2, 'id': 8172, 'job': 'Music Editor', 'name': 'Bruno Coon', 'profile_path': None}, {'credit_id': '5673e4819251412da9001a86', 'department': 'Sound', 'gender': 0, 'id': 1372885, 'job': 'Music Editor', 'name': 'James Flamberg', 'profile_path': None}, {'credit_id': '5673e4969251412db80019f3', 'department': 'Sound', 'gender': 0, 'id': 1389624, 'job': 'Music Editor', 'name': 'Jay B. Richardson', 'profile_path': None}, {'credit_id': '5673e4b09251412dbb001ba7', 'department': 'Sound', 'gender': 0, 'id': 91142, 'job': 'Music Supervisor', 'name': 'Bonnie Greenberg', 'profile_path': None}, {'credit_id': '5673e567c3a3685ede001e7d', 'department': 'Camera', 'gender': 0, 'id': 1549590, 'job': 'Camera Operator', 'name': 'Ken Ferris', 'profile_path': None}, {'credit_id': '5673e57cc3a3685ede001e85', 'department': 'Camera', 'gender': 0, 'id': 69717, 'job': 'Camera Operator', 'name': 'Henry Cline', 'profile_path': None}, {'credit_id': '5673e5919251412db4001dd1', 'department': 'Camera', 'gender': 0, 'id': 1411272, 'job': 'Camera Operator', 'name': 'Lawrence Karman', 'profile_path': None}, {'credit_id': '5673e5b1c3a3685ee5001da7', 'department': 'Lighting', 'gender': 0, 'id': 1364399, 'job': 'Gaffer', 'name': 'Bruce McCleery', 'profile_path': None}, {'credit_id': '5673e5e4c3a3685eee001bec', 'department': 'Camera', 'gender': 2, 'id': 1378173, 'job': 'Still Photographer', 'name': 'Ralph Nelson', 'profile_path': None}, {'credit_id': '5673e616c3a3685edc001a27', 'department': 'Lighting', 'gender': 0, 'id': 1399475, 'job': 'Rigging Gaffer', 'name': 'Christopher Prampin', 'profile_path': None}, {'credit_id': '5673e629c3a3685ee5001db7', 'department': 'Lighting', 'gender': 0, 'id': 1536385, 'job': 'Rigging Gaffer', 'name': 'Jeffrey P. Soderberg', 'profile_path': None}, {'credit_id': '5673e67c9251412db1001a70', 'department': 'Lighting', 'gender': 1, 'id': 1550554, 'job': 'Rigging Gaffer', 'name': 'Patti Lee', 'profile_path': None}, {'credit_id': '5673e6aa9251412daf00272c', 'department': 'Lighting', 'gender': 0, 'id': 1550555, 'job': 'Rigging Grip', 'name': 'Craig Doobie', 'profile_path': None}, {'credit_id': '5673e6d09251412daf002736', 'department': 'Lighting', 'gender': 0, 'id': 1543758, 'job': 'Rigging Grip', 'name': 'Joseph Graham', 'profile_path': None}, {'credit_id': '5673e6f59251412db4001e09', 'department': 'Costume &amp; Make-Up', 'gender': 1, 'id': 1402016, 'job': 'Key Hair Stylist', 'name': 'Carolyn Elias', 'profile_path': None}, {'credit_id': '5673e70a9251412dbe00193c', 'department': 'Costume &amp; Make-Up', 'gender': 0, 'id': 1314881, 'job': 'Makeup Artist', 'name': 'Susan A. Cabral', 'profile_path': None}, {'credit_id': '570ab422c3a3680ee10001de', 'department': 'Art', 'gender': 2, 'id': 21747, 'job': 'Supervising Art Director', 'name': 'William Arnold', 'profile_path': None}]</t>
  </si>
  <si>
    <t>[{'id': 14, 'name': 'Fantasy'}, {'id': 18, 'name': 'Drama'}, {'id': 35, 'name': 'Comedy'}]</t>
  </si>
  <si>
    <t>[{'name': 'New Line Cinema', 'id': 12}, {'name': 'Larger Than Life Productions', 'id': 1163}]</t>
  </si>
  <si>
    <t>Pleasantville</t>
  </si>
  <si>
    <t>m163</t>
  </si>
  <si>
    <t>[{'cast_id': 13, 'character': 'Barry Egan', 'credit_id': '52fe448ec3a36847f809cb83', 'gender': 2, 'id': 19292, 'name': 'Adam Sandler', 'order': 0, 'profile_path': '/tv9V6QsuZ3bcp4ciUJjwjcc4qAg.jpg'}, {'cast_id': 14, 'character': 'Lena Leonard', 'credit_id': '52fe448ec3a36847f809cb87', 'gender': 0, 'id': 1639, 'name': 'Emily Watson', 'order': 1, 'profile_path': '/hazdvvmIgEXRJumELiaA5W0SV9R.jpg'}, {'cast_id': 15, 'character': 'Dean Trumbell', 'credit_id': '52fe448ec3a36847f809cb8b', 'gender': 2, 'id': 1233, 'name': 'Philip Seymour Hoffman', 'order': 2, 'profile_path': '/vEDJukK8CjIsA0DjNFhoT88TvzS.jpg'}, {'cast_id': 16, 'character': 'Lance', 'credit_id': '52fe448ec3a36847f809cb8f', 'gender': 2, 'id': 40481, 'name': 'Luis GuzmÃ¡n', 'order': 3, 'profile_path': '/e6mIeGBDkNFZwFDoskcetgkU5oH.jpg'}, {'cast_id': 17, 'character': 'Elizabeth', 'credit_id': '52fe448ec3a36847f809cb93', 'gender': 1, 'id': 25884, 'name': 'Mary Lynn Rajskub', 'order': 4, 'profile_path': '/icSziituw2XPBKvdgNWcyRyrJMp.jpg'}, {'cast_id': 18, 'character': 'Walter the Dentist', 'credit_id': '52fe448ec3a36847f809cb97', 'gender': 2, 'id': 53684, 'name': 'Robert Smigel', 'order': 5, 'profile_path': '/fBJaWXCzwnzrdZx6PkFiwhEClSh.jpg'}, {'cast_id': 19, 'character': 'Operator Carter', 'credit_id': '52fe448ec3a36847f809cb9b', 'gender': 2, 'id': 177063, 'name': 'Jason Andrews', 'order': 6, 'profile_path': None}, {'cast_id': 20, 'character': 'Plastic', 'credit_id': '52fe448ec3a36847f809cb9f', 'gender': 2, 'id': 79025, 'name': 'Don McManus', 'order': 7, 'profile_path': '/8JOjJkZBQmhVb6n8yHw70LIgC7i.jpg'}, {'cast_id': 21, 'character': 'Customer #1', 'credit_id': '52fe448ec3a36847f809cba3', 'gender': 0, 'id': 554026, 'name': 'David Schrempf', 'order': 8, 'profile_path': None}, {'cast_id': 22, 'character': 'Customer #2', 'credit_id': '52fe448ec3a36847f809cba7', 'gender': 0, 'id': 554027, 'name': 'Seann Conway', 'order': 9, 'profile_path': None}, {'cast_id': 23, 'character': 'Rico', 'credit_id': '52fe448ec3a36847f809cbab', 'gender': 2, 'id': 54428, 'name': 'Rico Bueno', 'order': 10, 'profile_path': '/ouIogHNyueyx1zOWpqKkSssyxfV.jpg'}, {'cast_id': 24, 'character': 'Rhonda', 'credit_id': '52fe448ec3a36847f809cbaf', 'gender': 0, 'id': 554028, 'name': 'Hazel Mailloux', 'order': 11, 'profile_path': None}, {'cast_id': 25, 'character': 'Anna', 'credit_id': '52fe448ec3a36847f809cbb3', 'gender': 1, 'id': 162609, 'name': 'Karen Kilgariff', 'order': 12, 'profile_path': None}, {'cast_id': 26, 'character': 'Kathleen', 'credit_id': '52fe448ec3a36847f809cbb7', 'gender': 0, 'id': 149800, 'name': 'Julie Hermelin', 'order': 13, 'profile_path': None}, {'cast_id': 27, 'character': 'Sal', 'credit_id': '52fe448ec3a36847f809cbbb', 'gender': 0, 'id': 554029, 'name': 'Salvador Curiel', 'order': 14, 'profile_path': None}, {'cast_id': 28, 'character': 'Jorge', 'credit_id': '52fe448ec3a36847f809cbbf', 'gender': 0, 'id': 554030, 'name': 'Jorge Barahona', 'order': 15, 'profile_path': None}, {'cast_id': 29, 'character': 'Ernesto', 'credit_id': '52fe448ec3a36847f809cbc3', 'gender': 0, 'id': 554031, 'name': 'Ernesto Quintero', 'order': 16, 'profile_path': None}, {'cast_id': 30, 'character': 'Mechanic', 'credit_id': '52fe448ec3a36847f809cbc7', 'gender': 0, 'id': 554032, 'name': 'Julius Steuer', 'order': 17, 'profile_path': None}, {'cast_id': 31, 'character': 'Susan', 'credit_id': '52fe448ec3a36847f809cbcb', 'gender': 0, 'id': 554033, 'name': 'Lisa Spector', 'order': 18, 'profile_path': None}, {'cast_id': 32, 'character': 'Nicole', 'credit_id': '52fe448ec3a36847f809cbcf', 'gender': 0, 'id': 554034, 'name': 'Nicole Gelbard', 'order': 19, 'profile_path': None}, {'cast_id': 33, 'character': 'Gilda', 'credit_id': '52fe448ec3a36847f809cbd3', 'gender': 0, 'id': 554035, 'name': 'Mia Weinberg', 'order': 20, 'profile_path': None}, {'cast_id': 34, 'character': 'Anna', 'credit_id': '52fe448ec3a36847f809cbd7', 'gender': 0, 'id': 554036, 'name': 'Karen Hermelin', 'order': 21, 'profile_path': None}, {'cast_id': 35, 'character': 'Steve / Brother-in-Law', 'credit_id': '52fe448ec3a36847f809cbdb', 'gender': 0, 'id': 554037, 'name': 'Larry Ring', 'order': 22, 'profile_path': None}, {'cast_id': 36, 'character': 'Richard / Brother-in-Law', 'credit_id': '52fe448ec3a36847f809cbdf', 'gender': 0, 'id': 554038, 'name': 'Kerry Gelbard', 'order': 23, 'profile_path': None}, {'cast_id': 37, 'character': 'Phone Sex Sister', 'credit_id': '52fe448ec3a36847f809cbe3', 'gender': 0, 'id': 554039, 'name': 'Ashley Clark', 'order': 24, 'profile_path': None}]</t>
  </si>
  <si>
    <t>[{'credit_id': '52fe448ec3a36847f809cb5b', 'department': 'Sound', 'gender': 2, 'id': 312, 'job': 'Original Music Composer', 'name': 'Jon Brion', 'profile_path': '/bJZWUhhCgXN238ouWYpzPONW0sv.jpg'}, {'credit_id': '59905438925141675f02c17c', 'department': 'Sound', 'gender': 2, 'id': 2216, 'job': 'Sound Designer', 'name': 'Gary Rydstrom', 'profile_path': '/jZpr1nVfO7lldWI0YtmP1FGw7Rj.jpg'}, {'credit_id': '52fe448ec3a36847f809cb61', 'department': 'Camera', 'gender': 2, 'id': 2950, 'job': 'Director of Photography', 'name': 'Robert Elswit', 'profile_path': None}, {'credit_id': '52fe448ec3a36847f809cb43', 'department': 'Writing', 'gender': 2, 'id': 4762, 'job': 'Screenplay', 'name': 'Paul Thomas Anderson', 'profile_path': '/wKAs2LtLYSUzt3ZZ8pnxMwuEWuR.jpg'}, {'credit_id': '52fe448ec3a36847f809cb3d', 'department': 'Directing', 'gender': 2, 'id': 4762, 'job': 'Director', 'name': 'Paul Thomas Anderson', 'profile_path': '/wKAs2LtLYSUzt3ZZ8pnxMwuEWuR.jpg'}, {'credit_id': '52fe448ec3a36847f809cb49', 'department': 'Production', 'gender': 2, 'id': 4762, 'job': 'Producer', 'name': 'Paul Thomas Anderson', 'profile_path': '/wKAs2LtLYSUzt3ZZ8pnxMwuEWuR.jpg'}, {'credit_id': '52fe448ec3a36847f809cb55', 'department': 'Production', 'gender': 2, 'id': 4769, 'job': 'Producer', 'name': 'Daniel Lupi', 'profile_path': None}, {'credit_id': '52fe448ec3a36847f809cb4f', 'department': 'Production', 'gender': 0, 'id': 4770, 'job': 'Producer', 'name': 'JoAnne Sellar', 'profile_path': None}, {'credit_id': '52fe448ec3a36847f809cb6d', 'department': 'Production', 'gender': 1, 'id': 4772, 'job': 'Casting', 'name': 'Cassandra Kulukundis', 'profile_path': None}, {'credit_id': '52fe448ec3a36847f809cb73', 'department': 'Art', 'gender': 2, 'id': 21747, 'job': 'Production Design', 'name': 'William Arnold', 'profile_path': None}, {'credit_id': '52fe448ec3a36847f809cb79', 'department': 'Art', 'gender': 1, 'id': 33455, 'job': 'Art Direction', 'name': 'Sue Chan', 'profile_path': None}, {'credit_id': '52fe448ec3a36847f809cb7f', 'department': 'Costume &amp; Make-Up', 'gender': 2, 'id': 40471, 'job': 'Costume Design', 'name': 'Mark Bridges', 'profile_path': None}, {'credit_id': '52fe448ec3a36847f809cb67', 'department': 'Editing', 'gender': 1, 'id': 53683, 'job': 'Editor', 'name': 'Leslie Jones', 'profile_path': None}, {'credit_id': '5990541ec3a368744202c3dd', 'department': 'Sound', 'gender': 0, 'id': 1378828, 'job': 'Sound Designer', 'name': 'Michael Semanick', 'profile_path': None}, {'credit_id': '5990542a925141670b02d6de', 'department': 'Sound', 'gender': 0, 'id': 1400906, 'job': 'Sound Designer', 'name': 'Christopher Scarabosio', 'profile_path': None}]</t>
  </si>
  <si>
    <t>[{'name': 'Columbia Pictures', 'id': 5}, {'name': 'New Line Cinema', 'id': 12}, {'name': 'Ghoulardi Film Company', 'id': 178}]</t>
  </si>
  <si>
    <t>Punch-Drunk Love</t>
  </si>
  <si>
    <t>m166</t>
  </si>
  <si>
    <t>['biography', 'drama', 'sport']</t>
  </si>
  <si>
    <t>[{'cast_id': 1, 'character': 'Jake La Motta', 'credit_id': '52fe4300c3a36847f8032f07', 'gender': 2, 'id': 380, 'name': 'Robert De Niro', 'order': 0, 'profile_path': '/lvTSwUcvJRLAJ2FB5qFaukel516.jpg'}, {'cast_id': 2, 'character': 'Joey La Motta', 'credit_id': '52fe4300c3a36847f8032f0b', 'gender': 2, 'id': 4517, 'name': 'Joe Pesci', 'order': 1, 'profile_path': '/2CaYAhUZgkAeqtpIzuqGcqArsOy.jpg'}, {'cast_id': 3, 'character': 'Vickie Thailer', 'credit_id': '52fe4300c3a36847f8032f0f', 'gender': 1, 'id': 14702, 'name': 'Cathy Moriarty', 'order': 2, 'profile_path': '/sxSwB6uVUMjmeCw3XZzZytbqgRp.jpg'}, {'cast_id': 4, 'character': 'Salvy Batts', 'credit_id': '52fe4300c3a36847f8032f13', 'gender': 2, 'id': 7164, 'name': 'Frank Vincent', 'order': 3, 'profile_path': '/c9OXdbBROqUNtrtYBmuei1SeSkh.jpg'}, {'cast_id': 5, 'character': 'Tommy Como', 'credit_id': '52fe4300c3a36847f8032f17', 'gender': 2, 'id': 17651, 'name': 'Nicholas Colasanto', 'order': 4, 'profile_path': '/i7gdG5j4jf13lSkvKI0JalJ9IyZ.jpg'}, {'cast_id': 6, 'character': 'Lenore', 'credit_id': '52fe4300c3a36847f8032f1b', 'gender': 1, 'id': 17652, 'name': 'Theresa Saldana', 'order': 5, 'profile_path': '/o5Dd1XjhIZcaCZPzuW9cfcSAekf.jpg'}, {'cast_id': 7, 'character': 'Mario', 'credit_id': '52fe4300c3a36847f8032f1f', 'gender': 2, 'id': 17653, 'name': 'Mario Gallo', 'order': 6, 'profile_path': '/rogY5uQfrQHI0rr68q3AMmMOvay.jpg'}, {'cast_id': 15, 'character': 'Man at Webster Hall Table (uncredited)', 'credit_id': '55506894c3a3687f630049cb', 'gender': 2, 'id': 1241, 'name': 'John Turturro', 'order': 7, 'profile_path': '/70V4hwvWN0J3aX2LzQg7eKCeq29.jpg'}, {'cast_id': 99, 'character': 'Guido', 'credit_id': '59bcfcda925141356d00dbb7', 'gender': 0, 'id': 1888773, 'name': 'Joseph Bono', 'order': 8, 'profile_path': '/6qzUvSRwyWCix4nz8ZIi5GW3Kyk.jpg'}, {'cast_id': 24, 'character': 'Patsy', 'credit_id': '560572aac3a3687a760000a0', 'gender': 2, 'id': 4692, 'name': 'Frank Adonis', 'order': 9, 'profile_path': '/gvFFIid37pDICRPlEFYOQdH9mWc.jpg'}, {'cast_id': 25, 'character': 'Charlie - Man with Como', 'credit_id': '560572ea92514141a2000098', 'gender': 2, 'id': 1006721, 'name': 'Charles Scorsese', 'order': 10, 'profile_path': '/tBOxAaaV7sPGekk6pBdw59tv8eE.jpg'}, {'cast_id': 26, 'character': "Emma - Miss 48's", 'credit_id': '56057335c3a3687a730000b9', 'gender': 0, 'id': 559279, 'name': 'Rita Bennett', 'order': 11, 'profile_path': None}, {'cast_id': 27, 'character': 'Comedian', 'credit_id': '560573c5c3a3687a7f0000cb', 'gender': 0, 'id': 1498313, 'name': 'Bernie Allen', 'order': 12, 'profile_path': None}, {'cast_id': 28, 'character': 'Ring Announcer - Reeves Fight', 'credit_id': '5605740192514141990000cb', 'gender': 0, 'id': 16643, 'name': 'Gene LeBell', 'order': 13, 'profile_path': '/2hLfLgP3B2F99sdO06vlWVcrA7p.jpg'}, {'cast_id': 29, 'character': 'Fighting Soldier - Reeves Fight', 'credit_id': '5605743392514141a20000bb', 'gender': 0, 'id': 26874, 'name': 'Victor Magnotta', 'order': 14, 'profile_path': None}, {'cast_id': 30, 'character': 'Ring Announcer - Janiro Fight', 'credit_id': '5605751392514141a20000d2', 'gender': 2, 'id': 42290, 'name': 'Shay Duffin', 'order': 15, 'profile_path': None}, {'cast_id': 31, 'character': 'Referee - Fox Fight', 'credit_id': '56057565c3a3687a7f0000f7', 'gender': 0, 'id': 122269, 'name': 'Jack Lotz', 'order': 16, 'profile_path': None}, {'cast_id': 32, 'character': 'Heckler - Fox Fight', 'credit_id': '5605757992514141990000f4', 'gender': 2, 'id': 948553, 'name': 'Kevin Breslin', 'order': 17, 'profile_path': None}, {'cast_id': 33, 'character': 'Joe Louis - Cerdan Fight', 'credit_id': '560575ee9251414195000107', 'gender': 2, 'id': 940212, 'name': 'Coley Wallace', 'order': 18, 'profile_path': '/qhD5qJdzjmw6FOt66zGMb8AaJRa.jpg'}, {'cast_id': 34, 'character': 'Cornerman #1 - Cerdan Fight', 'credit_id': '5605763cc3a3687a710000f6', 'gender': 2, 'id': 175002, 'name': 'Fred Dennis', 'order': 19, 'profile_path': None}, {'cast_id': 35, 'character': 'Referee - Third Robinson Fight', 'credit_id': '560576d99251414193000124', 'gender': 0, 'id': 4130, 'name': 'Harvey Parry', 'order': 20, 'profile_path': None}, {'cast_id': 36, 'character': 'Soda Fountain Clerk', 'credit_id': '560576fa925141419f00011c', 'gender': 2, 'id': 1010, 'name': 'Michael Badalucco', 'order': 21, 'profile_path': '/oK2pSu2FWyrwiPEch7Tux2GSMbK.jpg'}, {'cast_id': 37, 'character': 'Janet', 'credit_id': '56057738925141419500013f', 'gender': 0, 'id': 38159, 'name': 'Geraldine Smith', 'order': 22, 'profile_path': None}, {'cast_id': 38, 'character': 'Copa Waiter', 'credit_id': '5605776192514141a800012c', 'gender': 2, 'id': 2554, 'name': 'Mardik Martin', 'order': 23, 'profile_path': None}, {'cast_id': 39, 'character': 'Jackie Curtie', 'credit_id': '5605778592514141a5000123', 'gender': 0, 'id': 1422613, 'name': 'Peter Savage', 'order': 24, 'profile_path': None}, {'cast_id': 40, 'character': 'Detroit Promoter', 'credit_id': '560577b892514141a500012a', 'gender': 2, 'id': 120303, 'name': 'Daniel P. Conte', 'order': 25, 'profile_path': '/mGvZblgXkpqFLwGZUZRby6qnLII.jpg'}, {'cast_id': 41, 'character': 'J.R.', 'credit_id': '560578ab92514141a800015d', 'gender': 2, 'id': 174657, 'name': 'Richard McMurray', 'order': 26, 'profile_path': None}, {'cast_id': 42, 'character': 'Linda', 'credit_id': '5605790ac3a3687a7b000179', 'gender': 0, 'id': 1227157, 'name': 'Candy Moore', 'order': 27, 'profile_path': None}, {'cast_id': 43, 'character': 'Arresting Deputy #2', 'credit_id': '56057974c3a3687a6a000199', 'gender': 0, 'id': 104578, 'name': 'Wally K. Berns', 'order': 28, 'profile_path': None}, {'cast_id': 44, 'character': 'Jeweler', 'credit_id': '56057997925141419f000161', 'gender': 2, 'id': 14795, 'name': 'Allen Joseph', 'order': 29, 'profile_path': None}, {'cast_id': 45, 'character': 'Barbizon Stagehand', 'credit_id': '560579c9c3a3687a7b000185', 'gender': 2, 'id': 1032, 'name': 'Martin Scorsese', 'order': 30, 'profile_path': '/4Xwx5XL1RJj0JQmEo8Fhr6nkpOg.jpg'}, {'cast_id': 46, 'character': 'New Yorker (uncredited)', 'credit_id': '56057a0dc3a3687a71000150', 'gender': 0, 'id': 104601, 'name': 'Vincent Barbi', 'order': 31, 'profile_path': None}, {'cast_id': 47, 'character': 'Restaurant Doorman (uncredited)', 'credit_id': '56057a70c3a3687a6c000192', 'gender': 0, 'id': 1394703, 'name': 'Robert Dahdah', 'order': 32, 'profile_path': None}, {'cast_id': 48, 'character': 'Police officer (uncredited)', 'credit_id': '56057a9f9251414193000180', 'gender': 0, 'id': 135402, 'name': 'Vincent Di Paolo', 'order': 33, 'profile_path': None}, {'cast_id': 49, 'character': 'Heckler in Bar (uncredited)', 'credit_id': '56057ad9c3a3687a73000191', 'gender': 0, 'id': 1243306, 'name': 'Marty Farrell', 'order': 34, 'profile_path': None}, {'cast_id': 50, 'character': 'New Yorker (uncredited)', 'credit_id': '56057b0c925141419f00017e', 'gender': 2, 'id': 177205, 'name': 'Charles Guardino', 'order': 35, 'profile_path': '/xJB2VsK399q6PGCGDSM0rOo4Cu9.jpg'}, {'cast_id': 51, 'character': 'Photographer (uncredited)', 'credit_id': '56057b32c3a3687a7f00019d', 'gender': 0, 'id': 222831, 'name': 'R. Michael Givens', 'order': 36, 'profile_path': None}, {'cast_id': 52, 'character': 'Cornerman (uncredited)', 'credit_id': '56057b98c3a3687a680001ac', 'gender': 2, 'id': 25579, 'name': 'Chuck Hicks', 'order': 37, 'profile_path': '/zI7gk2B5A0Sygr5ewJVeL4XNYYy.jpg'}, {'cast_id': 53, 'character': 'Boxing Fan (uncredited)', 'credit_id': '56057bfc92514167ee000007', 'gender': 0, 'id': 1095035, 'name': 'Michael Charles Hill', 'order': 38, 'profile_path': None}, {'cast_id': 54, 'character': 'Cornerman (uncredited)', 'credit_id': '56057c1b92514167f1000008', 'gender': 0, 'id': 1317197, 'name': 'Walt La Rue', 'order': 39, 'profile_path': None}, {'cast_id': 55, 'character': 'Cornerman (uncredited)', 'credit_id': '56057c33c3a368292b000018', 'gender': 0, 'id': 1265389, 'name': 'Angelo Lamonea', 'order': 40, 'profile_path': None}, {'cast_id': 56, 'character': 'Cornerman (uncredited)', 'credit_id': '56057c50c3a368292b00001f', 'gender': 2, 'id': 1214919, 'name': 'Gil Perkins', 'order': 41, 'profile_path': '/7c4i1XqGWrIV1DMNR7zkkBhvPkM.jpg'}, {'cast_id': 57, 'character': 'Patron at Nightclub (uncredited)', 'credit_id': '56057c6f92514167e8000011', 'gender': 2, 'id': 61241, 'name': 'Tony Lip', 'order': 42, 'profile_path': '/6xz6XmjgiCCOm067OzWYziD4Mxa.jpg'}, {'cast_id': 58, 'character': 'Dancer (uncredited)', 'credit_id': '56057ce8c3a368292200002a', 'gender': 2, 'id': 134013, 'name': "Dennis O'Neill", 'order': 43, 'profile_path': None}, {'cast_id': 59, 'character': 'Party Dancer (uncredited)', 'credit_id': '56057d2c92514167fa000041', 'gender': 0, 'id': 1235718, 'name': 'Jerry Schram', 'order': 44, 'profile_path': None}, {'cast_id': 62, 'character': "Jake's Daughter (uncredited)", 'credit_id': '56059635c3a36829370002f3', 'gender': 1, 'id': 169362, 'name': 'McKenzie Westmore', 'order': 45, 'profile_path': '/xFQGIorf4P1FYqjJ8bDkALLTCwc.jpg'}, {'cast_id': 97, 'character': 'Reporter (uncredited)', 'credit_id': '57794f23925141504400031b', 'gender': 2, 'id': 42090, 'name': 'Jimmy Williams', 'order': 46, 'profile_path': None}]</t>
  </si>
  <si>
    <t>[{'credit_id': '52fe4300c3a36847f8032f25', 'department': 'Directing', 'gender': 2, 'id': 1032, 'job': 'Director', 'name': 'Martin Scorsese', 'profile_path': '/4Xwx5XL1RJj0JQmEo8Fhr6nkpOg.jpg'}, {'credit_id': '52fe4300c3a36847f8032f2b', 'department': 'Writing', 'gender': 0, 'id': 1035, 'job': 'Screenplay', 'name': 'Paul Schrader', 'profile_path': '/hLdjFQOtgnvgKVL73dH6CWluicy.jpg'}, {'credit_id': '52fe4300c3a36847f8032f37', 'department': 'Camera', 'gender': 2, 'id': 1044, 'job': 'Director of Photography', 'name': 'Michael Chapman', 'profile_path': '/uGg69IydM1NTgbjEHZVVyCDOW8s.jpg'}, {'credit_id': '576185a19251415c1f0000c5', 'department': 'Writing', 'gender': 2, 'id': 2554, 'job': 'Screenplay', 'name': 'Mardik Martin', 'profile_path': None}, {'credit_id': '52fe4300c3a36847f8032f3d', 'department': 'Editing', 'gender': 1, 'id': 3661, 'job': 'Editor', 'name': 'Thelma Schoonmaker', 'profile_path': '/mGhfN5gVg9U3iitLcCM3l4Bix4o.jpg'}, {'credit_id': '5604b4489251410273000831', 'department': 'Production', 'gender': 1, 'id': 3662, 'job': 'Casting', 'name': 'Cis Corman', 'profile_path': None}, {'credit_id': '5604b515925141026d000894', 'department': 'Production', 'gender': 2, 'id': 4506, 'job': 'Production Manager', 'name': 'James D. Brubaker', 'profile_path': None}, {'credit_id': '56c0c74ac3a36817fd00c0f0', 'department': 'Costume &amp; Make-Up', 'gender': 0, 'id': 16538, 'job': 'Hairstylist', 'name': 'Jean Burt Reilly', 'profile_path': None}, {'credit_id': '576185fc9251415c190000c2', 'department': 'Production', 'gender': 0, 'id': 18379, 'job': 'Associate Producer', 'name': 'Hal W. Polaire', 'profile_path': None}, {'credit_id': '5604b46dc3a3685c490009b6', 'department': 'Art', 'gender': 2, 'id': 12437, 'job': 'Set Decoration', 'name': 'Phil Abramson', 'profile_path': None}, {'credit_id': '5604b537c3a3685c4d0008d4', 'department': 'Directing', 'gender': 2, 'id': 8887, 'job': 'Assistant Director', 'name': 'Jerry Grandey', 'profile_path': None}, {'credit_id': '5604b5f9c3a3685c440008d5', 'department': 'Crew', 'gender': 2, 'id': 9850, 'job': 'Thanks', 'name': 'Budd Schulberg', 'profile_path': '/GjQG0EVEMIhGy1qM703nmvDVIw.jpg'}, {'credit_id': '52fe4300c3a36847f8032f49', 'department': 'Production', 'gender': 2, 'id': 11472, 'job': 'Producer', 'name': 'Irwin Winkler', 'profile_path': '/chJjLXD7PlFhuyeverNCgemIAAC.jpg'}, {'credit_id': '5604b4ea925141027900085e', 'department': 'Costume &amp; Make-Up', 'gender': 2, 'id': 11476, 'job': 'Costume Design', 'name': 'Richard Bruno', 'profile_path': None}, {'credit_id': '5761867f9251415c1c00010d', 'department': 'Art', 'gender': 0, 'id': 14098, 'job': 'Set Decoration', 'name': 'Carl Biddiscombe', 'profile_path': None}, {'credit_id': '52fe4300c3a36847f8032f43', 'department': 'Production', 'gender': 2, 'id': 16514, 'job': 'Producer', 'name': 'Robert Chartoff', 'profile_path': None}, {'credit_id': '57618793c3a368333f000131', 'department': 'Costume &amp; Make-Up', 'gender': 2, 'id': 16519, 'job': 'Makeup Artist', 'name': 'Michael Westmore', 'profile_path': None}, {'credit_id': '5604b57e9251410276000880', 'department': 'Crew', 'gender': 0, 'id': 16522, 'job': 'Stunt Coordinator', 'name': 'Jimmy Nickerson', 'profile_path': None}, {'credit_id': '568c06dd9251414ecb020329', 'department': 'Sound', 'gender': 0, 'id': 16539, 'job': 'Sound Effects Editor', 'name': 'Frank E. Warner', 'profile_path': None}, {'credit_id': '52fe4300c3a36847f8032f31', 'department': 'Sound', 'gender': 0, 'id': 17657, 'job': 'Music', 'name': 'Pietro Mascagni', 'profile_path': None}, {'credit_id': '576187c19251415c1c000134', 'department': 'Costume &amp; Make-Up', 'gender': 2, 'id': 76701, 'job': 'Hairstylist', 'name': 'Allen Payne', 'profile_path': None}, {'credit_id': '574488f792514133d40000d8', 'department': 'Costume &amp; Make-Up', 'gender': 0, 'id': 81533, 'job': 'Costume Design', 'name': 'Marilyn Putnam', 'profile_path': None}, {'credit_id': '57618b439251415c2b000164', 'department': 'Production', 'gender': 0, 'id': 66518, 'job': 'Location Manager', 'name': 'Marty Eli Schwartz', 'profile_path': None}, {'credit_id': '5682d03f925141133400c31a', 'department': 'Sound', 'gender': 2, 'id': 72861, 'job': 'Additional Soundtrack', 'name': 'Robbie Robertson', 'profile_path': '/wR0MkHUYG7YMY6ZDeG78R12IWdN.jpg'}, {'credit_id': '576188209251415c27000116', 'department': 'Directing', 'gender': 0, 'id': 112526, 'job': 'Assistant Director', 'name': 'Allan Wertheim', 'profile_path': None}, {'credit_id': '568ea89cc3a36858fc00316f', 'department': 'Costume &amp; Make-Up', 'gender': 1, 'id': 113658, 'job': 'Hairstylist', 'name': 'Mary Keats', 'profile_path': None}, {'credit_id': '576186569251415c270000df', 'department': 'Art', 'gender': 0, 'id': 137192, 'job': 'Set Decoration', 'name': 'Frederic C. Weiler', 'profile_path': None}, {'credit_id': '5761853dc3a368333f0000dc', 'department': 'Writing', 'gender': 2, 'id': 552081, 'job': 'Book', 'name': 'Jake LaMotta', 'profile_path': '/vNXoRUS2FqthcxCuhBMNhs4U3eM.jpg'}, {'credit_id': '5761889c9251415c2100014d', 'department': 'Directing', 'gender': 0, 'id': 1050155, 'job': 'Assistant Director', 'name': 'Elie Cohn', 'profile_path': None}, {'credit_id': '56b0e6d5c3a368621e00055d', 'department': 'Production', 'gender': 0, 'id': 1116736, 'job': 'Production Office Coordinator', 'name': 'Donna Smith', 'profile_path': None}, {'credit_id': '5669c398925141664f001bd2', 'department': 'Camera', 'gender': 2, 'id': 1194262, 'job': 'Still Photographer', 'name': 'Brian Hamill', 'profile_path': '/ipkdNt295kdCw1I32XGZX5rVQC3.jpg'}, {'credit_id': '576188559251415c2b000121', 'department': 'Directing', 'gender': 0, 'id': 1219553, 'job': 'Other', 'name': 'Henry J. Bronchtein', 'profile_path': None}, {'credit_id': '576188bc9251415c1f000126', 'department': 'Directing', 'gender': 0, 'id': 1223861, 'job': 'Assistant Director', 'name': 'Joan Van Horn', 'profile_path': None}, {'credit_id': '5604b5c8c3a3685c420009b2', 'department': 'Crew', 'gender': 0, 'id': 1336507, 'job': 'Transportation Captain', 'name': 'Ed Arter', 'profile_path': None}, {'credit_id': '5669beafc3a368535a001088', 'department': 'Crew', 'gender': 2, 'id': 1380036, 'job': 'Property Master', 'name': 'Thomas Saccio', 'profile_path': None}, {'credit_id': '57618b94c3a36833610001eb', 'department': 'Sound', 'gender': 2, 'id': 1399326, 'job': 'Music Editor', 'name': 'Jim Henrikson', 'profile_path': None}, {'credit_id': '576185729251415c1c0000e2', 'department': 'Crew', 'gender': 0, 'id': 1422613, 'job': 'Additional Writing', 'name': 'Peter Savage', 'profile_path': None}, {'credit_id': '576186169251415c270000d8', 'department': 'Production', 'gender': 0, 'id': 1422613, 'job': 'Associate Producer', 'name': 'Peter Savage', 'profile_path': None}, {'credit_id': '56ba1f1a92514106af002dce', 'department': 'Costume &amp; Make-Up', 'gender': 0, 'id': 1430210, 'job': 'Hairstylist', 'name': 'Verne Caruso', 'profile_path': None}, {'credit_id': '57618a6c9251415c27000155', 'department': 'Costume &amp; Make-Up', 'gender': 0, 'id': 1432044, 'job': 'Set Costumer', 'name': 'Robert Iannaccone', 'profile_path': None}, {'credit_id': '57ce12169251413d5b003481', 'department': 'Production', 'gender': 0, 'id': 1458534, 'job': 'Publicist', 'name': 'Marion Billings', 'profile_path': None}, {'credit_id': '575d8fc39251410423000411', 'department': 'Editing', 'gender': 0, 'id': 1475782, 'job': 'Editorial Services', 'name': 'George Trirogoff', 'profile_path': None}, {'credit_id': '57618ad0c3a36833610001cc', 'department': 'Production', 'gender': 0, 'id': 1494667, 'job': 'Location Manager', 'name': 'Christopher Cronyn', 'profile_path': None}, {'credit_id': '566876af925141740e0039e3', 'department': 'Crew', 'gender': 0, 'id': 1546907, 'job': 'Driver', 'name': 'Patrick Hogan', 'profile_path': None}, {'credit_id': '576186c4c3a368336d0000db', 'department': 'Costume &amp; Make-Up', 'gender': 0, 'id': 1568510, 'job': 'Hairstylist', 'name': 'Mona Orr', 'profile_path': None}, {'credit_id': '57618bd9c3a36833610001f4', 'department': 'Crew', 'gender': 0, 'id': 1595467, 'job': 'Transportation Captain', 'name': 'George Alden', 'profile_path': None}, {'credit_id': '576189289251415c2b000137', 'department': 'Crew', 'gender': 0, 'id': 1614958, 'job': 'Stunts', 'name': 'Steven Burnett', 'profile_path': None}, {'credit_id': '574dbf25925141120e000070', 'department': 'Costume &amp; Make-Up', 'gender': 0, 'id': 1628998, 'job': 'Set Costumer', 'name': 'Andrea E. Weaver', 'profile_path': None}, {'credit_id': '5761898d9251415c19000136', 'department': 'Crew', 'gender': 0, 'id': 1636371, 'job': 'Stunts', 'name': 'Bennie Moore', 'profile_path': None}, {'credit_id': '57618b129251415c1c00018b', 'department': 'Production', 'gender': 0, 'id': 1636375, 'job': 'Location Manager', 'name': 'Michael Neale', 'profile_path': None}]</t>
  </si>
  <si>
    <t>[{'name': 'United Artists', 'id': 60}]</t>
  </si>
  <si>
    <t>Raging Bull</t>
  </si>
  <si>
    <t>m167</t>
  </si>
  <si>
    <t>['crime', 'mystery', 'romance', 'thriller']</t>
  </si>
  <si>
    <t>[{'cast_id': 3, 'character': 'L. B. Jefferies', 'credit_id': '52fe4253c3a36847f8015805', 'gender': 2, 'id': 854, 'name': 'James Stewart', 'order': 0, 'profile_path': '/d3wCljbO6DMbeUSwjhiCuoivUpL.jpg'}, {'cast_id': 2, 'character': 'Lisa Carol Fremont', 'credit_id': '52fe4253c3a36847f8015801', 'gender': 1, 'id': 4070, 'name': 'Grace Kelly', 'order': 1, 'profile_path': '/2dNjXRNbhOmovybmr5iCdAhqdwl.jpg'}, {'cast_id': 4, 'character': 'Det. Lt. Thomas J. Doyle', 'credit_id': '52fe4253c3a36847f8015809', 'gender': 2, 'id': 7683, 'name': 'Wendell Corey', 'order': 2, 'profile_path': '/uQ7NEKJjC6Wj00V2CoYMbCvRcSn.jpg'}, {'cast_id': 5, 'character': 'Stella', 'credit_id': '52fe4253c3a36847f801580d', 'gender': 1, 'id': 7684, 'name': 'Thelma Ritter', 'order': 3, 'profile_path': '/8BUegatD1XFW0MLyOzuVpNr4P2b.jpg'}, {'cast_id': 6, 'character': 'Lars Thorwald', 'credit_id': '52fe4253c3a36847f8015811', 'gender': 2, 'id': 7685, 'name': 'Raymond Burr', 'order': 4, 'profile_path': '/Asn6aKAPshAUDnJN3OMLsBWCRwO.jpg'}, {'cast_id': 7, 'character': 'Miss Lonelyheart', 'credit_id': '52fe4253c3a36847f8015815', 'gender': 1, 'id': 7686, 'name': 'Judith Evelyn', 'order': 5, 'profile_path': '/fMTA0RXp12rRFFP0nz2cc9MNwOT.jpg'}, {'cast_id': 23, 'character': 'Songwriter', 'credit_id': '52fe4253c3a36847f801586d', 'gender': 2, 'id': 49906, 'name': 'Ross Bagdasarian', 'order': 6, 'profile_path': '/qAkfHf4i1eyk6GZ4YQxbCPW6NPE.jpg'}, {'cast_id': 24, 'character': 'Miss Torso', 'credit_id': '52fe4253c3a36847f8015871', 'gender': 1, 'id': 161738, 'name': 'Georgine Darcy', 'order': 7, 'profile_path': '/6zTTA9xjYA65MpKlQlQO1imQQDy.jpg'}, {'cast_id': 25, 'character': 'Woman on Fire Escape', 'credit_id': '52fe4253c3a36847f8015875', 'gender': 1, 'id': 121038, 'name': 'Sara Berner', 'order': 8, 'profile_path': '/s28Dra8EbemuoILdvm04r223fzg.jpg'}, {'cast_id': 26, 'character': 'Man on Fire Escape', 'credit_id': '52fe4253c3a36847f8015879', 'gender': 2, 'id': 93622, 'name': 'Frank Cady', 'order': 9, 'profile_path': '/1st0r0fw1GfB7RRE7GJzbDkkP00.jpg'}, {'cast_id': 27, 'character': 'Miss Hearing Aid', 'credit_id': '52fe4253c3a36847f801587d', 'gender': 1, 'id': 85846, 'name': 'Jesslyn Fax', 'order': 10, 'profile_path': '/k2YtSWCxe1rDHtARNW2K4Z3ZBOH.jpg'}, {'cast_id': 28, 'character': 'Newlywed', 'credit_id': '52fe4253c3a36847f8015881', 'gender': 0, 'id': 184636, 'name': 'Rand Harper', 'order': 11, 'profile_path': None}, {'cast_id': 29, 'character': 'Mrs. Emma Thorwald', 'credit_id': '52fe4253c3a36847f8015885', 'gender': 0, 'id': 130373, 'name': 'Irene Winston', 'order': 12, 'profile_path': None}, {'cast_id': 30, 'character': 'Newlywed', 'credit_id': '52fe4253c3a36847f8015889', 'gender': 0, 'id': 176534, 'name': 'Havis Davenport', 'order': 13, 'profile_path': None}, {'cast_id': 32, 'character': "Songwriter's Party Guest with Poodle (uncredited)", 'credit_id': '52fe4253c3a36847f8015893', 'gender': 1, 'id': 121323, 'name': 'Bess Flowers', 'order': 14, 'profile_path': '/akbW8jJl8GSXFpixFaobMOqvNv4.jpg'}, {'cast_id': 33, 'character': "Girl at Songwriter's Party (uncredited)", 'credit_id': '52fe4253c3a36847f8015897', 'gender': 1, 'id': 861, 'name': 'Kathryn Grant', 'order': 15, 'profile_path': '/ipxKu36kscEQo0IKvSEEl6aV5Ez.jpg'}, {'cast_id': 37, 'character': "Girl at Songwriter's Party (uncredited)", 'credit_id': '59851d579251414376013310', 'gender': 1, 'id': 106504, 'name': 'Marla English', 'order': 16, 'profile_path': '/he5YBOC05ZxibsmilwqXKHgRLat.jpg'}, {'cast_id': 34, 'character': "Clock-Winder in Songwriter's Apartment (uncredited)", 'credit_id': '52fe4253c3a36847f801589b', 'gender': 2, 'id': 2636, 'name': 'Alfred Hitchcock', 'order': 17, 'profile_path': '/nA6zRjaVk1JjYvRpuihXJ2pirWk.jpg'}, {'cast_id': 35, 'character': 'Detective (uncredited)', 'credit_id': '531e763c9251417a4a0013f2', 'gender': 0, 'id': 33777, 'name': 'Anthony Warde', 'order': 18, 'profile_path': '/hGsff9B02Lei0Uq61ZUx8ljWRNq.jpg'}, {'cast_id': 36, 'character': "Jeff's Editor (voice) (uncredited)", 'credit_id': '531e765392514177c2007e09', 'gender': 2, 'id': 70985, 'name': 'Gig Young', 'order': 19, 'profile_path': '/yIY38f58095uVpdfoJpbfwQp3gT.jpg'}]</t>
  </si>
  <si>
    <t>[{'credit_id': '52fe4253c3a36847f80157fd', 'department': 'Directing', 'gender': 2, 'id': 2636, 'job': 'Director', 'name': 'Alfred Hitchcock', 'profile_path': '/nA6zRjaVk1JjYvRpuihXJ2pirWk.jpg'}, {'credit_id': '52fe4253c3a36847f801581b', 'department': 'Production', 'gender': 2, 'id': 2636, 'job': 'Producer', 'name': 'Alfred Hitchcock', 'profile_path': '/nA6zRjaVk1JjYvRpuihXJ2pirWk.jpg'}, {'credit_id': '52fe4253c3a36847f801588f', 'department': 'Crew', 'gender': 2, 'id': 2653, 'job': 'Second Unit', 'name': 'Herbert Coleman', 'profile_path': None}, {'credit_id': '52fe4253c3a36847f801582d', 'department': 'Camera', 'gender': 2, 'id': 2654, 'job': 'Director of Photography', 'name': 'Robert Burks', 'profile_path': '/2FnhbhSQzCnMYsXzFptozlTlnFK.jpg'}, {'credit_id': '52fe4253c3a36847f8015833', 'department': 'Editing', 'gender': 2, 'id': 2655, 'job': 'Editor', 'name': 'George Tomasini', 'profile_path': '/AkhUuJi4uCqh60ZQe39ZPxULFoV.jpg'}, {'credit_id': '52fe4253c3a36847f8015827', 'department': 'Sound', 'gender': 2, 'id': 8619, 'job': 'Original Music Composer', 'name': 'Franz Waxman', 'profile_path': None}, {'credit_id': '52fe4253c3a36847f8015851', 'department': 'Costume &amp; Make-Up', 'gender': 1, 'id': 4350, 'job': 'Costume Design', 'name': 'Edith Head', 'profile_path': '/63ZeXQOh26sGa8nTbYWntieyWrz.jpg'}, {'credit_id': '52fe4253c3a36847f8015869', 'department': 'Writing', 'gender': 2, 'id': 5181, 'job': 'Screenplay', 'name': 'John Michael Hayes', 'profile_path': None}, {'credit_id': '52fe4253c3a36847f8015839', 'department': 'Art', 'gender': 0, 'id': 5187, 'job': 'Art Direction', 'name': 'J. McMillan Johnson', 'profile_path': None}, {'credit_id': '52fe4253c3a36847f801583f', 'department': 'Art', 'gender': 2, 'id': 5188, 'job': 'Art Direction', 'name': 'Hal Pereira', 'profile_path': None}, {'credit_id': '52fe4253c3a36847f8015821', 'department': 'Production', 'gender': 2, 'id': 5728, 'job': 'Producer', 'name': 'James C. Katz', 'profile_path': None}, {'credit_id': '52fe4253c3a36847f8015845', 'department': 'Art', 'gender': 2, 'id': 7687, 'job': 'Set Decoration', 'name': 'Sam Comer', 'profile_path': None}, {'credit_id': '52fe4253c3a36847f801584b', 'department': 'Art', 'gender': 2, 'id': 7688, 'job': 'Set Decoration', 'name': 'Ray Moyer', 'profile_path': None}, {'credit_id': '52fe4253c3a36847f8015857', 'department': 'Costume &amp; Make-Up', 'gender': 2, 'id': 7689, 'job': 'Makeup Artist', 'name': 'Wally Westmore', 'profile_path': None}, {'credit_id': '52fe4253c3a36847f801585d', 'department': 'Production', 'gender': 2, 'id': 7690, 'job': 'Unit Production Manager', 'name': 'C.O. Erickson', 'profile_path': '/1d9C9Nu7YNtGllVewitNgjzq4RW.jpg'}, {'credit_id': '52fe4253c3a36847f8015863', 'department': 'Writing', 'gender': 2, 'id': 7748, 'job': 'Author', 'name': 'Cornell Woolrich', 'profile_path': '/rsiAv7XyWhQrpQecLDzsYfB1teu.jpg'}]</t>
  </si>
  <si>
    <t>[{'id': 18, 'name': 'Drama'}, {'id': 9648, 'name': 'Mystery'}, {'id': 53, 'name': 'Thriller'}]</t>
  </si>
  <si>
    <t>Rear Window</t>
  </si>
  <si>
    <t>m168</t>
  </si>
  <si>
    <t>[{'cast_id': 6, 'character': 'Jim Stark', 'credit_id': '52fe4228c3a36847f8008765', 'gender': 0, 'id': 2749, 'name': 'James Dean', 'order': 0, 'profile_path': '/aXH6h7YIEtMOE5SZQmr79nJguQt.jpg'}, {'cast_id': 7, 'character': 'Judy', 'credit_id': '52fe4228c3a36847f8008769', 'gender': 1, 'id': 2769, 'name': 'Natalie Wood', 'order': 1, 'profile_path': '/iAFtRflUEWSUObRZaqHPxx5CWSn.jpg'}, {'cast_id': 8, 'character': "John 'Plato' Crawford", 'credit_id': '52fe4228c3a36847f800876d', 'gender': 2, 'id': 2770, 'name': 'Sal Mineo', 'order': 2, 'profile_path': '/Ahb40hYos0eGAPpb7oeRRPpOKrG.jpg'}, {'cast_id': 9, 'character': 'Mrs. Carol Stark', 'credit_id': '52fe4228c3a36847f8008771', 'gender': 1, 'id': 2772, 'name': 'Ann Doran', 'order': 3, 'profile_path': '/liEnlp1myN4WL6MmJKsOfsGjd73.jpg'}, {'cast_id': 10, 'character': 'Frank Stark', 'credit_id': '52fe4228c3a36847f8008775', 'gender': 2, 'id': 2771, 'name': 'Jim Backus', 'order': 4, 'profile_path': '/iBZLbwdnnT9pFnBIlBZPfT6n06b.jpg'}, {'cast_id': 14, 'character': 'Buzz Gunderson', 'credit_id': '52fe4228c3a36847f800878b', 'gender': 0, 'id': 2775, 'name': 'Corey Allen', 'order': 5, 'profile_path': '/p4S4rJSCXjtiXdpauvQckVqfVj8.jpg'}, {'cast_id': 15, 'character': "Judy's Father", 'credit_id': '52fe4228c3a36847f800878f', 'gender': 2, 'id': 2776, 'name': 'William Hopper', 'order': 6, 'profile_path': '/lv9KfbxJP01uSlw7ZnjzHP9aT1b.jpg'}, {'cast_id': 16, 'character': "Judy's Mother", 'credit_id': '52fe4228c3a36847f8008793', 'gender': 1, 'id': 2777, 'name': 'Rochelle Hudson', 'order': 7, 'profile_path': '/ecCkMB0gOfP1O2VdFOBaFmDsxQj.jpg'}, {'cast_id': 17, 'character': 'Goon', 'credit_id': '52fe4228c3a36847f8008797', 'gender': 2, 'id': 2778, 'name': 'Dennis Hopper', 'order': 8, 'profile_path': '/56nj2DfMVU3F9qUagZWMePLbrKF.jpg'}, {'cast_id': 18, 'character': 'Ray Fremick', 'credit_id': '52fe4228c3a36847f800879b', 'gender': 2, 'id': 2646, 'name': 'Edward Platt', 'order': 9, 'profile_path': '/3ZEEg2FwYjDxJVzNU4nR03l0K2h.jpg'}, {'cast_id': 19, 'character': 'Mil', 'credit_id': '52fe4228c3a36847f800879f', 'gender': 1, 'id': 2779, 'name': 'Steffi Sidney', 'order': 10, 'profile_path': None}, {'cast_id': 20, 'character': "Mrs. Stark, Jim's grandmother", 'credit_id': '52fe4228c3a36847f80087a3', 'gender': 1, 'id': 2780, 'name': 'Virginia Brissac', 'order': 11, 'profile_path': '/At0bnWMBlJNqWKCg7uBe66nRdXL.jpg'}, {'cast_id': 21, 'character': 'Helen', 'credit_id': '52fe4228c3a36847f80087a7', 'gender': 1, 'id': 2781, 'name': 'Beverly Long', 'order': 12, 'profile_path': None}, {'cast_id': 22, 'character': 'Dr. Minton (lecturer at planetarium)', 'credit_id': '52fe4228c3a36847f80087ab', 'gender': 2, 'id': 2782, 'name': 'Ian Wolfe', 'order': 13, 'profile_path': '/ylp7puM2Hcd0VkQvXfmD7zkP4m7.jpg'}, {'cast_id': 23, 'character': 'Crunch', 'credit_id': '52fe4228c3a36847f80087af', 'gender': 2, 'id': 2783, 'name': 'Frank Mazzola', 'order': 14, 'profile_path': None}, {'cast_id': 24, 'character': 'Gene', 'credit_id': '52fe4228c3a36847f80087b3', 'gender': 2, 'id': 2784, 'name': 'Robert Foulk', 'order': 15, 'profile_path': '/pKTK3aa34Xp1J6uQK3bLnAIjPoc.jpg'}, {'cast_id': 25, 'character': 'Cookie', 'credit_id': '52fe4228c3a36847f80087b7', 'gender': 2, 'id': 2785, 'name': 'Jack Simmons', 'order': 16, 'profile_path': None}, {'cast_id': 27, 'character': 'Chick', 'credit_id': '52fe4228c3a36847f80087bb', 'gender': 2, 'id': 2787, 'name': 'Nick Adams', 'order': 17, 'profile_path': '/wtA4pLwHxAROYry4MPq0eLWZ9Cd.jpg'}, {'cast_id': 28, 'character': 'Moose', 'credit_id': '52fe4228c3a36847f80087bf', 'gender': 2, 'id': 2788, 'name': 'Jack Grinnage', 'order': 18, 'profile_path': None}, {'cast_id': 29, 'character': 'Cliff', 'credit_id': '52fe4228c3a36847f80087c3', 'gender': 2, 'id': 2789, 'name': 'Clifford Morris', 'order': 19, 'profile_path': None}, {'cast_id': 33, 'character': "Housekeeper at Plato's home", 'credit_id': '52fe4228c3a36847f80087d3', 'gender': 1, 'id': 2790, 'name': 'Marietta Canty', 'order': 20, 'profile_path': '/zOe9wEFzYQnmWw9yMWpyMke5drq.jpg'}, {'cast_id': 34, 'character': 'Teacher at planetarium', 'credit_id': '52fe4228c3a36847f80087d7', 'gender': 1, 'id': 107678, 'name': 'Almira Sessions', 'order': 21, 'profile_path': '/9KaLRatIUKBnjNNIFS3PlVLNYXY.jpg'}, {'cast_id': 35, 'character': 'Police Lieutenant', 'credit_id': '52fe4228c3a36847f80087db', 'gender': 2, 'id': 98450, 'name': 'Paul Birch', 'order': 22, 'profile_path': '/nvGXpH0pZzxvt47lFuMOqek1Dm9.jpg'}, {'cast_id': 36, 'character': 'Nurse (uncredited)', 'credit_id': '55ee1c679251413e4501634c', 'gender': 0, 'id': 1234545, 'name': 'Dorothy Abbott', 'order': 23, 'profile_path': '/s2aZnW2nLqRoC6ei25Ku0y0SPJc.jpg'}, {'cast_id': 37, 'character': 'Beau (uncredited)', 'credit_id': '55ee1cbcc3a3682c5d0184b4', 'gender': 2, 'id': 94320, 'name': 'Jimmy Baird', 'order': 24, 'profile_path': None}, {'cast_id': 38, 'character': 'Desk Sergeant #2 (uncredited)', 'credit_id': '55ee1d04c3a36871bf000d04', 'gender': 0, 'id': 34609, 'name': 'Paul Bryar', 'order': 25, 'profile_path': '/av5LgK7pBK8UC2k6rbdBKoQd5lr.jpg'}, {'cast_id': 39, 'character': 'Police Officer (uncredited)', 'credit_id': '55ee1d25c3a3682c5d0184c1', 'gender': 2, 'id': 121260, 'name': 'John Close', 'order': 26, 'profile_path': None}, {'cast_id': 40, 'character': 'Police Desk Sergeant (uncredited)', 'credit_id': '55ee1d44c3a3687d3b00f122', 'gender': 2, 'id': 34187, 'name': 'Chuck Hamilton', 'order': 27, 'profile_path': None}, {'cast_id': 41, 'character': 'Ambulance Attendant (uncredited)', 'credit_id': '55ee1d7ac3a3686f17005747', 'gender': 2, 'id': 25579, 'name': 'Chuck Hicks', 'order': 28, 'profile_path': '/zI7gk2B5A0Sygr5ewJVeL4XNYYy.jpg'}, {'cast_id': 42, 'character': 'Desk Sergeant #1 (uncredited)', 'credit_id': '55ee1dac9251413e3201670e', 'gender': 0, 'id': 1230014, 'name': 'Nelson Leigh', 'order': 29, 'profile_path': '/7NQWqQ9XOkdUdKjSN9SUIGpQ2BD.jpg'}, {'cast_id': 43, 'character': "Crunch's Father (uncredited)", 'credit_id': '55ee1dc3c3a36871bf000d29', 'gender': 2, 'id': 126997, 'name': 'David McMahon', 'order': 30, 'profile_path': '/i4DGVVZmWm83XWVxpbqZvGhKdZi.jpg'}, {'cast_id': 44, 'character': 'Approaching Officer (uncredited)', 'credit_id': '55ee1dfec3a3682c6b0157b7', 'gender': 0, 'id': 1234847, 'name': 'Edward McNally', 'order': 31, 'profile_path': None}, {'cast_id': 45, 'character': 'Hoodlum (uncredited)', 'credit_id': '55ee1e54c3a3682c6b0157cb', 'gender': 2, 'id': 179592, 'name': 'Peter Miller', 'order': 32, 'profile_path': None}, {'cast_id': 46, 'character': "Natalie Wood's double (uncredited)", 'credit_id': '55ee1e969251412c320004b5', 'gender': 0, 'id': 122058, 'name': 'Faye Michael Nuell', 'order': 33, 'profile_path': None}, {'cast_id': 47, 'character': 'Officer at Police Station (uncredited)', 'credit_id': '55ee1eb7c3a3687d3b00f16c', 'gender': 2, 'id': 138091, 'name': 'House Peters Jr.', 'order': 34, 'profile_path': '/fDThzO9rr6aefZUzzpuHdBlG7gy.jpg'}, {'cast_id': 48, 'character': 'Man in Last Shot (uncredited)', 'credit_id': '55ee1f669251413e2f016159', 'gender': 0, 'id': 2765, 'name': 'Nicholas Ray', 'order': 35, 'profile_path': '/zCtESNygm7exctVxvkBHRT5hbAC.jpg'}, {'cast_id': 49, 'character': 'Attendant (uncredited)', 'credit_id': '55ee1f87c3a36871bf000d80', 'gender': 2, 'id': 33743, 'name': 'Gus Schilling', 'order': 36, 'profile_path': None}, {'cast_id': 50, 'character': 'Police Detective (uncredited)', 'credit_id': '55ee1fe59251413e45016408', 'gender': 0, 'id': 1208035, 'name': 'Bert Stevens', 'order': 37, 'profile_path': None}, {'cast_id': 51, 'character': 'Planetarium Guide (uncredited)', 'credit_id': '55ee20099251412e070003c1', 'gender': 2, 'id': 34448, 'name': 'Dick Wessel', 'order': 38, 'profile_path': '/dNUw0s075AwwbS2XWYgVcIwJbGX.jpg'}, {'cast_id': 52, 'character': "Ed - Moose's Father (uncredited)", 'credit_id': '55ee202ac3a3682c6b015829', 'gender': 0, 'id': 120070, 'name': 'Robert Williams', 'order': 39, 'profile_path': '/lFO6YQPH0byE6A7X5eF5FErc61V.jpg'}, {'cast_id': 56, 'character': 'Schoolboy in Planetarium (uncredited)', 'credit_id': '5676fe0992514179d40065b6', 'gender': 2, 'id': 1551605, 'name': 'Ralph Moratz', 'order': 40, 'profile_path': '/ax2d7RI6kcHIzV6PBnoE7hafNbs.jpg'}]</t>
  </si>
  <si>
    <t>[{'credit_id': '52fe4228c3a36847f8008749', 'department': 'Directing', 'gender': 0, 'id': 2765, 'job': 'Director', 'name': 'Nicholas Ray', 'profile_path': '/zCtESNygm7exctVxvkBHRT5hbAC.jpg'}, {'credit_id': '52fe4228c3a36847f800874f', 'department': 'Production', 'gender': 2, 'id': 2766, 'job': 'Producer', 'name': 'David Weisbart', 'profile_path': None}, {'credit_id': '52fe4228c3a36847f8008755', 'department': 'Writing', 'gender': 0, 'id': 2765, 'job': 'Author', 'name': 'Nicholas Ray', 'profile_path': '/zCtESNygm7exctVxvkBHRT5hbAC.jpg'}, {'credit_id': '52fe4228c3a36847f800875b', 'department': 'Writing', 'gender': 2, 'id': 2767, 'job': 'Author', 'name': 'Irving Shulman', 'profile_path': None}, {'credit_id': '52fe4228c3a36847f8008761', 'department': 'Writing', 'gender': 0, 'id': 2768, 'job': 'Author', 'name': 'Stewart Stern', 'profile_path': None}, {'credit_id': '52fe4228c3a36847f800877b', 'department': 'Editing', 'gender': 2, 'id': 2773, 'job': 'Editor', 'name': 'William H. Ziegler', 'profile_path': None}, {'credit_id': '52fe4228c3a36847f8008781', 'department': 'Camera', 'gender': 2, 'id': 2774, 'job': 'Director of Photography', 'name': 'Ernest Haller', 'profile_path': None}, {'credit_id': '52fe4228c3a36847f8008787', 'department': 'Sound', 'gender': 2, 'id': 2027, 'job': 'Original Music Composer', 'name': 'Leonard Rosenman', 'profile_path': None}, {'credit_id': '52fe4228c3a36847f80087c9', 'department': 'Art', 'gender': 0, 'id': 2764, 'job': 'Production Design', 'name': 'Malcolm C. Bert', 'profile_path': None}, {'credit_id': '52fe4228c3a36847f80087cf', 'department': 'Sound', 'gender': 0, 'id': 2791, 'job': 'Sound Designer', 'name': 'Stanley Jones', 'profile_path': None}, {'credit_id': '56a1714dc3a36858ce00fe99', 'department': 'Art', 'gender': 0, 'id': 1137341, 'job': 'Set Decoration', 'name': 'William Wallace', 'profile_path': None}, {'credit_id': '56510ced9251414b0a008857', 'department': 'Art', 'gender': 0, 'id': 2764, 'job': 'Art Direction', 'name': 'Malcolm C. Bert', 'profile_path': None}, {'credit_id': '56510d0392514164c00047de', 'department': 'Costume &amp; Make-Up', 'gender': 2, 'id': 14727, 'job': 'Costume Design', 'name': 'Moss Mabry', 'profile_path': None}]</t>
  </si>
  <si>
    <t>Rebel Without a Cause</t>
  </si>
  <si>
    <t>m170</t>
  </si>
  <si>
    <t>[{'cast_id': 20, 'character': 'Mr. White/Larry Dimmick', 'credit_id': '52fe424ac3a36847f8012d01', 'gender': 2, 'id': 1037, 'name': 'Harvey Keitel', 'order': 0, 'profile_path': '/4IcHhp1SCKijRxb7kqnxZNJuKdn.jpg'}, {'cast_id': 4, 'character': 'Mr. Orange/Freddy Newandyke', 'credit_id': '52fe424ac3a36847f8012cbd', 'gender': 2, 'id': 3129, 'name': 'Tim Roth', 'order': 1, 'profile_path': '/r4jtlboNqWPz2dOHafrPJE4Yd94.jpg'}, {'cast_id': 5, 'character': 'Mr. Blonde/Vic Vega', 'credit_id': '52fe424ac3a36847f8012cc1', 'gender': 2, 'id': 147, 'name': 'Michael Madsen', 'order': 2, 'profile_path': '/yPvagJYARJb0JAeAbCFdcXcaPs2.jpg'}, {'cast_id': 6, 'character': 'Nice Guy Eddie Cabot', 'credit_id': '52fe424ac3a36847f8012cc5', 'gender': 2, 'id': 2969, 'name': 'Chris Penn', 'order': 3, 'profile_path': '/57imnLRyaOowXElsxNESvhG1UZk.jpg'}, {'cast_id': 7, 'character': 'Mr. Pink', 'credit_id': '52fe424ac3a36847f8012cc9', 'gender': 2, 'id': 884, 'name': 'Steve Buscemi', 'order': 4, 'profile_path': '/e19GfOWzMNN1hi7B9Ci62hMvtXs.jpg'}, {'cast_id': 8, 'character': 'Joe Cabot', 'credit_id': '52fe424ac3a36847f8012ccd', 'gender': 2, 'id': 6937, 'name': 'Lawrence Tierney', 'order': 5, 'profile_path': '/iFPg06kGUTdgRUkrYir3xt1Dt7c.jpg'}, {'cast_id': 11, 'character': 'Mr. Blue', 'credit_id': '52fe424ac3a36847f8012cd5', 'gender': 2, 'id': 6939, 'name': 'Edward Bunker', 'order': 6, 'profile_path': '/kQNf8eN5qpWXAhNUrnUnWtBd3Eu.jpg'}, {'cast_id': 12, 'character': 'Mr. Brown', 'credit_id': '52fe424ac3a36847f8012cd9', 'gender': 2, 'id': 138, 'name': 'Quentin Tarantino', 'order': 7, 'profile_path': '/9ci4NBvHXJktxjALdJsrtasqgtV.jpg'}, {'cast_id': 9, 'character': 'Detective Holdaway', 'credit_id': '52fe424ac3a36847f8012cd1', 'gender': 2, 'id': 6938, 'name': 'Randy Brooks', 'order': 8, 'profile_path': '/AsCnmmzsk6hrH3K4IqjCoke4xcT.jpg'}, {'cast_id': 22, 'character': 'Officer Marvin Nash', 'credit_id': '52fe424ac3a36847f8012d05', 'gender': 2, 'id': 3206, 'name': 'Kirk Baltz', 'order': 9, 'profile_path': '/zCuugN0Lgsi5IKRq9OyYl3vh9pU.jpg'}, {'cast_id': 33, 'character': 'K-Billy DJ (voice)', 'credit_id': '52fe424ac3a36847f8012d45', 'gender': 2, 'id': 3214, 'name': 'Steven Wright', 'order': 10, 'profile_path': '/m9827iUNPGTbAsfjHD9tpMCXYbR.jpg'}, {'cast_id': 34, 'character': 'Sheriff #1', 'credit_id': '52fe424ac3a36847f8012d49', 'gender': 0, 'id': 46346, 'name': 'Rich Turner', 'order': 11, 'profile_path': None}, {'cast_id': 35, 'character': 'Sheriff #2', 'credit_id': '52fe424ac3a36847f8012d4d', 'gender': 2, 'id': 1067187, 'name': 'David Steen', 'order': 12, 'profile_path': '/kgdUlAb34rXiSamG5It02YDmDnU.jpg'}, {'cast_id': 36, 'character': 'Sheriff #3', 'credit_id': '52fe424ac3a36847f8012d51', 'gender': 0, 'id': 1287673, 'name': 'Tony Cosmo', 'order': 13, 'profile_path': None}, {'cast_id': 37, 'character': 'Sheriff #4', 'credit_id': '52fe424ac3a36847f8012d55', 'gender': 0, 'id': 65908, 'name': 'Stevo Polyi', 'order': 14, 'profile_path': None}]</t>
  </si>
  <si>
    <t>[{'credit_id': '52fe424ac3a36847f8012cb9', 'department': 'Directing', 'gender': 2, 'id': 138, 'job': 'Director', 'name': 'Quentin Tarantino', 'profile_path': '/9ci4NBvHXJktxjALdJsrtasqgtV.jpg'}, {'credit_id': '52fe424ac3a36847f8012d0b', 'department': 'Writing', 'gender': 2, 'id': 138, 'job': 'Writer', 'name': 'Quentin Tarantino', 'profile_path': '/9ci4NBvHXJktxjALdJsrtasqgtV.jpg'}, {'credit_id': '52fe424ac3a36847f8012cdf', 'department': 'Production', 'gender': 2, 'id': 2545, 'job': 'Producer', 'name': 'Lawrence Bender', 'profile_path': '/5EzlP8qdCYQrhqEYB2MTmY74KFB.jpg'}, {'credit_id': '52fe424ac3a36847f8012d2f', 'department': 'Production', 'gender': 2, 'id': 37334, 'job': 'Production Manager', 'name': 'Paul Hellerman', 'profile_path': None}, {'credit_id': '52fe424ac3a36847f8012ceb', 'department': 'Editing', 'gender': 1, 'id': 156, 'job': 'Editor', 'name': 'Sally Menke', 'profile_path': '/8cUdiGU7KhBgd8UNnoUYNCMZYgQ.jpg'}, {'credit_id': '557df738c3a36821ab000546', 'department': 'Production', 'gender': 2, 'id': 1037, 'job': 'Co-Producer', 'name': 'Harvey Keitel', 'profile_path': '/4IcHhp1SCKijRxb7kqnxZNJuKdn.jpg'}, {'credit_id': '59a48ac7925141396f0041b2', 'department': 'Camera', 'gender': 0, 'id': 1777, 'job': 'Grip', 'name': 'Ross Katz', 'profile_path': '/3zPHJmwnSkloEFZ5DczGUH2Ot1j.jpg'}, {'credit_id': '52fe424ac3a36847f8012cf7', 'department': 'Art', 'gender': 2, 'id': 5779, 'job': 'Production Design', 'name': 'David Wasco', 'profile_path': None}, {'credit_id': '59a48dc892514139b400465b', 'department': 'Crew', 'gender': 2, 'id': 8297, 'job': 'Creator', 'name': 'Roger Avary', 'profile_path': '/x9E17YQVlzKoRU8E4SEoEOwRKay.jpg'}, {'credit_id': '52fe424ac3a36847f8012cf1', 'department': 'Production', 'gender': 1, 'id': 5507, 'job': 'Casting', 'name': 'Ronnie Yeskel', 'profile_path': None}, {'credit_id': '52fe424ac3a36847f8012ce5', 'department': 'Camera', 'gender': 2, 'id': 3115, 'job': 'Director of Photography', 'name': 'Andrzej Sekula', 'profile_path': None}, {'credit_id': '5636061a925141284c01a4db', 'department': 'Sound', 'gender': 0, 'id': 6940, 'job': 'Music Supervisor', 'name': 'Karyn Rachtman', 'profile_path': None}, {'credit_id': '52fe424ac3a36847f8012d23', 'department': 'Art', 'gender': 0, 'id': 11801, 'job': 'Set Decoration', 'name': 'Sandy Reynolds-Wasco', 'profile_path': None}, {'credit_id': '52fe424ac3a36847f8012d29', 'department': 'Costume &amp; Make-Up', 'gender': 1, 'id': 11802, 'job': 'Costume Design', 'name': 'Betsy Heimann', 'profile_path': None}, {'credit_id': '52fe424ac3a36847f8012d11', 'department': 'Production', 'gender': 2, 'id': 12997, 'job': 'Executive Producer', 'name': 'Richard N. Gladstein', 'profile_path': '/1ykKYYAAkm19dq5xLy6mlUo4rlH.jpg'}, {'credit_id': '52fe424ac3a36847f8012d17', 'department': 'Production', 'gender': 2, 'id': 20921, 'job': 'Executive Producer', 'name': 'Monte Hellman', 'profile_path': '/qVrEpO0OCsKOrs8SPESfMfqJfRN.jpg'}, {'credit_id': '59a48c1b925141396f0042eb', 'department': 'Crew', 'gender': 0, 'id': 22054, 'job': 'Stunt Coordinator', 'name': 'Ken Lesco', 'profile_path': None}, {'credit_id': '59a48afa925141398b0045a8', 'department': 'Costume &amp; Make-Up', 'gender': 1, 'id': 46589, 'job': 'Costume Supervisor', 'name': 'Mary Claire Hannan', 'profile_path': None}, {'credit_id': '59a48c8ac3a3680b04004988', 'department': 'Directing', 'gender': 2, 'id': 58809, 'job': 'Script Supervisor', 'name': 'Martin Kitrosser', 'profile_path': None}, {'credit_id': '52fe424ac3a36847f8012d1d', 'department': 'Production', 'gender': 1, 'id': 66137, 'job': 'Executive Producer', 'name': 'Ronna B. Wallace', 'profile_path': None}, {'credit_id': '59a48ae09251413955004273', 'department': 'Camera', 'gender': 2, 'id': 74989, 'job': 'Steadicam Operator', 'name': 'Mark Emery Moore', 'profile_path': '/mhjX0FuAXv6SeSLLFHpaaiQbx6P.jpg'}, {'credit_id': '59a48b289251413950004538', 'department': 'Costume &amp; Make-Up', 'gender': 0, 'id': 143893, 'job': 'Makeup Artist', 'name': 'Michelle BÃ¼hler', 'profile_path': None}, {'credit_id': '59a48aa292514139b4004362', 'department': 'Camera', 'gender': 0, 'id': 148455, 'job': 'First Assistant Camera', 'name': 'Ziad Doueiri', 'profile_path': '/pBApkpVNsR4V8UaG6S9xLMKfWKn.jpg'}, {'credit_id': '59a48da9925141398b004847', 'department': 'Sound', 'gender': 0, 'id': 554887, 'job': 'Supervising Sound Editor', 'name': 'Stephen Hunter Flick', 'profile_path': '/83arZqrN59fhxybLLmo5KUp0FSc.jpg'}, {'credit_id': '59a48cabc3a3680ab50040f6', 'department': 'Editing', 'gender': 0, 'id': 1280074, 'job': 'First Assistant Editor', 'name': 'Kelley Dixon', 'profile_path': None}, {'credit_id': '52fe424ac3a36847f8012d35', 'department': 'Crew', 'gender': 0, 'id': 1287670, 'job': 'Special Effects', 'name': 'Stephen DeLollis', 'profile_path': None}, {'credit_id': '52fe424ac3a36847f8012d3b', 'department': 'Crew', 'gender': 0, 'id': 1287671, 'job': 'Special Effects', 'name': 'Rick Yale', 'profile_path': None}, {'credit_id': '52fe424ac3a36847f8012d41', 'department': 'Crew', 'gender': 0, 'id': 1287672, 'job': 'Special Effects Coordinator', 'name': 'Larry Fioritto', 'profile_path': None}, {'credit_id': '59a48de1c3a3680ad5004069', 'department': 'Sound', 'gender': 0, 'id': 1395361, 'job': 'Dolby Consultant', 'name': 'Steve F.B. Smith', 'profile_path': None}, {'credit_id': '59a48ceb925141399800467f', 'department': 'Production', 'gender': 0, 'id': 1397865, 'job': 'Casting Associate', 'name': 'Peggy Kennedy', 'profile_path': None}, {'credit_id': '59a48c50c3a3680aec004943', 'department': 'Crew', 'gender': 0, 'id': 1399640, 'job': 'Transportation Coordinator', 'name': 'James Lowder', 'profile_path': None}, {'credit_id': '59a48a5dc3a3680aec004779', 'department': 'Art', 'gender': 0, 'id': 1403434, 'job': 'Leadman', 'name': 'Brett C. Smith', 'profile_path': None}, {'credit_id': '59a48d83c3a3680a5b003eb7', 'department': 'Sound', 'gender': 0, 'id': 1404717, 'job': 'Sound Editor', 'name': 'Curt Schulkey', 'profile_path': None}, {'credit_id': '59a48bc09251413998004553', 'department': 'Art', 'gender': 0, 'id': 1410102, 'job': 'Property Master', 'name': 'Jonathan R. Hodges', 'profile_path': None}, {'credit_id': '59a48c2ec3a3680ac7004850', 'department': 'Crew', 'gender': 1, 'id': 1456721, 'job': 'Stunts', 'name': 'Marian Green', 'profile_path': '/wdZ0oSSnZ8jLyodqG4Y0CwA1qeL.jpg'}, {'credit_id': '59a48c76c3a3680ab50040b0', 'department': 'Directing', 'gender': 1, 'id': 1515865, 'job': 'First Assistant Director', 'name': 'Jamie Beardsley', 'profile_path': None}, {'credit_id': '59a48b52c3a3680b1200475b', 'department': 'Crew', 'gender': 0, 'id': 1546084, 'job': 'Craft Service', 'name': 'Jeannie H. Kelly', 'profile_path': None}, {'credit_id': '59a48b3d925141398b0045e1', 'department': 'Costume &amp; Make-Up', 'gender': 0, 'id': 1547239, 'job': 'Set Costumer', 'name': 'Jacqueline Aronson', 'profile_path': None}, {'credit_id': '59a48be7c3a3680ac7004814', 'department': 'Crew', 'gender': 2, 'id': 1548677, 'job': 'Security', 'name': 'Bruce Comtois', 'profile_path': '/c42Ie4nOIvtHhjxrox2smBUThWZ.jpg'}, {'credit_id': '59a48baec3a3680b120047a8', 'department': 'Crew', 'gender': 1, 'id': 1549654, 'job': 'Post Production Assistant', 'name': 'Jennifer Pyken', 'profile_path': None}, {'credit_id': '59a48d7192514139a7004892', 'department': 'Sound', 'gender': 0, 'id': 1764075, 'job': 'Production Sound Mixer', 'name': 'Ken Segal', 'profile_path': None}, {'credit_id': '59a48d12c3a3680b04004a30', 'department': 'Production', 'gender': 0, 'id': 1857117, 'job': 'Production Coordinator', 'name': 'Enid L. Kantor', 'profile_path': None}, {'credit_id': '59a48a7092514139a7004587', 'department': 'Art', 'gender': 0, 'id': 1878553, 'job': 'Location Scout', 'name': 'Marino Pascal', 'profile_path': None}, {'credit_id': '59a48ab7c3a3680a5b003c49', 'department': 'Camera', 'gender': 0, 'id': 1878555, 'job': 'Key Grip', 'name': 'Ric Urbauer', 'profile_path': None}, {'credit_id': '59a48b109251413998004488', 'department': 'Costume &amp; Make-Up', 'gender': 0, 'id': 1878556, 'job': 'Hair Designer', 'name': 'Iain Jones', 'profile_path': None}, {'credit_id': '59a48b1c92514139a7004629', 'department': 'Costume &amp; Make-Up', 'gender': 0, 'id': 1878557, 'job': 'Hairstylist', 'name': 'Rachel Tanner', 'profile_path': None}, {'credit_id': '59a48b63925141398b004605', 'department': 'Crew', 'gender': 0, 'id': 1878558, 'job': 'Dialect Coach', 'name': 'Suzanne Celeste', 'profile_path': None}, {'credit_id': '59a48b73c3a3680a5b003ce5', 'department': 'Crew', 'gender': 0, 'id': 1878559, 'job': 'Driver', 'name': 'David Coffee', 'profile_path': None}, {'credit_id': '59a48b9dc3a3680b12004798', 'department': 'Crew', 'gender': 0, 'id': 1878560, 'job': 'Legal Services', 'name': 'Wayne Alexander', 'profile_path': None}, {'credit_id': '59a48bd692514139a70046d9', 'department': 'Crew', 'gender': 0, 'id': 1878562, 'job': 'Public Relations', 'name': 'Warren Betts', 'profile_path': None}, {'credit_id': '59a48bfa92514139b40044b7', 'department': 'Crew', 'gender': 0, 'id': 1878563, 'job': 'Set Medic', 'name': 'Melanie Molyneux', 'profile_path': None}, {'credit_id': '59a48c4492514139980045d5', 'department': 'Crew', 'gender': 0, 'id': 1878564, 'job': 'Transportation Captain', 'name': 'Ben C. Giller', 'profile_path': None}, {'credit_id': '59a48c62c3a3680a5b003da5', 'department': 'Crew', 'gender': 0, 'id': 1878565, 'job': 'Unit Publicist', 'name': 'Marina Bailey', 'profile_path': None}, {'credit_id': '59a48c9bc3a3680ad5003f5d', 'department': 'Editing', 'gender': 0, 'id': 1878566, 'job': 'Color Timer', 'name': 'Chuck Winston', 'profile_path': None}, {'credit_id': '59a48cc6c3a3680b120048ab', 'department': 'Lighting', 'gender': 0, 'id': 1878567, 'job': 'Best Boy Electric', 'name': 'Jay Dahlquist', 'profile_path': None}, {'credit_id': '59a48cd1c3a3680ac70048e2', 'department': 'Lighting', 'gender': 0, 'id': 1878568, 'job': 'Electrician', 'name': 'Joey D. Brown', 'profile_path': None}, {'credit_id': '59a48cddc3a3680b120048cc', 'department': 'Lighting', 'gender': 0, 'id': 1878569, 'job': 'Gaffer', 'name': 'Greg R. McCullough', 'profile_path': None}, {'credit_id': '59a48cf79251413949004656', 'department': 'Production', 'gender': 0, 'id': 1878570, 'job': 'Location Manager', 'name': 'Billy A. Fox', 'profile_path': None}, {'credit_id': '59a48d05925141398b00478f', 'department': 'Production', 'gender': 0, 'id': 1878571, 'job': 'Production Accountant', 'name': 'R. Blaine Currier', 'profile_path': None}, {'credit_id': '59a48d37925141396f0043f4', 'department': 'Sound', 'gender': 0, 'id': 1878572, 'job': 'Boom Operator', 'name': 'Dwayne S. Henkel', 'profile_path': None}, {'credit_id': '59a48d4392514139b40045e5', 'department': 'Sound', 'gender': 0, 'id': 1878573, 'job': 'Assistant Sound Editor', 'name': 'John Hulsman', 'profile_path': None}, {'credit_id': '59a48d4f92514139550044ce', 'department': 'Sound', 'gender': 0, 'id': 1878574, 'job': 'Foley', 'name': 'Cecilia Perna', 'profile_path': None}, {'credit_id': '59a48df9c3a3680aec004b12', 'department': 'Crew', 'gender': 0, 'id': 1878575, 'job': 'Thanks', 'name': 'John Lieberman', 'profile_path': None}]</t>
  </si>
  <si>
    <t>[{'id': 80, 'name': 'Crime'}, {'id': 53, 'name': 'Thriller'}]</t>
  </si>
  <si>
    <t>[{'name': 'Live Entertainment', 'id': 285}, {'name': 'Lionsgate', 'id': 1632}, {'name': 'Dog Eat Dog Productions Inc.', 'id': 26198}]</t>
  </si>
  <si>
    <t>Reservoir Dogs</t>
  </si>
  <si>
    <t>m172</t>
  </si>
  <si>
    <t>[{'cast_id': 28, 'character': 'Cindy Campbell', 'credit_id': '52fe43b5c3a36847f80698c1', 'gender': 1, 'id': 1772, 'name': 'Anna Faris', 'order': 0, 'profile_path': '/b9o0qGfRqaQqehSiVw3VHfDmlP8.jpg'}, {'cast_id': 29, 'character': 'Shorty Meeks', 'credit_id': '52fe43b5c3a36847f80698c5', 'gender': 2, 'id': 9562, 'name': 'Marlon Wayans', 'order': 1, 'profile_path': '/yMBaTsPrthko9eYtSjfVduws5Cn.jpg'}, {'cast_id': 30, 'character': 'Tommy', 'credit_id': '52fe43b5c3a36847f80698c9', 'gender': 2, 'id': 35768, 'name': 'James DeBello', 'order': 2, 'profile_path': '/xhDScFpgfM9gfIyNQm8KOr0qEU5.jpg'}, {'cast_id': 31, 'character': 'Ray Wilkins', 'credit_id': '52fe43b5c3a36847f80698cd', 'gender': 2, 'id': 35690, 'name': 'Shawn Wayans', 'order': 3, 'profile_path': '/9GHZOZMCsbQyESuMYtO7T7hs0lg.jpg'}, {'cast_id': 32, 'character': 'Dwight Hartman', 'credit_id': '52fe43b5c3a36847f80698d1', 'gender': 2, 'id': 212, 'name': 'David Cross', 'order': 4, 'profile_path': '/aHSmsfJ48W59WlGB5ZiTjK67I0D.jpg'}, {'cast_id': 33, 'character': 'Buddy', 'credit_id': '52fe43b5c3a36847f80698d5', 'gender': 2, 'id': 35769, 'name': 'Christopher Masterson', 'order': 5, 'profile_path': '/gz0GFQmLLjo6Q9Gvf1rKdZd2XhM.jpg'}, {'cast_id': 34, 'character': 'Brenda Meeks', 'credit_id': '52fe43b5c3a36847f80698d9', 'gender': 1, 'id': 35705, 'name': 'Regina Hall', 'order': 6, 'profile_path': '/5xwv4XUND9HhJqfeTmtxmzJJJR0.jpg'}, {'cast_id': 35, 'character': 'Prof. Oldman', 'credit_id': '52fe43b5c3a36847f80698dd', 'gender': 2, 'id': 13472, 'name': 'Tim Curry', 'order': 7, 'profile_path': '/eo8AHZqSKuPconj1ueXHHBS37pM.jpg'}, {'cast_id': 36, 'character': 'Theo', 'credit_id': '52fe43b5c3a36847f80698e1', 'gender': 1, 'id': 33676, 'name': 'Kathleen Robertson', 'order': 8, 'profile_path': '/dDokQ6zSfzkaZRvDfvEHglWMb90.jpg'}, {'cast_id': 37, 'character': 'Henson', 'credit_id': '52fe43b5c3a36847f80698e5', 'gender': 2, 'id': 1534, 'name': 'Chris Elliott', 'order': 9, 'profile_path': '/rDbqt5F2x7MDeRdCV6prRdmShnI.jpg'}, {'cast_id': 38, 'character': 'Father McFeely', 'credit_id': '52fe43b5c3a36847f80698e9', 'gender': 2, 'id': 4512, 'name': 'James Woods', 'order': 10, 'profile_path': '/fl5Jx1WFvBcg1b9VZRfXTH6LPUE.jpg'}, {'cast_id': 39, 'character': 'Father Harris', 'credit_id': '52fe43b5c3a36847f80698ed', 'gender': 2, 'id': 28637, 'name': 'Andy Richter', 'order': 11, 'profile_path': '/8K63ilOwTUO1yh32oLl2zfwjbKs.jpg'}, {'cast_id': 40, 'character': 'Alex Monday', 'credit_id': '52fe43b5c3a36847f80698f1', 'gender': 1, 'id': 19149, 'name': 'Tori Spelling', 'order': 12, 'profile_path': '/r7eK4y6uohT2mtV9IDrn7FNze2S.jpg'}, {'cast_id': 143, 'character': 'Herself', 'credit_id': '57b859009251410d560074a0', 'gender': 1, 'id': 62521, 'name': 'Vitamin C', 'order': 13, 'profile_path': '/wc8GqQacvxBvqsijjPTSiy3zBdg.jpg'}, {'cast_id': 147, 'character': '', 'credit_id': '5988620892514153c801e661', 'gender': 1, 'id': 5047, 'name': 'Veronica Cartwright', 'order': 14, 'profile_path': '/8s31kdotRrghkH4DkxpRZCmELYd.jpg'}, {'cast_id': 148, 'character': 'Beetlejuice', 'credit_id': '59deb2b9c3a368620d085ced', 'gender': 0, 'id': 58516, 'name': 'Beetlejuice', 'order': 15, 'profile_path': '/xZqwRg1J6PaVRBLJ1FXjUhIaHUG.jpg'}]</t>
  </si>
  <si>
    <t>[{'credit_id': '52fe43b5c3a36847f806989f', 'department': 'Production', 'gender': 1, 'id': 546, 'job': 'Casting', 'name': 'Jeanne McCarthy', 'profile_path': None}, {'credit_id': '57b47807925141716a0004a6', 'department': 'Sound', 'gender': 2, 'id': 1305, 'job': 'Music Editor', 'name': 'Bill Abbott', 'profile_path': None}, {'credit_id': '556b8552c3a3685489004494', 'department': 'Production', 'gender': 2, 'id': 1307, 'job': 'Executive Producer', 'name': 'Bob Weinstein', 'profile_path': '/hheuMcH8MnFGmatPvhdLUNnSOwm.jpg'}, {'credit_id': '556b855c9251416b0a00494f', 'department': 'Production', 'gender': 2, 'id': 59839, 'job': 'Executive Producer', 'name': 'Harvey Weinstein', 'profile_path': '/k4UCnh7n0r5CEjq30gAl6QCfF9g.jpg'}, {'credit_id': '52fe43b5c3a36847f8069881', 'department': 'Camera', 'gender': 0, 'id': 6899, 'job': 'Director of Photography', 'name': 'Steven Bernstein', 'profile_path': None}, {'credit_id': '52fe43b5c3a36847f806988d', 'department': 'Editing', 'gender': 2, 'id': 9646, 'job': 'Editor', 'name': 'Richard Pearson', 'profile_path': None}, {'credit_id': '564b51f09251414dc4003658', 'department': 'Sound', 'gender': 0, 'id': 9651, 'job': 'Sound Effects Editor', 'name': 'Craig Berkey', 'profile_path': None}, {'credit_id': '57b4779bc3a3684beb00047b', 'department': 'Sound', 'gender': 0, 'id': 8761, 'job': 'Foley', 'name': 'Vincent Guisetti', 'profile_path': None}, {'credit_id': '52fe43b5c3a36847f8069851', 'department': 'Writing', 'gender': 2, 'id': 9562, 'job': 'Screenplay', 'name': 'Marlon Wayans', 'profile_path': '/yMBaTsPrthko9eYtSjfVduws5Cn.jpg'}, {'credit_id': '52fe43b5c3a36847f8069833', 'department': 'Writing', 'gender': 2, 'id': 9562, 'job': 'Characters', 'name': 'Marlon Wayans', 'profile_path': '/yMBaTsPrthko9eYtSjfVduws5Cn.jpg'}, {'credit_id': '556b853bc3a36824e70020ee', 'department': 'Production', 'gender': 2, 'id': 9562, 'job': 'Co-Executive Producer', 'name': 'Marlon Wayans', 'profile_path': '/yMBaTsPrthko9eYtSjfVduws5Cn.jpg'}, {'credit_id': '564b2814c3a368602e00350c', 'department': 'Art', 'gender': 1, 'id': 14039, 'job': 'Production Design', 'name': 'Cynthia Kay Charette', 'profile_path': None}, {'credit_id': '52fe43b5c3a36847f80698b1', 'department': 'Art', 'gender': 0, 'id': 14041, 'job': 'Set Decoration', 'name': 'Bob Kensinger', 'profile_path': None}, {'credit_id': '52fe43b5c3a36847f80698f7', 'department': 'Production', 'gender': 1, 'id': 14377, 'job': 'Casting', 'name': 'Juel Bestrop', 'profile_path': None}, {'credit_id': '57b478a692514126b40058e5', 'department': 'Sound', 'gender': 2, 'id': 13596, 'job': 'Production Sound Mixer', 'name': 'David Kirschner', 'profile_path': None}, {'credit_id': '57b4727bc3a3684c76000367', 'department': 'Crew', 'gender': 0, 'id': 15434, 'job': 'Special Effects Coordinator', 'name': 'Lou Carlucci', 'profile_path': None}, {'credit_id': '57b47381925141716a000369', 'department': 'Production', 'gender': 2, 'id': 19449, 'job': 'Unit Production Manager', 'name': 'Tony Mark', 'profile_path': None}, {'credit_id': '57b471f4925141715b00033c', 'department': 'Crew', 'gender': 2, 'id': 19449, 'job': 'Second Unit Cinematographer', 'name': 'Tony Mark', 'profile_path': None}, {'credit_id': '556b8510c3a368254b0024f9', 'department': 'Production', 'gender': 2, 'id': 19449, 'job': 'Co-Executive Producer', 'name': 'Tony Mark', 'profile_path': None}, {'credit_id': '52fe43b5c3a36847f8069887', 'department': 'Editing', 'gender': 2, 'id': 20297, 'job': 'Editor', 'name': 'Thomas J. Nordberg', 'profile_path': None}, {'credit_id': '52fe43b5c3a36847f8069899', 'department': 'Editing', 'gender': 2, 'id': 11372, 'job': 'Editor', 'name': 'Peter Teschner', 'profile_path': None}, {'credit_id': '52fe43b5c3a36847f8069893', 'department': 'Production', 'gender': 1, 'id': 23653, 'job': 'Casting', 'name': 'Christine Sheaks', 'profile_path': None}, {'credit_id': '57b46dc9c3a3684c760001b7', 'department': 'Costume &amp; Make-Up', 'gender': 0, 'id': 29217, 'job': 'Makeup Designer', 'name': 'Tony Gardner', 'profile_path': None}, {'credit_id': '57b472d2c3a3680ca3001018', 'department': 'Crew', 'gender': 2, 'id': 35546, 'job': 'Stunt Coordinator', 'name': 'Chris Palermo', 'profile_path': '/tt6esR3LjJ3XOVknYzCTXdHtpii.jpg'}, {'credit_id': '52fe43b5c3a36847f8069827', 'department': 'Directing', 'gender': 2, 'id': 35689, 'job': 'Director', 'name': 'Keenen Ivory Wayans', 'profile_path': '/4uCVzk6JrNflrqWyzkPhLuwZzoC.jpg'}, {'credit_id': '52fe43b5c3a36847f806984b', 'department': 'Writing', 'gender': 2, 'id': 35690, 'job': 'Screenplay', 'name': 'Shawn Wayans', 'profile_path': '/9GHZOZMCsbQyESuMYtO7T7hs0lg.jpg'}, {'credit_id': '52fe43b5c3a36847f806982d', 'department': 'Writing', 'gender': 2, 'id': 35690, 'job': 'Characters', 'name': 'Shawn Wayans', 'profile_path': '/9GHZOZMCsbQyESuMYtO7T7hs0lg.jpg'}, {'credit_id': '556b85469251411a4200214c', 'department': 'Production', 'gender': 2, 'id': 35690, 'job': 'Co-Executive Producer', 'name': 'Shawn Wayans', 'profile_path': '/9GHZOZMCsbQyESuMYtO7T7hs0lg.jpg'}, {'credit_id': '52fe43b5c3a36847f8069839', 'department': 'Writing', 'gender': 2, 'id': 35692, 'job': 'Characters', 'name': 'Buddy Johnson', 'profile_path': None}, {'credit_id': '52fe43b5c3a36847f806983f', 'department': 'Writing', 'gender': 2, 'id': 35693, 'job': 'Characters', 'name': 'Phil Beauman', 'profile_path': None}, {'credit_id': '52fe43b5c3a36847f8069845', 'department': 'Writing', 'gender': 2, 'id': 35694, 'job': 'Characters', 'name': 'Jason Friedberg', 'profile_path': None}, {'credit_id': '52fe43b5c3a36847f8069875', 'department': 'Production', 'gender': 2, 'id': 35696, 'job': 'Producer', 'name': 'Eric L. Gold', 'profile_path': None}, {'credit_id': '57b46a85925141716a000031', 'department': 'Writing', 'gender': 2, 'id': 35734, 'job': 'Characters', 'name': 'Aaron Seltzer', 'profile_path': None}, {'credit_id': '52fe43b5c3a36847f8069857', 'department': 'Writing', 'gender': 1, 'id': 35741, 'job': 'Screenplay', 'name': 'Alyson Fouse', 'profile_path': None}, {'credit_id': '52fe43b5c3a36847f806985d', 'department': 'Writing', 'gender': 2, 'id': 35744, 'job': 'Screenplay', 'name': 'Greg Grabianski', 'profile_path': None}, {'credit_id': '59174f559251415723035d4c', 'department': 'Writing', 'gender': 2, 'id': 35746, 'job': 'Screenplay', 'name': 'Dave Polsky', 'profile_path': None}, {'credit_id': '52fe43b5c3a36847f8069869', 'department': 'Writing', 'gender': 2, 'id': 35748, 'job': 'Screenplay', 'name': 'Michael Anthony Snowden', 'profile_path': None}, {'credit_id': '52fe43b5c3a36847f806986f', 'department': 'Writing', 'gender': 2, 'id': 35751, 'job': 'Screenplay', 'name': 'Craig Wayans', 'profile_path': '/uBwrGWvHzXaAyPxzxLitgXQzLKi.jpg'}, {'credit_id': '52fe43b5c3a36847f806987b', 'department': 'Sound', 'gender': 0, 'id': 35753, 'job': 'Original Music Composer', 'name': 'Mark McGrath', 'profile_path': '/qTZK2ugWXbrHuk4adNNtksMXIGk.jpg'}, {'credit_id': '52fe43b5c3a36847f80698ab', 'department': 'Art', 'gender': 0, 'id': 35760, 'job': 'Art Direction', 'name': 'Catherine Smith', 'profile_path': None}, {'credit_id': '52fe43b5c3a36847f80698b7', 'department': 'Costume &amp; Make-Up', 'gender': 0, 'id': 35764, 'job': 'Costume Design', 'name': 'Valari Adams', 'profile_path': None}, {'credit_id': '52fe43b5c3a36847f80698bd', 'department': 'Costume &amp; Make-Up', 'gender': 1, 'id': 35766, 'job': 'Costume Design', 'name': 'Mary Jane Fort', 'profile_path': None}, {'credit_id': '556b84f09251416b0a004941', 'department': 'Production', 'gender': 2, 'id': 56908, 'job': 'Co-Executive Producer', 'name': 'Rick Alvarez', 'profile_path': None}, {'credit_id': '556b851bc3a368254b0024fb', 'department': 'Production', 'gender': 2, 'id': 57225, 'job': 'Co-Executive Producer', 'name': 'Lee R. Mayes', 'profile_path': None}, {'credit_id': '556b8504c3a3682725001db7', 'department': 'Production', 'gender': 1, 'id': 60515, 'job': 'Associate Producer', 'name': 'Sue Jett', 'profile_path': None}, {'credit_id': '57b476ec925141712f000473', 'department': 'Production', 'gender': 0, 'id': 61108, 'job': 'Casting Associate', 'name': 'Blythe Cappello', 'profile_path': None}, {'credit_id': '556b8567c3a3682725001dc2', 'department': 'Production', 'gender': 2, 'id': 15756, 'job': 'Executive Producer', 'name': 'Brad Weston', 'profile_path': None}, {'credit_id': '556b8525c3a368273b00213a', 'department': 'Production', 'gender': 2, 'id': 67603, 'job': 'Associate Producer', 'name': 'Barry Rosenbush', 'profile_path': None}, {'credit_id': '57b4787ec3a3684b76000491', 'department': 'Sound', 'gender': 0, 'id': 28285, 'job': 'Orchestrator', 'name': 'Rick Giovinazzo', 'profile_path': None}, {'credit_id': '57b47259c3a3684b760002e9', 'department': 'Crew', 'gender': 0, 'id': 121896, 'job': 'Set Production Assistant', 'name': 'Marc W. Havener', 'profile_path': None}, {'credit_id': '556b84fac3a36826f80023d5', 'department': 'Production', 'gender': 0, 'id': 552427, 'job': 'Co-Executive Producer', 'name': 'Lisa Blum', 'profile_path': None}, {'credit_id': '564b5196c3a3686024003cc9', 'department': 'Sound', 'gender': 2, 'id': 928942, 'job': 'Sound Re-Recording Mixer', 'name': 'Steve Maslow', 'profile_path': None}, {'credit_id': '57b472f9925141408e001029', 'department': 'Crew', 'gender': 2, 'id': 955406, 'job': 'Stunts', 'name': 'Mark Stefanich', 'profile_path': '/vQyKeuQtJYSdEjP8Zu0r4T6m5c8.jpg'}, {'credit_id': '57b46c92c3a3684c76000111', 'department': 'Art', 'gender': 0, 'id': 1171245, 'job': 'Set Designer', 'name': 'Cameron Birnie', 'profile_path': None}, {'credit_id': '57b473a6c3a3680ca3001053', 'department': 'Crew', 'gender': 0, 'id': 1202352, 'job': 'Visual Effects Editor', 'name': 'Steve Ansell', 'profile_path': None}, {'credit_id': '564b28299251414dc2003417', 'department': 'Costume &amp; Make-Up', 'gender': 0, 'id': 1208435, 'job': 'Makeup Department Head', 'name': 'Rebecca DeHerrera', 'profile_path': None}, {'credit_id': '564b5213c3a3686035003834', 'department': 'Visual Effects', 'gender': 0, 'id': 1271061, 'job': 'Visual Effects Supervisor', 'name': 'Doug Beswick', 'profile_path': '/iKnyfUrS410O4yQShOAqVTw2SyU.jpg'}, {'credit_id': '57b4745c925141712f0003bd', 'department': 'Editing', 'gender': 0, 'id': 1299405, 'job': 'Dialogue Editor', 'name': 'James Matheny', 'profile_path': None}, {'credit_id': '595023a1925141310c052f25', 'department': 'Costume &amp; Make-Up', 'gender': 0, 'id': 1327146, 'job': 'Costume Supervisor', 'name': 'Wendy M. Craig', 'profile_path': None}, {'credit_id': '57b478cf925141715b000533', 'department': 'Sound', 'gender': 0, 'id': 1361676, 'job': 'Scoring Mixer', 'name': 'John Kurlander', 'profile_path': None}, {'credit_id': '57b46d8792514126b400556a', 'department': 'Costume &amp; Make-Up', 'gender': 0, 'id': 1390234, 'job': 'Makeup Artist', 'name': 'Timothy Huizing', 'profile_path': None}, {'credit_id': '564b528dc3a3686026003b52', 'department': 'Visual Effects', 'gender': 0, 'id': 1392136, 'job': 'Visual Effects Supervisor', 'name': 'Kenneth Jones', 'profile_path': None}, {'credit_id': '564b5234c3a368602b0039b2', 'department': 'Visual Effects', 'gender': 0, 'id': 1393390, 'job': 'Visual Effects Supervisor', 'name': 'Ray McIntyre Jr.', 'profile_path': None}, {'credit_id': '57b46f9e925141716a000247', 'department': 'Crew', 'gender': 0, 'id': 1394323, 'job': 'Chef', 'name': 'Jamie Kemp', 'profile_path': None}, {'credit_id': '564b52a2c3a368603500384c', 'department': 'Visual Effects', 'gender': 0, 'id': 1399635, 'job': 'Visual Effects Supervisor', 'name': 'Ariel Velasco-Shaw', 'profile_path': None}, {'credit_id': '57b46c3b925141716a0000cd', 'department': 'Art', 'gender': 0, 'id': 1403396, 'job': 'Leadman', 'name': 'Thierry Labbe', 'profile_path': None}, {'credit_id': '564b5579c3a3686031003706', 'department': 'Visual Effects', 'gender': 0, 'id': 1404722, 'job': 'Visual Effects Coordinator', 'name': 'Joseph B. Conmy IV', 'profile_path': None}, {'credit_id': '564b51d19251414dcd0038af', 'department': 'Sound', 'gender': 0, 'id': 1408305, 'job': 'Sound Effects Editor', 'name': 'Suhail Kafity', 'profile_path': None}, {'credit_id': '564b51bb9251414dc2003902', 'department': 'Sound', 'gender': 2, 'id': 1413095, 'job': 'Supervising Sound Editor', 'name': 'Michael J. Benavente', 'profile_path': None}, {'credit_id': '57b472a8c3a3686f6d0064ea', 'department': 'Crew', 'gender': 0, 'id': 1414748, 'job': 'Stand In', 'name': 'Laura Boddington', 'profile_path': None}, {'credit_id': '57b47003925141715b000299', 'department': 'Crew', 'gender': 0, 'id': 1415629, 'job': 'Digital Effects Supervisor', 'name': 'Bruce Jurgens', 'profile_path': None}, {'credit_id': '5675ed15925141691a00041e', 'department': 'Costume &amp; Make-Up', 'gender': 0, 'id': 1422054, 'job': 'Makeup Department Head', 'name': 'Laini Thompson', 'profile_path': None}, {'credit_id': '57b4720cc3a3686f6d0064bf', 'department': 'Crew', 'gender': 0, 'id': 1425980, 'job': 'Sequence Supervisor', 'name': 'Fortunato Frattasio', 'profile_path': None}, {'credit_id': '57b4797792514170f7000570', 'department': 'Crew', 'gender': 0, 'id': 1425990, 'job': 'Executive Visual Effects Producer', 'name': 'Mary Stuart-Welch', 'profile_path': None}, {'credit_id': '564b526ac3a3686037003aaa', 'department': 'Visual Effects', 'gender': 0, 'id': 1440240, 'job': 'Visual Effects Supervisor', 'name': 'Brad Kuehn', 'profile_path': None}, {'credit_id': '57b4748792514170f70003e2', 'department': 'Editing', 'gender': 0, 'id': 1452750, 'job': 'First Assistant Editor', 'name': 'Cynthia Ludwig', 'profile_path': None}, {'credit_id': '55312f89c3a3682226000063', 'department': 'Crew', 'gender': 0, 'id': 1455461, 'job': 'Compositors', 'name': 'Justin Hammond', 'profile_path': None}, {'credit_id': '553ddc16c3a3687db1002967', 'department': 'Visual Effects', 'gender': 0, 'id': 1459789, 'job': 'Visual Effects', 'name': 'Alyssa Fong', 'profile_path': None}, {'credit_id': '556b8530c3a3682725001dbc', 'department': 'Production', 'gender': 2, 'id': 1472650, 'job': 'Executive Producer', 'name': 'Peter Schwerin', 'profile_path': None}, {'credit_id': '564b2d5f9251414dbf00346e', 'department': 'Directing', 'gender': 0, 'id': 1478934, 'job': 'Script Supervisor', 'name': 'Pam Leonte', 'profile_path': None}, {'credit_id': '564b2844c3a36860240037e5', 'department': 'Costume &amp; Make-Up', 'gender': 0, 'id': 1532232, 'job': 'Hair Department Head', 'name': 'Linda Villalobos', 'profile_path': None}, {'credit_id': '57b46d579251414893004e32', 'department': 'Costume &amp; Make-Up', 'gender': 0, 'id': 1532757, 'job': 'Key Hair Stylist', 'name': 'Carla Farmer', 'profile_path': None}, {'credit_id': '564b2a38c3a36860370035ce', 'department': 'Camera', 'gender': 0, 'id': 1534236, 'job': 'Still Photographer', 'name': 'Linda R. Chen', 'profile_path': None}, {'credit_id': '57b478fac3a3684dd10038a3', 'department': 'Sound', 'gender': 0, 'id': 1536633, 'job': 'Sound Editor', 'name': 'Jeena M. Phelps', 'profile_path': None}, {'credit_id': '564b27d19251414dc2003406', 'department': 'Sound', 'gender': 0, 'id': 1537500, 'job': 'Music Supervisor', 'name': 'Randy Spendlove', 'profile_path': None}, {'credit_id': '564b27e79251414dc800335b', 'department': 'Sound', 'gender': 0, 'id': 1537501, 'job': 'Music Editor', 'name': 'Jeff Lingle', 'profile_path': None}, {'credit_id': '57b47549c3a3684bff000477', 'department': 'Lighting', 'gender': 2, 'id': 1537510, 'job': 'Electrician', 'name': 'Glen Magers', 'profile_path': None}, {'credit_id': '564b51e2c3a3686037003a91', 'department': 'Sound', 'gender': 0, 'id': 1537538, 'job': 'Sound Effects Editor', 'name': 'Mark Cookson', 'profile_path': None}, {'credit_id': '564b52bbc3a3686026003b56', 'department': 'Visual Effects', 'gender': 0, 'id': 1537540, 'job': 'Visual Effects Producer', 'name': 'Carole Cowley', 'profile_path': None}, {'credit_id': '564b555e9251414dcb003a77', 'department': 'Visual Effects', 'gender': 0, 'id': 1537541, 'job': 'Visual Effects Producer', 'name': 'Lynda Thompson', 'profile_path': None}, {'credit_id': '57b46eb1c3a3684b760001ae', 'department': 'Crew', 'gender': 0, 'id': 1548851, 'job': 'Additional Music', 'name': 'Rossano Galante', 'profile_path': None}, {'credit_id': '57b47230c3a36819b50056fd', 'department': 'Crew', 'gender': 0, 'id': 1552014, 'job': 'Set Medic', 'name': 'Dyanne C. Deuel', 'profile_path': None}, {'credit_id': '57b475dfc3a36819b50057fe', 'department': 'Lighting', 'gender': 0, 'id': 1552061, 'job': 'Rigging Gaffer', 'name': 'Craig A. Brink', 'profile_path': None}, {'credit_id': '57b471cd92514140f300105b', 'department': 'Crew', 'gender': 0, 'id': 1553255, 'job': 'Scenic Artist', 'name': 'John Root', 'profile_path': None}, {'credit_id': '57b47717925141716a00045e', 'department': 'Production', 'gender': 1, 'id': 1597212, 'job': 'Location Manager', 'name': 'Kristi Frankenheimer', 'profile_path': '/tEuUq6LKsZsQ6XUkx1Z5VJ0Syb7.jpg'}, {'credit_id': '58907cda92514103f30058ee', 'department': 'Lighting', 'gender': 0, 'id': 1616772, 'job': 'Rigging Grip', 'name': 'Jeff Andrus', 'profile_path': None}, {'credit_id': '57b47103c3a3684c760002f1', 'department': 'Crew', 'gender': 2, 'id': 1627977, 'job': 'Propmaker', 'name': 'Fred Apolito', 'profile_path': None}, {'credit_id': '57b46ceec3a3684dd1003457', 'department': 'Costume &amp; Make-Up', 'gender': 0, 'id': 1639718, 'job': 'Assistant Costume Designer', 'name': 'Michelle Martini', 'profile_path': None}, {'credit_id': '57b475bb92514140f300118e', 'department': 'Lighting', 'gender': 0, 'id': 1640493, 'job': 'Lighting Technician', 'name': 'Michael K. Davis', 'profile_path': None}, {'credit_id': '57b46b7992514126b4005486', 'department': 'Art', 'gender': 0, 'id': 1667229, 'job': 'Art Department Assistant', 'name': 'Jennifer Alisa Kornkosar', 'profile_path': None}, {'credit_id': '57b46b8bc3a3684c76000091', 'department': 'Art', 'gender': 0, 'id': 1667231, 'job': 'Art Department Coordinator', 'name': 'Mark Molina', 'profile_path': None}, {'credit_id': '57b46b9fc3a3684b760000aa', 'department': 'Art', 'gender': 0, 'id': 1667232, 'job': 'Assistant Art Director', 'name': 'Daniel Novotny', 'profile_path': None}, {'credit_id': '57b46c18925141716a0000bc', 'department': 'Art', 'gender': 0, 'id': 1667233, 'job': 'Construction Foreman', 'name': 'Timothy Vierra', 'profile_path': None}, {'credit_id': '57b46c5d925141712f0000f3', 'department': 'Art', 'gender': 0, 'id': 1667234, 'job': 'Location Scout', 'name': 'Raine Hall', 'profile_path': None}, {'credit_id': '57b46c78925141715b0000de', 'department': 'Art', 'gender': 0, 'id': 1667237, 'job': 'Painter', 'name': 'Robert H. Winn', 'profile_path': None}, {'credit_id': '57b46cbac3a3684c76000121', 'department': 'Camera', 'gender': 0, 'id': 1667238, 'job': 'Grip', 'name': 'Alex Klabukov', 'profile_path': None}, {'credit_id': '57b46d4292514126b400554c', 'department': 'Costume &amp; Make-Up', 'gender': 0, 'id': 1667242, 'job': 'Hairstylist', 'name': 'Lillie S. Frierson', 'profile_path': None}, {'credit_id': '57b46e04925141408e000e3c', 'department': 'Costume &amp; Make-Up', 'gender': 0, 'id': 1667243, 'job': 'Set Costumer', 'name': 'Mary Beth Ramsey', 'profile_path': None}, {'credit_id': '57b46e6d925141715b0001cf', 'department': 'Costume &amp; Make-Up', 'gender': 0, 'id': 1667244, 'job': 'Set Dressing Artist', 'name': 'Paul Duchemin', 'profile_path': None}, {'credit_id': '57b46f35925141716a000203', 'department': 'Crew', 'gender': 0, 'id': 1667247, 'job': 'Carpenter', 'name': 'David Keir', 'profile_path': None}, {'credit_id': '57b46f47c3a3684b760001e1', 'department': 'Crew', 'gender': 0, 'id': 1667248, 'job': 'CG Supervisor', 'name': 'Grant Viklund', 'profile_path': None}, {'credit_id': '57b47092c3a3686f6d00645c', 'department': 'Crew', 'gender': 0, 'id': 1667249, 'job': 'Driver', 'name': 'John Sagray', 'profile_path': None}, {'credit_id': '57b470ab9251414893004f74', 'department': 'Crew', 'gender': 0, 'id': 1667250, 'job': 'Loader', 'name': 'Andrew Degnan', 'profile_path': None}, {'credit_id': '57b470be925141715b0002c9', 'department': 'Crew', 'gender': 0, 'id': 1667251, 'job': 'Makeup Effects', 'name': 'Belinda Bryant', 'profile_path': None}, {'credit_id': '57b470d7c3a3684beb0002a4', 'department': 'Crew', 'gender': 0, 'id': 1667252, 'job': 'Post Production Assistant', 'name': 'Brian Addie', 'profile_path': None}, {'credit_id': '57b470f1c3a3684dd1003622', 'department': 'Crew', 'gender': 0, 'id': 1667253, 'job': 'Production Office Assistant', 'name': 'Matthew J. Dias', 'profile_path': None}, {'credit_id': '57b47139c3a3680ca3000f84', 'department': 'Crew', 'gender': 0, 'id': 1667254, 'job': 'Property Master', 'name': 'Ken Peterson', 'profile_path': None}, {'credit_id': '57b4736e92514140f30010d0', 'department': 'Crew', 'gender': 0, 'id': 1667261, 'job': 'Transportation Coordinator', 'name': 'Steve Boyd', 'profile_path': None}, {'credit_id': '57b47394925141716a00036d', 'department': 'Crew', 'gender': 0, 'id': 1667262, 'job': 'Video Assist Operator', 'name': 'Steven J. Chambers', 'profile_path': None}, {'credit_id': '57b473d4c3a3680ca300105e', 'department': 'Directing', 'gender': 0, 'id': 1667263, 'job': 'Assistant Director', 'name': 'Carol Green', 'profile_path': None}, {'credit_id': '57b474d4c3a3684dd1003754', 'department': 'Lighting', 'gender': 0, 'id': 1667264, 'job': 'Best Boy Electric', 'name': 'Samuel Fischer', 'profile_path': None}, {'credit_id': '57b475a8925141712f00041c', 'department': 'Lighting', 'gender': 0, 'id': 1667265, 'job': 'Gaffer', 'name': 'David A. Cook', 'profile_path': None}, {'credit_id': '57b47744c3a36819b500585e', 'department': 'Production', 'gender': 0, 'id': 1667271, 'job': 'Production Accountant', 'name': 'Gwen Everman', 'profile_path': None}, {'credit_id': '57b4775ac3a3684b76000447', 'department': 'Production', 'gender': 0, 'id': 1667272, 'job': 'Production Coordinator', 'name': 'Lawrence Lewis', 'profile_path': None}, {'credit_id': '57b47774c3a3684dd1003829', 'department': 'Sound', 'gender': 0, 'id': 1667273, 'job': 'Boom Operator', 'name': 'Kevin Hyde', 'profile_path': None}, {'credit_id': '57b4778792514170f70004bb', 'department': 'Sound', 'gender': 0, 'id': 1667274, 'job': 'First Assistant Sound Editor', 'name': 'Matthew P. Hanson', 'profile_path': None}, {'credit_id': '57b4792b925141408e001254', 'department': 'Visual Effects', 'gender': 0, 'id': 1667275, 'job': 'Digital Compositors', 'name': 'Heather Davis Baker', 'profile_path': None}]</t>
  </si>
  <si>
    <t>[{'name': 'Gold/Miller Productions', 'id': 1607}, {'name': 'Wayans Bros. Entertainment', 'id': 1608}, {'name': 'Dimension Films', 'id': 7405}, {'name': 'Brad Grey Pictures', 'id': 10958}]</t>
  </si>
  <si>
    <t>Scary Movie 2</t>
  </si>
  <si>
    <t>m173</t>
  </si>
  <si>
    <t>['comedy', 'thriller']</t>
  </si>
  <si>
    <t>[{'cast_id': 1, 'character': 'Beverly Sutphin', 'credit_id': '52fe44629251416c75032d0b', 'gender': 1, 'id': 3391, 'name': 'Kathleen Turner', 'order': 0, 'profile_path': '/jM1gpAt7vsn81NsvWqJGVLhD8As.jpg'}, {'cast_id': 2, 'character': 'Eugene Sutphin', 'credit_id': '52fe44629251416c75032d0f', 'gender': 2, 'id': 8975, 'name': 'Sam Waterston', 'order': 1, 'profile_path': '/fKmtS6OdDWPiAdxZflbJGz1eWml.jpg'}, {'cast_id': 3, 'character': 'Misty Sutphin', 'credit_id': '52fe44629251416c75032d13', 'gender': 1, 'id': 70233, 'name': 'Ricki Lake', 'order': 2, 'profile_path': '/y0nbFpKzWKLkziM9rZYYRUqciyn.jpg'}, {'cast_id': 4, 'character': 'Chip Sutphin', 'credit_id': '52fe44629251416c75032d17', 'gender': 2, 'id': 26457, 'name': 'Matthew Lillard', 'order': 3, 'profile_path': '/gJsQkX20g0ABquHqVpBJzMXR2JF.jpg'}, {'cast_id': 15, 'character': "Carl's Date", 'credit_id': '52fe44629251416c75032d4d', 'gender': 1, 'id': 10826, 'name': 'Traci Lords', 'order': 4, 'profile_path': '/40n1G3p2sGxnsU0m8tfIlthMatA.jpg'}, {'cast_id': 14, 'character': 'Suzanne Somers', 'credit_id': '52fe44629251416c75032d49', 'gender': 1, 'id': 161912, 'name': 'Suzanne Somers', 'order': 5, 'profile_path': '/5otABlP8TSOho3BAmD5iVk3tRvg.jpg'}, {'cast_id': 64, 'character': 'Joan Rivers', 'credit_id': '5470b72492514112e700564e', 'gender': 1, 'id': 14670, 'name': 'Joan Rivers', 'order': 6, 'profile_path': '/5BrrmJsKaDABJJWmAWKSzkaa1On.jpg'}, {'cast_id': 12, 'character': 'Dottie Hinkle', 'credit_id': '52fe44629251416c75032d45', 'gender': 1, 'id': 9292, 'name': 'Mink Stole', 'order': 7, 'profile_path': '/ew1Ro2VvDR1YjaJAvO7ZjTNe7oK.jpg'}, {'cast_id': 16, 'character': 'Scotty', 'credit_id': '538b43b90e0a266712001dd9', 'gender': 2, 'id': 68494, 'name': 'Justin Whalin', 'order': 8, 'profile_path': '/A0hLmGLrNOftqiySqgtta9U5Nae.jpg'}, {'cast_id': 22, 'character': 'Rosemary Ackerman', 'credit_id': '54706a06c3a36830c40009ca', 'gender': 1, 'id': 80634, 'name': 'Mary Jo Catlett', 'order': 9, 'profile_path': '/w4phLdpzRyt8OT20RnSpJ1Q4Chp.jpg'}, {'cast_id': 23, 'character': 'Mr. Stubbins', 'credit_id': '54706ac8c3a3682fad0043e6', 'gender': 0, 'id': 59161, 'name': 'John Badila', 'order': 10, 'profile_path': '/8TGoQeRlgKarLOBj1FuhAiIw54g.jpg'}, {'cast_id': 25, 'character': 'Mr. Sterner', 'credit_id': '54706c3a92514112ee00438e', 'gender': 0, 'id': 1387766, 'name': 'Doug Roberts', 'order': 11, 'profile_path': '/40ZQwxXhoTLEk6F62mpAa41WdC4.jpg'}, {'cast_id': 35, 'character': 'Juror #8', 'credit_id': '54708a729251413813001049', 'gender': 1, 'id': 77242, 'name': 'Patricia Hearst', 'order': 12, 'profile_path': '/7ER063BqYMUhgo00s9UXfjhIWCl.jpg'}, {'cast_id': 47, 'character': 'Vendor', 'credit_id': '5470972592514138130011e0', 'gender': 2, 'id': 1387844, 'name': "Anthony 'Chip' Brienza", 'order': 13, 'profile_path': '/47cC6rWbfh8Vtr51N0gyjlzNBeL.jpg'}, {'cast_id': 56, 'character': 'Kid B', 'credit_id': '5470af55925141771d0001d8', 'gender': 0, 'id': 1355469, 'name': 'Johnny Alonso', 'order': 14, 'profile_path': '/wYteCw68lYriKpe8iLMbdHoFLpH.jpg'}, {'cast_id': 41, 'character': 'Court Groupie A', 'credit_id': '54708d90c3a36830c4000e97', 'gender': 1, 'id': 1387834, 'name': 'Rosemary Knower', 'order': 15, 'profile_path': '/lJVlFxyZuKqSc14NjYWziq930WA.jpg'}, {'cast_id': 18, 'character': 'Detective Pike', 'credit_id': '5470668892514112e90044a9', 'gender': 2, 'id': 77245, 'name': 'Scott Morgan', 'order': 16, 'profile_path': '/9KIBxqEL0htPmY6JmFj3TNAx3Wv.jpg'}, {'cast_id': 17, 'character': 'Marvin Pickles', 'credit_id': '53c0aae90e0a261582007f8b', 'gender': 0, 'id': 1340687, 'name': 'Tim Caggiano', 'order': 17, 'profile_path': None}, {'cast_id': 19, 'character': 'Detective Gracey', 'credit_id': '54706724c3a36830c4000954', 'gender': 0, 'id': 361969, 'name': 'Walt MacPherson', 'order': 18, 'profile_path': None}, {'cast_id': 20, 'character': 'Birdie', 'credit_id': '547068099251413813000bfa', 'gender': 0, 'id': 163956, 'name': 'Patricia Dunnock', 'order': 19, 'profile_path': None}, {'cast_id': 21, 'character': 'Carl', 'credit_id': '5470688fc3a3682fa70045f9', 'gender': 0, 'id': 1387761, 'name': 'Lonnie Horsey', 'order': 20, 'profile_path': None}, {'cast_id': 24, 'character': 'Mrs. Sterner', 'credit_id': '54706b119251414f54001218', 'gender': 0, 'id': 1387762, 'name': 'Kathy Fannon', 'order': 21, 'profile_path': None}, {'cast_id': 26, 'character': 'Howell Hawkins', 'credit_id': '5470837ac3a36828e00011be', 'gender': 0, 'id': 1387807, 'name': 'Jeff Mandon', 'order': 22, 'profile_path': None}, {'cast_id': 27, 'character': 'Father Boyce', 'credit_id': '54708401c3a3682fad004726', 'gender': 0, 'id': 1387808, 'name': 'Colgate Salsbury', 'order': 23, 'profile_path': None}, {'cast_id': 28, 'character': 'Mrs. Jenson', 'credit_id': '547084a1c3a368085e00025d', 'gender': 0, 'id': 1387811, 'name': 'Patsy Grady Abrams', 'order': 24, 'profile_path': None}, {'cast_id': 29, 'character': 'Herbie Hebden', 'credit_id': '547085c092514112f3004d60', 'gender': 0, 'id': 1387816, 'name': 'Richard Pilcher', 'order': 25, 'profile_path': None}, {'cast_id': 30, 'character': 'Timothy Nazlerod', 'credit_id': '547086adc3a3682faa004a1d', 'gender': 2, 'id': 1387821, 'name': 'Beau James', 'order': 26, 'profile_path': None}, {'cast_id': 31, 'character': 'Judge', 'credit_id': '54708715c3a3682f9a00506c', 'gender': 0, 'id': 1387823, 'name': 'Stan Brandorff', 'order': 27, 'profile_path': None}, {'cast_id': 32, 'character': 'Lu-Ann Hodges', 'credit_id': '54708789c3a3682fa7004996', 'gender': 0, 'id': 1387824, 'name': 'Kim Swann', 'order': 28, 'profile_path': None}, {'cast_id': 33, 'character': 'Gus', 'credit_id': '54708814c3a36828e0001260', 'gender': 0, 'id': 1387825, 'name': 'Bus Howard', 'order': 29, 'profile_path': None}, {'cast_id': 34, 'character': 'Sloppy', 'credit_id': '547088bac3a368085e0002fa', 'gender': 0, 'id': 1387826, 'name': 'Alan J. Wendl', 'order': 30, 'profile_path': None}, {'cast_id': 36, 'character': 'Jury Forewoman', 'credit_id': '54708ad3c3a3682f9a005103', 'gender': 0, 'id': 1387829, 'name': 'Nancy Robinette', 'order': 31, 'profile_path': None}, {'cast_id': 37, 'character': 'Rookie Cop', 'credit_id': '54708be5925141381300106f', 'gender': 2, 'id': 34540, 'name': 'Peter Bucossi', 'order': 32, 'profile_path': None}, {'cast_id': 38, 'character': 'Policewoman', 'credit_id': '54708c4692514112e900495c', 'gender': 0, 'id': 1387831, 'name': 'Loretto McNally', 'order': 33, 'profile_path': None}, {'cast_id': 39, 'character': 'Press A', 'credit_id': '54708ca8c3a3680e22000012', 'gender': 0, 'id': 1387832, 'name': 'Wilfred E. Williams', 'order': 34, 'profile_path': None}, {'cast_id': 40, 'character': 'Court TV Reporter', 'credit_id': '54708d199251417066002800', 'gender': 0, 'id': 1387833, 'name': 'Joshua L. Shoemaker', 'order': 35, 'profile_path': None}, {'cast_id': 42, 'character': 'Court Groupie B', 'credit_id': '54708e8bc3a3682f9a005197', 'gender': 0, 'id': 76495, 'name': 'Susan Lowe', 'order': 36, 'profile_path': None}, {'cast_id': 43, 'character': "Carl's Brother", 'credit_id': '54708ef9c3a3682faa004b34', 'gender': 0, 'id': 1387836, 'name': 'John Calvin Doyle', 'order': 37, 'profile_path': None}, {'cast_id': 44, 'character': 'Book Buyer', 'credit_id': '54708fd5c3a36828e00013b7', 'gender': 0, 'id': 10371, 'name': 'Mary Vivian Pearce', 'order': 38, 'profile_path': None}, {'cast_id': 45, 'character': 'Mean Lady', 'credit_id': '5470953bc3a3682fad004999', 'gender': 1, 'id': 18632, 'name': 'Brigid Berlin', 'order': 39, 'profile_path': '/faJ0sHupzmqeYpz8zwHSrarxDQE.jpg'}, {'cast_id': 46, 'character': 'Police Officer', 'credit_id': '547095aa92514112ee0048f0', 'gender': 0, 'id': 1387841, 'name': 'Jordan Brown', 'order': 40, 'profile_path': None}, {'cast_id': 48, 'character': 'Flea Market Boy', 'credit_id': '5470982cc3a3680e2200016a', 'gender': 0, 'id': 86817, 'name': 'Jeffrey Pratt Gordon', 'order': 41, 'profile_path': None}, {'cast_id': 49, 'character': 'Flea Market Girl', 'credit_id': '5470a96092514112f300523c', 'gender': 0, 'id': 1387874, 'name': 'Shelbi Clarke', 'order': 42, 'profile_path': None}, {'cast_id': 50, 'character': 'Macho Man', 'credit_id': '5470ab0392514112e70054bd', 'gender': 2, 'id': 75207, 'name': 'Nat Benchley', 'order': 43, 'profile_path': None}, {'cast_id': 51, 'character': 'Dealer', 'credit_id': '5470ac22c3a3682fa7004e35', 'gender': 0, 'id': 1387876, 'name': 'Kyf Brewer', 'order': 44, 'profile_path': None}, {'cast_id': 52, 'character': "Baby's Mother", 'credit_id': '5470ac9fc3a368085e0007e8', 'gender': 0, 'id': 1387879, 'name': 'Teresa R. Pete', 'order': 45, 'profile_path': None}, {'cast_id': 53, 'character': 'Church Baby', 'credit_id': '5470ad14c3a36830c40012bf', 'gender': 0, 'id': 1387880, 'name': 'Zachary S. Pete', 'order': 46, 'profile_path': None}, {'cast_id': 54, 'character': 'Doorman', 'credit_id': '5470ad9ac3a3682faa004f5f', 'gender': 0, 'id': 58968, 'name': 'Richard Pelzman', 'order': 47, 'profile_path': None}, {'cast_id': 55, 'character': 'Kid A', 'credit_id': '5470addf92514112f30052dc', 'gender': 0, 'id': 1387881, 'name': 'Chad Bankerd', 'order': 48, 'profile_path': None}, {'cast_id': 57, 'character': 'Kid C', 'credit_id': '5470b1029251414f54001b5e', 'gender': 0, 'id': 1387892, 'name': 'Robert Roser', 'order': 49, 'profile_path': None}, {'cast_id': 58, 'character': 'Joe Flowers', 'credit_id': '5470b1659251413813001543', 'gender': 0, 'id': 1387893, 'name': 'Mike Offenheiser', 'order': 50, 'profile_path': None}, {'cast_id': 59, 'character': 'Girl', 'credit_id': '5470b26b92514112ee004c9d', 'gender': 0, 'id': 959477, 'name': 'Lee Hunsaker', 'order': 51, 'profile_path': None}, {'cast_id': 60, 'character': 'Burglar A', 'credit_id': '5470b3bbc3a36830c4001392', 'gender': 0, 'id': 1091371, 'name': 'Michael S. Walter', 'order': 52, 'profile_path': None}, {'cast_id': 61, 'character': 'Burglar B', 'credit_id': '5470b4499251414c9e00004e', 'gender': 0, 'id': 1387906, 'name': 'Mojo Gentry', 'order': 53, 'profile_path': None}, {'cast_id': 62, 'character': 'Mrs. Taplotter', 'credit_id': '5470b4f29251414f54001be1', 'gender': 1, 'id': 1387916, 'name': 'Gwendolyn Briley-Strand', 'order': 54, 'profile_path': None}, {'cast_id': 63, 'character': 'Reporter', 'credit_id': '5470b55d9251417066002d9f', 'gender': 0, 'id': 1387917, 'name': 'Jennifer Mendenhall', 'order': 55, 'profile_path': None}, {'cast_id': 65, 'character': 'TV Serial Hag', 'credit_id': '5470b7ecc3a3682fa7005012', 'gender': 0, 'id': 1387936, 'name': 'Catherine Anne Hayes', 'order': 56, 'profile_path': None}, {'cast_id': 66, 'character': 'Lady C', 'credit_id': '5470ba54c3a3682fa700506a', 'gender': 1, 'id': 1224618, 'name': 'Susan Duvall', 'order': 57, 'profile_path': None}, {'cast_id': 67, 'character': 'Press', 'credit_id': '5470ba8d9251414c9e000120', 'gender': 0, 'id': 1387945, 'name': 'Valerie Yarborough', 'order': 58, 'profile_path': None}, {'cast_id': 68, 'character': 'Kid', 'credit_id': '5470bb97c3a368085e0009d8', 'gender': 0, 'id': 1337085, 'name': 'Jordan Young', 'order': 59, 'profile_path': None}, {'cast_id': 69, 'character': 'Camel Lips', 'credit_id': '5470bc4c92514112e9004f3f', 'gender': 0, 'id': 1387949, 'name': 'L7', 'order': 60, 'profile_path': None}, {'cast_id': 70, 'character': 'Camel Lips', 'credit_id': '5470c051c3a3682f9a005846', 'gender': 0, 'id': 1387962, 'name': 'Jennifer Finch', 'order': 61, 'profile_path': None}, {'cast_id': 71, 'character': 'Camel Lips', 'credit_id': '5470c181c3a3682faa0051ec', 'gender': 0, 'id': 1300211, 'name': 'Suzi Gardner', 'order': 62, 'profile_path': None}, {'cast_id': 72, 'character': 'Camel Lips', 'credit_id': '5470c217c3a3682f9a005895', 'gender': 0, 'id': 1300213, 'name': 'Demetra Plakas', 'order': 63, 'profile_path': None}, {'cast_id': 73, 'character': 'Camel Lips', 'credit_id': '5470c2a1c3a3682faa005209', 'gender': 1, 'id': 1300214, 'name': 'Donita Sparks', 'order': 64, 'profile_path': None}, {'cast_id': 74, 'character': 'Husband A', 'credit_id': '5470c2cdc3a368085e000aa2', 'gender': 0, 'id': 1387965, 'name': 'John A. Schneider', 'order': 65, 'profile_path': None}, {'cast_id': 75, 'character': 'Court Clerk', 'credit_id': '5470c30592514112ee004ebc', 'gender': 0, 'id': 1387966, 'name': 'Lyrica Montague', 'order': 66, 'profile_path': None}]</t>
  </si>
  <si>
    <t>[{'credit_id': '52fe44629251416c75032d1d', 'department': 'Directing', 'gender': 2, 'id': 10367, 'job': 'Director', 'name': 'John Waters', 'profile_path': '/3qDSp0LlJ1Q2y802OyJcHVARsbZ.jpg'}, {'credit_id': '52fe44629251416c75032d29', 'department': 'Sound', 'gender': 2, 'id': 7728, 'job': 'Original Music Composer', 'name': 'Basil Poledouris', 'profile_path': '/jEUcVOa9gppkDvr5MJOvSD5KVtj.jpg'}, {'credit_id': '52fe44629251416c75032d35', 'department': 'Editing', 'gender': 1, 'id': 16534, 'job': 'Editor', 'name': 'Janice Hampton', 'profile_path': None}, {'credit_id': '52fe44629251416c75032d41', 'department': 'Camera', 'gender': 0, 'id': 56593, 'job': 'Director of Photography', 'name': 'Robert M. Stevens', 'profile_path': None}, {'credit_id': '590a325cc3a368433400494e', 'department': 'Production', 'gender': 2, 'id': 1809723, 'job': 'Producer', 'name': 'John Fiedler', 'profile_path': None}, {'credit_id': '591fb644925141499003d267', 'department': 'Writing', 'gender': 2, 'id': 10367, 'job': 'Writer', 'name': 'John Waters', 'profile_path': '/3qDSp0LlJ1Q2y802OyJcHVARsbZ.jpg'}]</t>
  </si>
  <si>
    <t>[{'id': 35, 'name': 'Comedy'}, {'id': 80, 'name': 'Crime'}, {'id': 27, 'name': 'Horror'}, {'id': 53, 'name': 'Thriller'}]</t>
  </si>
  <si>
    <t>[{'name': 'Savoy Pictures', 'id': 11308}, {'name': 'Polar Entertainment', 'id': 17411}]</t>
  </si>
  <si>
    <t>Serial Mom</t>
  </si>
  <si>
    <t>m175</t>
  </si>
  <si>
    <t>[{'cast_id': 2, 'character': 'Ann Bishop Mullany', 'credit_id': '52fe42f4c3a36847f802f86b', 'gender': 1, 'id': 1533, 'name': 'Andie MacDowell', 'order': 0, 'profile_path': '/znSR45ZcNNlb1sNP1gYmVACYI2a.jpg'}, {'cast_id': 3, 'character': 'John Mullany', 'credit_id': '52fe42f4c3a36847f802f86f', 'gender': 2, 'id': 8212, 'name': 'Peter Gallagher', 'order': 1, 'profile_path': '/6bFDP5nBVx6RymoqPeSPwIvBCEL.jpg'}, {'cast_id': 4, 'character': 'Graham Dalton', 'credit_id': '52fe42f4c3a36847f802f873', 'gender': 2, 'id': 13548, 'name': 'James Spader', 'order': 2, 'profile_path': '/gFDjZje8P0S3MzHuw1cxiYuHBX5.jpg'}, {'cast_id': 5, 'character': 'Cynthia Bishop', 'credit_id': '52fe42f4c3a36847f802f877', 'gender': 1, 'id': 1212, 'name': 'Laura San Giacomo', 'order': 3, 'profile_path': '/uGHG7OO1DtBWz0uztjE1MDtd0DU.jpg'}, {'cast_id': 14, 'character': 'Therapist', 'credit_id': '52fe42f4c3a36847f802f8ab', 'gender': 2, 'id': 32592, 'name': 'Ron Vawter', 'order': 4, 'profile_path': '/4macrTl4QtHtTmuQNAm9k9cBCqk.jpg'}, {'cast_id': 15, 'character': 'Barfly', 'credit_id': '52fe42f4c3a36847f802f8af', 'gender': 2, 'id': 32593, 'name': 'Steven Brill', 'order': 5, 'profile_path': '/9CpoLVxDKV2XRF3rigTNSVimJK1.jpg'}, {'cast_id': 16, 'character': 'Girl on Tape', 'credit_id': '5499e2f4925141312f0003cc', 'gender': 0, 'id': 1403163, 'name': 'Alexandra Root', 'order': 6, 'profile_path': None}, {'cast_id': 17, 'character': 'Landlord', 'credit_id': '5499e312c3a3682f1e000397', 'gender': 0, 'id': 1403165, 'name': 'Earl T. Taylor', 'order': 7, 'profile_path': None}, {'cast_id': 18, 'character': "John's Colleague", 'credit_id': '5499e33bc3a3682f160003e2', 'gender': 0, 'id': 1403169, 'name': 'David Foil', 'order': 8, 'profile_path': None}]</t>
  </si>
  <si>
    <t>[{'credit_id': '52fe42f4c3a36847f802f867', 'department': 'Directing', 'gender': 2, 'id': 1884, 'job': 'Director', 'name': 'Steven Soderbergh', 'profile_path': '/dxdMRsAosaGlMRd7EMmm9lrXXsW.jpg'}, {'credit_id': '52fe42f4c3a36847f802f87d', 'department': 'Writing', 'gender': 2, 'id': 1884, 'job': 'Screenplay', 'name': 'Steven Soderbergh', 'profile_path': '/dxdMRsAosaGlMRd7EMmm9lrXXsW.jpg'}, {'credit_id': '52fe42f4c3a36847f802f883', 'department': 'Editing', 'gender': 2, 'id': 1884, 'job': 'Editor', 'name': 'Steven Soderbergh', 'profile_path': '/dxdMRsAosaGlMRd7EMmm9lrXXsW.jpg'}, {'credit_id': '52fe42f4c3a36847f802f889', 'department': 'Production', 'gender': 2, 'id': 6468, 'job': 'Producer', 'name': 'Nick Wechsler', 'profile_path': '/1HeDC5sNgXBN09SiyoPs3VcUQsH.jpg'}, {'credit_id': '52fe42f4c3a36847f802f88f', 'department': 'Sound', 'gender': 0, 'id': 8377, 'job': 'Original Music Composer', 'name': 'Cliff Martinez', 'profile_path': '/hDYGsWAe7Lacfkx62AyqpllXsqg.jpg'}, {'credit_id': '52fe42f4c3a36847f802f895', 'department': 'Camera', 'gender': 2, 'id': 10418, 'job': 'Director of Photography', 'name': 'Walt Lloyd', 'profile_path': '/7jVPvsnbqRvHRCn4SW3IV3Z3KOr.jpg'}, {'credit_id': '52fe42f4c3a36847f802f89b', 'department': 'Production', 'gender': 1, 'id': 3965, 'job': 'Casting', 'name': 'Deborah Aquila', 'profile_path': '/7OBiqW30sXcW4f2xMds53L4JBN5.jpg'}, {'credit_id': '52fe42f4c3a36847f802f8a1', 'department': 'Art', 'gender': 0, 'id': 32590, 'job': 'Set Decoration', 'name': 'Victoria Spader', 'profile_path': None}, {'credit_id': '52fe42f4c3a36847f802f8a7', 'department': 'Art', 'gender': 1, 'id': 32591, 'job': 'Art Direction', 'name': 'Joanne Schmidt', 'profile_path': None}]</t>
  </si>
  <si>
    <t>[{'name': 'Miramax Films', 'id': 14}, {'name': 'Outlaw Productions', 'id': 889}, {'name': 'Virgin', 'id': 1419}]</t>
  </si>
  <si>
    <t>Sex, Lies, and Videotape</t>
  </si>
  <si>
    <t>m177</t>
  </si>
  <si>
    <t>[{'cast_id': 4, 'character': 'Janet Majors', 'credit_id': '52fe4572c3a368484e05b7b5', 'gender': 1, 'id': 69055, 'name': 'Jessica Harper', 'order': 0, 'profile_path': '/4W74yGyRKJJfMolXwCOlR4kUBBs.jpg'}, {'cast_id': 5, 'character': 'Brad Majors / Farley Flavors', 'credit_id': '52fe4572c3a368484e05b7b9', 'gender': 0, 'id': 44301, 'name': 'Cliff DeYoung', 'order': 1, 'profile_path': '/twUWn2BMLqf8Cr1tlnZq5gKOb8A.jpg'}, {'cast_id': 6, 'character': 'Cosmo McKinley', 'credit_id': '52fe4572c3a368484e05b7bd', 'gender': 2, 'id': 13474, 'name': "Richard O'Brien", 'order': 2, 'profile_path': '/pCxCt82DQQLTgOryp6FPczmN3L9.jpg'}, {'cast_id': 7, 'character': 'Nqtion McKinley', 'credit_id': '52fe4572c3a368484e05b7c1', 'gender': 1, 'id': 13475, 'name': 'Patricia Quinn', 'order': 3, 'profile_path': '/h5k2zDac07tFi4Ffw3PtmdE7Zsi.jpg'}, {'cast_id': 8, 'character': 'Judge Oliver Wright', 'credit_id': '52fe4572c3a368484e05b7c5', 'gender': 2, 'id': 10074, 'name': 'Charles Gray', 'order': 4, 'profile_path': '/czTISDAqwpOUGDdO3wT1fgkLUAz.jpg'}, {'cast_id': 9, 'character': 'Betty Hapschatt', 'credit_id': '52fe4572c3a368484e05b7c9', 'gender': 1, 'id': 33404, 'name': 'Ruby Wax', 'order': 5, 'profile_path': '/6ZlUg66T7A1M0B9BNyinibL970S.jpg'}, {'cast_id': 10, 'character': 'Nurse Ansalong', 'credit_id': '52fe4572c3a368484e05b7cd', 'gender': 0, 'id': 13476, 'name': 'Nell Campbell', 'order': 6, 'profile_path': '/hWne0hzjHfzaoX2bEI80AF5HUEo.jpg'}, {'cast_id': 11, 'character': "'Rest Home' Ricky", 'credit_id': '52fe4572c3a368484e05b7d1', 'gender': 2, 'id': 14469, 'name': 'Rik Mayall', 'order': 7, 'profile_path': '/wntKz7ORqD8mAsME6CFJdWTn6m.jpg'}, {'cast_id': 12, 'character': 'Bert Schnick', 'credit_id': '52fe4572c3a368484e05b7d5', 'gender': 2, 'id': 22, 'name': 'Barry Humphries', 'order': 8, 'profile_path': '/ccJHmzU8wzOe4sAmeVeScu5mygl.jpg'}, {'cast_id': 14, 'character': 'Harry Weiss', 'credit_id': '52fe4572c3a368484e05b7dd', 'gender': 0, 'id': 99366, 'name': 'Manning Redwood', 'order': 10, 'profile_path': '/gXzteRKgayG4Ltmq4cO1VXVTN5A.jpg'}, {'cast_id': 15, 'character': 'Ralph Hapschatt', 'credit_id': '52fe4572c3a368484e05b7e1', 'gender': 0, 'id': 13479, 'name': 'Jeremy Newson', 'order': 11, 'profile_path': None}, {'cast_id': 16, 'character': 'Neely Pritt', 'credit_id': '52fe4572c3a368484e05b7e5', 'gender': 1, 'id': 12831, 'name': 'Betsy Brantley', 'order': 12, 'profile_path': '/sAJuozmEy1eoD84yeHPdCu50c3p.jpg'}, {'cast_id': 17, 'character': "Neely's Crew", 'credit_id': '52fe4572c3a368484e05b7e9', 'gender': 0, 'id': 13481, 'name': 'Perry Bedden', 'order': 13, 'profile_path': None}, {'cast_id': 18, 'character': 'Oscar Drill', 'credit_id': '56cab534925141172f00a104', 'gender': 2, 'id': 1491043, 'name': 'Gary Shail', 'order': 14, 'profile_path': None}, {'cast_id': 19, 'character': 'Irwin Lapsey', 'credit_id': '5817910fc3a3686db401c354', 'gender': 2, 'id': 72742, 'name': 'Barry Dennen', 'order': 15, 'profile_path': '/zELog0P3l2ikmhZ9TIJmk81FFla.jpg'}, {'cast_id': 20, 'character': "'Bit' Guitarist", 'credit_id': '5817911ec3a36875f601d065', 'gender': 2, 'id': 145168, 'name': 'Gary Martin', 'order': 16, 'profile_path': None}, {'cast_id': 21, 'character': 'Emily Weiss', 'credit_id': '59534f3cc3a36809c6033d09', 'gender': 0, 'id': 217100, 'name': 'Darlene Johnson', 'order': 17, 'profile_path': None}]</t>
  </si>
  <si>
    <t>[{'credit_id': '52fe4572c3a368484e05b7b1', 'department': 'Writing', 'gender': 2, 'id': 13474, 'job': 'Writer', 'name': "Richard O'Brien", 'profile_path': '/pCxCt82DQQLTgOryp6FPczmN3L9.jpg'}, {'credit_id': '52fe4572c3a368484e05b7a5', 'department': 'Directing', 'gender': 2, 'id': 13484, 'job': 'Director', 'name': 'Jim Sharman', 'profile_path': None}, {'credit_id': '52fe4572c3a368484e05b7ab', 'department': 'Writing', 'gender': 2, 'id': 13484, 'job': 'Writer', 'name': 'Jim Sharman', 'profile_path': None}]</t>
  </si>
  <si>
    <t>[{'id': 35, 'name': 'Comedy'}, {'id': 10402, 'name': 'Music'}]</t>
  </si>
  <si>
    <t>[{'name': 'Twentieth Century Fox Film Corporation', 'id': 306}]</t>
  </si>
  <si>
    <t>Shock Treatment</t>
  </si>
  <si>
    <t>m178</t>
  </si>
  <si>
    <t>[{'cast_id': 1, 'character': 'Miles', 'credit_id': '52fe4519c3a36847f80bc6f9', 'gender': 2, 'id': 13242, 'name': 'Paul Giamatti', 'order': 0, 'profile_path': '/rX4LRmkYshMRfQ6lVbeZVAfqVKI.jpg'}, {'cast_id': 2, 'character': 'Jack', 'credit_id': '52fe4519c3a36847f80bc6fd', 'gender': 2, 'id': 19159, 'name': 'Thomas Haden Church', 'order': 1, 'profile_path': '/a7a2cG0wtkKZ9NpkVfmcyn0UvOU.jpg'}, {'cast_id': 3, 'character': 'Maya', 'credit_id': '52fe4519c3a36847f80bc701', 'gender': 1, 'id': 12519, 'name': 'Virginia Madsen', 'order': 2, 'profile_path': '/opdvsRunQgmw5AuGGpyAnQCz0q8.jpg'}, {'cast_id': 4, 'character': 'Stephanie', 'credit_id': '52fe4519c3a36847f80bc705', 'gender': 1, 'id': 25540, 'name': 'Sandra Oh', 'order': 3, 'profile_path': '/ojy6psDO5f0O7N2RBxCVUImGrpD.jpg'}, {'cast_id': 16, 'character': "Miles's Mother", 'credit_id': '52fe4519c3a36847f80bc74b', 'gender': 1, 'id': 57823, 'name': 'Marylouise Burke', 'order': 4, 'profile_path': '/uB5NPE9iXjWsJ119h6ave0UytAm.jpg'}, {'cast_id': 17, 'character': 'Victoria', 'credit_id': '52fe4519c3a36847f80bc74f', 'gender': 1, 'id': 14984, 'name': 'Jessica Hecht', 'order': 5, 'profile_path': '/jT5k2BLOEXaRF94ZV9plQBV6mAL.jpg'}, {'cast_id': 18, 'character': 'Cammi', 'credit_id': '52fe4519c3a36847f80bc753', 'gender': 0, 'id': 162342, 'name': 'Missy Doty', 'order': 6, 'profile_path': '/1vKvUk2AMM4j6AlBIkiEK2KRRUM.jpg'}, {'cast_id': 20, 'character': 'Christine Erganian', 'credit_id': '52fe4519c3a36847f80bc757', 'gender': 1, 'id': 109740, 'name': 'Alysia Reiner', 'order': 7, 'profile_path': '/njyrAkHTJlsUtsdY30ZRcbwPX8A.jpg'}, {'cast_id': 21, 'character': 'Mrs. Erganian', 'credit_id': '52fe4519c3a36847f80bc75b', 'gender': 0, 'id': 1127469, 'name': 'Shake Tukhmanyan', 'order': 8, 'profile_path': '/onvyRiMnG2fGdzfYRYlJ1iWxeiL.jpg'}, {'cast_id': 22, 'character': 'Mike Erganian', 'credit_id': '52fe4519c3a36847f80bc75f', 'gender': 2, 'id': 177131, 'name': 'Shaun Duke', 'order': 9, 'profile_path': '/kPry8dcjfgv7VDyjgKyTDwBHIX5.jpg'}, {'cast_id': 23, 'character': "Miles's Building Manager", 'credit_id': '52fe4519c3a36847f80bc763', 'gender': 2, 'id': 83781, 'name': 'Robert Covarrubias', 'order': 10, 'profile_path': '/wkD3XwS7kENb0KNxh4iVuB2WEK0.jpg'}, {'cast_id': 24, 'character': 'Gary the Bartender', 'credit_id': '52fe4519c3a36847f80bc767', 'gender': 2, 'id': 17837, 'name': 'Patrick Gallagher', 'order': 11, 'profile_path': '/mRMrdOkgWxYQrkCe62wUl4WWMeo.jpg'}, {'cast_id': 25, 'character': "Stephanie's Mother", 'credit_id': '52fe4519c3a36847f80bc76b', 'gender': 1, 'id': 14105, 'name': 'Stephanie Faracy', 'order': 12, 'profile_path': '/tA4zlFK1ke8U15TxPMZeKdblB8P.jpg'}, {'cast_id': 26, 'character': 'Frass Canyon Pourer', 'credit_id': '52fe4519c3a36847f80bc76f', 'gender': 2, 'id': 12545, 'name': 'Joe Marinelli', 'order': 13, 'profile_path': '/rgBVeTC6gvhPlQK6D3H0hcj41OH.jpg'}, {'cast_id': 27, 'character': "Cammi's Husband", 'credit_id': '52fe4519c3a36847f80bc773', 'gender': 2, 'id': 22132, 'name': 'M.C. Gainey', 'order': 14, 'profile_path': '/icWXPTZlbOytDwMzRLM37TyBcox.jpg'}, {'cast_id': 46, 'character': 'Leslie Brough', 'credit_id': '56b0ffc2c3a36862170007f8', 'gender': 2, 'id': 12075, 'name': 'Peter Dennis', 'order': 15, 'profile_path': '/9fNNPSTxuoVgsdJwQVmWUx9EDLT.jpg'}, {'cast_id': 47, 'character': 'Los Olivos Waitress', 'credit_id': '56b0fff4c3a368620e000836', 'gender': 0, 'id': 1571681, 'name': 'Lacey Rae', 'order': 16, 'profile_path': '/p62ESaVd78S55GuvtA75uwHWPtj.jpg'}, {'cast_id': 48, 'character': 'Siena', 'credit_id': '56b101429251412eb300086a', 'gender': 0, 'id': 1571682, 'name': 'Natalie Carter', 'order': 17, 'profile_path': '/fjlgeSVdVCN91trcRZVpnZSX3hB.jpg'}]</t>
  </si>
  <si>
    <t>[{'credit_id': '52fe4519c3a36847f80bc72f', 'department': 'Camera', 'gender': 2, 'id': 432, 'job': 'Director of Photography', 'name': 'Phedon Papamichael', 'profile_path': '/vsALQXJ7XDO3VPwS4kEYtqqLkeV.jpg'}, {'credit_id': '52fe4519c3a36847f80bc71d', 'department': 'Writing', 'gender': 2, 'id': 4948, 'job': 'Screenplay', 'name': 'Jim Taylor', 'profile_path': None}, {'credit_id': '564553bd9251410a4700774f', 'department': 'Art', 'gender': 1, 'id': 5633, 'job': 'Set Decoration', 'name': 'Barbara Haberecht', 'profile_path': None}, {'credit_id': '52fe4519c3a36847f80bc717', 'department': 'Writing', 'gender': 0, 'id': 13235, 'job': 'Screenplay', 'name': 'Alexander Payne', 'profile_path': '/i9i7sV3XOGGBp0vKmE2estQBiT2.jpg'}, {'credit_id': '52fe4519c3a36847f80bc70b', 'department': 'Directing', 'gender': 0, 'id': 13235, 'job': 'Director', 'name': 'Alexander Payne', 'profile_path': '/i9i7sV3XOGGBp0vKmE2estQBiT2.jpg'}, {'credit_id': '55ded54ec3a3686e880017ed', 'department': 'Production', 'gender': 0, 'id': 21691, 'job': 'Casting', 'name': 'John Jackson', 'profile_path': None}, {'credit_id': '52fe4519c3a36847f80bc723', 'department': 'Production', 'gender': 2, 'id': 27679, 'job': 'Producer', 'name': 'Michael London', 'profile_path': None}, {'credit_id': '564554049251410a47007760', 'department': 'Art', 'gender': 2, 'id': 37023, 'job': 'Art Direction', 'name': 'T.K. Kirkpatrick', 'profile_path': None}, {'credit_id': '564553d7c3a36870dd007c0e', 'department': 'Art', 'gender': 1, 'id': 21729, 'job': 'Set Decoration', 'name': 'Lisa Fischer', 'profile_path': None}, {'credit_id': '52fe4519c3a36847f80bc729', 'department': 'Sound', 'gender': 2, 'id': 24190, 'job': 'Original Music Composer', 'name': 'Rolfe Kent', 'profile_path': None}, {'credit_id': '52fe4519c3a36847f80bc735', 'department': 'Editing', 'gender': 2, 'id': 32796, 'job': 'Editor', 'name': 'Kevin Tent', 'profile_path': None}, {'credit_id': '52fe4519c3a36847f80bc747', 'department': 'Art', 'gender': 1, 'id': 35512, 'job': 'Production Design', 'name': 'Jane Ann Stewart', 'profile_path': None}, {'credit_id': '564550479251410a3f00748a', 'department': 'Costume &amp; Make-Up', 'gender': 1, 'id': 35514, 'job': 'Costume Design', 'name': 'Wendy Chuck', 'profile_path': None}, {'credit_id': '52fe4519c3a36847f80bc73b', 'department': 'Production', 'gender': 0, 'id': 45838, 'job': 'Producer', 'name': 'George Parra', 'profile_path': None}, {'credit_id': '52fe4519c3a36847f80bc711', 'department': 'Writing', 'gender': 0, 'id': 58469, 'job': 'Novel', 'name': 'Rex Pickett', 'profile_path': None}, {'credit_id': '564554309251410a3f007543', 'department': 'Lighting', 'gender': 2, 'id': 79790, 'job': 'Gaffer', 'name': 'Rafael E. SÃ¡nchez', 'profile_path': None}, {'credit_id': '5645501c9251410a44007a49', 'department': 'Production', 'gender': 1, 'id': 406354, 'job': 'Production Supervisor', 'name': 'Yvonne Yaconelli', 'profile_path': None}, {'credit_id': '56455090c3a36870e0007743', 'department': 'Costume &amp; Make-Up', 'gender': 0, 'id': 1095093, 'job': 'Key Hair Stylist', 'name': 'Bridget Cook', 'profile_path': None}, {'credit_id': '5645538292514133ab006f7a', 'department': 'Crew', 'gender': 0, 'id': 1099845, 'job': 'Stunt Coordinator', 'name': 'Tom Elliott', 'profile_path': None}, {'credit_id': '56455035c3a36870e80075ec', 'department': 'Costume &amp; Make-Up', 'gender': 0, 'id': 1318445, 'job': 'Makeup Department Head', 'name': 'Jeanne Van Phue', 'profile_path': None}, {'credit_id': '56454ebbc3a36870dd007add', 'department': 'Camera', 'gender': 0, 'id': 1377133, 'job': 'Still Photographer', 'name': 'Merie Weismiller Wallace', 'profile_path': None}, {'credit_id': '5645533f9251410a410076e4', 'department': 'Sound', 'gender': 0, 'id': 1400537, 'job': 'Music Editor', 'name': 'Richard Ford', 'profile_path': None}, {'credit_id': '564553a9c3a36870ec0072d8', 'department': 'Visual Effects', 'gender': 0, 'id': 1412250, 'job': 'Visual Effects Supervisor', 'name': 'John P. Mesa', 'profile_path': None}, {'credit_id': '56454ecac3a36870db007a7a', 'department': 'Directing', 'gender': 1, 'id': 1416438, 'job': 'Script Supervisor', 'name': 'Rebecca Robertson', 'profile_path': None}, {'credit_id': '564554479251410a490074b5', 'department': 'Lighting', 'gender': 0, 'id': 1428208, 'job': 'Rigging Gaffer', 'name': 'Roger Meilink', 'profile_path': None}, {'credit_id': '5645530ac3a36870e3007ef5', 'department': 'Sound', 'gender': 0, 'id': 1535130, 'job': 'Sound Effects Editor', 'name': 'James Aldridge', 'profile_path': None}, {'credit_id': '564553209251410a410076d6', 'department': 'Sound', 'gender': 0, 'id': 1535131, 'job': 'Music Supervisor', 'name': 'Dondi Bastone', 'profile_path': None}, {'credit_id': '56455356c3a36870ef0077bf', 'department': 'Camera', 'gender': 0, 'id': 1535133, 'job': 'Camera Operator', 'name': 'Jeff Barnett', 'profile_path': None}]</t>
  </si>
  <si>
    <t>[{'name': 'Fox Searchlight Pictures', 'id': 43}, {'name': 'Michael London Productions', 'id': 1187}, {'name': 'Sideways Productions Inc.', 'id': 12157}]</t>
  </si>
  <si>
    <t>Sideways</t>
  </si>
  <si>
    <t>m179</t>
  </si>
  <si>
    <t>['drama', 'mystery', 'sci-fi', 'thriller']</t>
  </si>
  <si>
    <t>[{'cast_id': 2, 'character': 'Rev. Graham Hess', 'credit_id': '52fe4364c3a36847f805100b', 'gender': 2, 'id': 2461, 'name': 'Mel Gibson', 'order': 0, 'profile_path': '/6VGgL0bBvPIJ9vDOyyGf5nK2zL4.jpg'}, {'cast_id': 11, 'character': 'Merrill Hess', 'credit_id': '52fe4364c3a36847f805103f', 'gender': 2, 'id': 73421, 'name': 'Joaquin Phoenix', 'order': 1, 'profile_path': '/fGXFFv7owELL4wCFn2OsFAgOiO3.jpg'}, {'cast_id': 12, 'character': 'Morgan Hess', 'credit_id': '52fe4364c3a36847f8051043', 'gender': 2, 'id': 28042, 'name': 'Rory Culkin', 'order': 2, 'profile_path': '/ceb0M0ikZj8kg5oXfGr5wi1MDc6.jpg'}, {'cast_id': 13, 'character': 'Bo Hess', 'credit_id': '52fe4364c3a36847f8051047', 'gender': 1, 'id': 17140, 'name': 'Abigail Breslin', 'order': 3, 'profile_path': '/5zM4beIvrFKICiJXhQCqY3ORngR.jpg'}, {'cast_id': 14, 'character': 'Officer Paski', 'credit_id': '52fe4364c3a36847f805104b', 'gender': 1, 'id': 1956, 'name': 'Cherry Jones', 'order': 4, 'profile_path': '/kPqwYbJZb50bPs79lGUIQSX7nox.jpg'}, {'cast_id': 15, 'character': 'Ray Reddy', 'credit_id': '52fe4364c3a36847f805104f', 'gender': 2, 'id': 11614, 'name': 'M. Night Shyamalan', 'order': 5, 'profile_path': '/A3hXeclNlyklttHlUsFSdfHIwhy.jpg'}, {'cast_id': 16, 'character': 'Colleen Hess', 'credit_id': '52fe4364c3a36847f8051053', 'gender': 1, 'id': 23627, 'name': 'Patricia Kalember', 'order': 6, 'profile_path': '/zj0sozm8MPcZOkoxIXX5m7uPokn.jpg'}, {'cast_id': 17, 'character': 'SFC Cunningham', 'credit_id': '52fe4364c3a36847f8051057', 'gender': 2, 'id': 28043, 'name': 'Ted Sutton', 'order': 7, 'profile_path': '/8aqC9afqEiHOwvkIgCVcPxgEyhc.jpg'}, {'cast_id': 18, 'character': 'Tracey Abernathy, die Apothekerin', 'credit_id': '52fe4364c3a36847f805105b', 'gender': 1, 'id': 28044, 'name': 'Merritt Wever', 'order': 8, 'profile_path': '/27RmAly6e7s1U4iGBAH6bClHRbH.jpg'}, {'cast_id': 20, 'character': 'Mrs. Nathan', 'credit_id': '52fe4364c3a36847f805105f', 'gender': 1, 'id': 28046, 'name': 'Marion McCorry', 'order': 9, 'profile_path': '/kLyiSUWs9kmRG1UurMSAJNMg59E.jpg'}, {'cast_id': 21, 'character': 'Lionel Prichard', 'credit_id': '52fe4364c3a36847f8051063', 'gender': 2, 'id': 22215, 'name': 'Michael Showalter', 'order': 10, 'profile_path': '/jV11KkwYNnOjrEONhK2on82Lm24.jpg'}, {'cast_id': 24, 'character': 'Sarah Hughes', 'credit_id': '52fe4364c3a36847f805106f', 'gender': 0, 'id': 28049, 'name': 'Rhonda Overby', 'order': 11, 'profile_path': '/qP5uteKafc8Jto9LtWNLFo9SCR8.jpg'}, {'cast_id': 26, 'character': 'Mr. Nathan', 'credit_id': '52fe4364c3a36847f8051079', 'gender': 2, 'id': 3204, 'name': 'Lanny Flaherty', 'order': 12, 'profile_path': '/tu6UZVHRKRNLbtmHUsjHWHctprz.jpg'}, {'cast_id': 23, 'character': 'Professor der an Columbia UniversitÃ¤t', 'credit_id': '52fe4364c3a36847f805106b', 'gender': 2, 'id': 28048, 'name': 'Clifford David', 'order': 13, 'profile_path': '/nRj0mmoXqn2Q1U9x7rELesrzMOQ.jpg'}, {'cast_id': 22, 'character': 'Brasilianischer Geburtstags Junge', 'credit_id': '52fe4364c3a36847f8051067', 'gender': 0, 'id': 28047, 'name': 'Kevin Pires', 'order': 14, 'profile_path': None}]</t>
  </si>
  <si>
    <t>[{'credit_id': '52fe4364c3a36847f8051017', 'department': 'Production', 'gender': 2, 'id': 136, 'job': 'Producer', 'name': 'Sam Mercer', 'profile_path': None}, {'credit_id': '57cc895592514159fb001e8e', 'department': 'Production', 'gender': 2, 'id': 136, 'job': 'Unit Production Manager', 'name': 'Sam Mercer', 'profile_path': None}, {'credit_id': '53533eaf0e0a26560e00410c', 'department': 'Production', 'gender': 1, 'id': 489, 'job': 'Executive Producer', 'name': 'Kathleen Kennedy', 'profile_path': '/6rGtk7OdbkO2QDM2OQxt9Blww3O.jpg'}, {'credit_id': '52fe4364c3a36847f8051023', 'department': 'Production', 'gender': 2, 'id': 664, 'job': 'Producer', 'name': 'Frank Marshall', 'profile_path': '/dVPOD85wQ1Xscpe3DOVQ1I59IIF.jpg'}, {'credit_id': '52fe4364c3a36847f805102f', 'department': 'Sound', 'gender': 2, 'id': 1213, 'job': 'Original Music Composer', 'name': 'James Newton Howard', 'profile_path': '/5UTEMYS7rydwe7ooOmj2dLRFuu2.jpg'}, {'credit_id': '52fe4364c3a36847f8051011', 'department': 'Camera', 'gender': 2, 'id': 16300, 'job': 'Director of Photography', 'name': 'Tak Fujimoto', 'profile_path': None}, {'credit_id': '53533f1f0e0a26560a004053', 'department': 'Costume &amp; Make-Up', 'gender': 1, 'id': 5493, 'job': 'Costume Design', 'name': 'Ann Roth', 'profile_path': None}, {'credit_id': '53533ee90e0a265606003d77', 'department': 'Production', 'gender': 2, 'id': 5669, 'job': 'Casting', 'name': 'Douglas Aibel', 'profile_path': None}, {'credit_id': '53533f100e0a26561d003fa3', 'department': 'Art', 'gender': 0, 'id': 10958, 'job': 'Set Decoration', 'name': 'Douglas A. Mowat', 'profile_path': None}, {'credit_id': '57cc8e5fc3a36830a50040bd', 'department': 'Visual Effects', 'gender': 2, 'id': 9622, 'job': 'Visual Effects Supervisor', 'name': 'Eric Brevig', 'profile_path': '/mhZIBHaVpQPhbY38aQTxW1W9BIC.jpg'}, {'credit_id': '57cc88f1c3a36872eb001cf8', 'department': 'Crew', 'gender': 0, 'id': 9624, 'job': 'Stunt Coordinator', 'name': 'Jeff Habberstad', 'profile_path': None}, {'credit_id': '52fe4364c3a36847f8051007', 'department': 'Directing', 'gender': 2, 'id': 11614, 'job': 'Director', 'name': 'M. Night Shyamalan', 'profile_path': '/A3hXeclNlyklttHlUsFSdfHIwhy.jpg'}, {'credit_id': '52fe4364c3a36847f805101d', 'department': 'Production', 'gender': 2, 'id': 11614, 'job': 'Producer', 'name': 'M. Night Shyamalan', 'profile_path': '/A3hXeclNlyklttHlUsFSdfHIwhy.jpg'}, {'credit_id': '53533ecc0e0a26560300411a', 'department': 'Writing', 'gender': 2, 'id': 11614, 'job': 'Writer', 'name': 'M. Night Shyamalan', 'profile_path': '/A3hXeclNlyklttHlUsFSdfHIwhy.jpg'}, {'credit_id': '53533ef60e0a265606003d7c', 'department': 'Art', 'gender': 2, 'id': 11620, 'job': 'Production Design', 'name': 'Larry Fulton', 'profile_path': None}, {'credit_id': '57cc8d4e92514159a4002127', 'department': 'Sound', 'gender': 2, 'id': 17992, 'job': 'Sound Mixer', 'name': 'Tod A. Maitland', 'profile_path': None}, {'credit_id': '57cc8650c3a368735e001af2', 'department': 'Costume &amp; Make-Up', 'gender': 1, 'id': 18513, 'job': 'Assistant Costume Designer', 'name': 'Michelle Matland', 'profile_path': None}, {'credit_id': '53533f040e0a26561d003f9e', 'department': 'Art', 'gender': 0, 'id': 21568, 'job': 'Art Direction', 'name': 'Keith P. Cunningham', 'profile_path': None}, {'credit_id': '53533f79c3a3681d980035e9', 'department': 'Visual Effects', 'gender': 0, 'id': 25453, 'job': 'Visual Effects', 'name': 'Stefen Fangmeier', 'profile_path': '/fv6ObyJnaielYg2YbgHFbszinYd.jpg'}, {'credit_id': '57cc86acc3a36830a0003bf4', 'department': 'Costume &amp; Make-Up', 'gender': 0, 'id': 32492, 'job': 'Key Hair Stylist', 'name': 'Francesca Paris', 'profile_path': None}, {'credit_id': '53533edb0e0a26560300411c', 'department': 'Editing', 'gender': 1, 'id': 53685, 'job': 'Editor', 'name': 'Barbara Tulliver', 'profile_path': None}, {'credit_id': '57cc85adc3a36830a0003b42', 'department': 'Camera', 'gender': 0, 'id': 67596, 'job': 'First Assistant Camera', 'name': 'Richard Brooks Burton', 'profile_path': None}, {'credit_id': '57cc8e93c3a36830ae003bc7', 'department': 'Writing', 'gender': 0, 'id': 91069, 'job': 'Storyboard', 'name': 'Brick Mason', 'profile_path': None}, {'credit_id': '57cc87fa925141598c001d20', 'department': 'Crew', 'gender': 0, 'id': 91069, 'job': 'Second Unit Cinematographer', 'name': 'Brick Mason', 'profile_path': None}, {'credit_id': '57cc8544925141598c001b6e', 'department': 'Camera', 'gender': 2, 'id': 91115, 'job': 'Camera Operator', 'name': 'Kyle Rudolph', 'profile_path': None}, {'credit_id': '57cc8cdc92514159a40020ea', 'department': 'Sound', 'gender': 0, 'id': 91144, 'job': 'Scoring Mixer', 'name': 'Shawn Murphy', 'profile_path': None}, {'credit_id': '57cc8bbf9251412622003c49', 'department': 'Sound', 'gender': 2, 'id': 136008, 'job': 'ADR &amp; Dubbing', 'name': 'Michael Haight', 'profile_path': None}, {'credit_id': '57cc86c3c3a36830a5003c78', 'department': 'Costume &amp; Make-Up', 'gender': 0, 'id': 142152, 'job': 'Makeup Artist', 'name': 'Bernadette Mazur', 'profile_path': None}, {'credit_id': '57cc89e6c3a368308d003d4f', 'department': 'Directing', 'gender': 1, 'id': 958273, 'job': 'Script Supervisor', 'name': 'Dianne Dreyer', 'profile_path': '/aN6Upw31PFDhH3cVE6QUat29nHD.jpg'}, {'credit_id': '57cc8a3cc3a368308d003d7b', 'department': 'Editing', 'gender': 0, 'id': 1050930, 'job': 'Dialogue Editor', 'name': 'Hugo Weng', 'profile_path': None}, {'credit_id': '57cc8b039251412613003c8b', 'department': 'Production', 'gender': 2, 'id': 1128126, 'job': 'Executive In Charge Of Production', 'name': 'Jose L. Rodriguez', 'profile_path': None}, {'credit_id': '57cc8a73925141598c001e81', 'department': 'Editing', 'gender': 0, 'id': 1173410, 'job': 'First Assistant Editor', 'name': 'Joe Landauer', 'profile_path': None}, {'credit_id': '53533f8ec3a3681d7b003776', 'department': 'Crew', 'gender': 0, 'id': 1311507, 'job': 'Special Effects', 'name': 'Steve Cremin', 'profile_path': None}, {'credit_id': '57cc8dcac3a36830ae003b57', 'department': 'Visual Effects', 'gender': 0, 'id': 1311507, 'job': 'Special Effects Supervisor', 'name': 'Steve Cremin', 'profile_path': None}, {'credit_id': '57cc87b8c3a36830a5003d12', 'department': 'Crew', 'gender': 0, 'id': 1333980, 'job': 'Property Master', 'name': 'Kevin Ladson', 'profile_path': None}, {'credit_id': '57cc8c47c3a36830ae003a8e', 'department': 'Sound', 'gender': 0, 'id': 1340318, 'job': 'Foley', 'name': 'Paul Berolzheimer', 'profile_path': None}, {'credit_id': '57cc8d0dc3a36830ae003af8', 'department': 'Sound', 'gender': 2, 'id': 1341403, 'job': 'Sound Designer', 'name': 'Richard King', 'profile_path': None}, {'credit_id': '57cc8d66c3a36830a0003ff6', 'department': 'Sound', 'gender': 2, 'id': 1341403, 'job': 'Supervising Sound Editor', 'name': 'Richard King', 'profile_path': None}, {'credit_id': '57cc8d3b92514159cf00209d', 'department': 'Sound', 'gender': 0, 'id': 1377222, 'job': 'Sound Effects Editor', 'name': 'Michael W. Mitchell', 'profile_path': None}, {'credit_id': '57cc861d9251415989001db2', 'department': 'Camera', 'gender': 0, 'id': 1378240, 'job': 'Still Photographer', 'name': 'Frank Masi', 'profile_path': None}, {'credit_id': '57cc8403c3a36830a5003a5c', 'department': 'Art', 'gender': 0, 'id': 1389555, 'job': 'Assistant Art Director', 'name': 'James C. Feng', 'profile_path': None}, {'credit_id': '57cc843b9251412613003833', 'department': 'Art', 'gender': 0, 'id': 1389568, 'job': 'Construction Coordinator', 'name': 'Paul Williams', 'profile_path': None}, {'credit_id': '57cc8b32c3a368735e001d5f', 'department': 'Production', 'gender': 2, 'id': 1389575, 'job': 'Location Manager', 'name': 'Andrew L. Ullman', 'profile_path': None}, {'credit_id': '57cc88b692514159a4001e82', 'department': 'Crew', 'gender': 0, 'id': 1400368, 'job': 'Sound Recordist', 'name': 'Bob Olari', 'profile_path': None}, {'credit_id': '57cc85e9c3a36872e8001a0c', 'department': 'Camera', 'gender': 0, 'id': 1406780, 'job': 'Helicopter Camera', 'name': 'Brian Heller', 'profile_path': None}, {'credit_id': '57cc8968925141598c001df4', 'department': 'Crew', 'gender': 0, 'id': 1406906, 'job': 'Unit Publicist', 'name': 'Frances Fiore', 'profile_path': None}, {'credit_id': '57cc8680c3a368308d003b60', 'department': 'Costume &amp; Make-Up', 'gender': 0, 'id': 1412119, 'job': 'Costume Supervisor', 'name': 'Amy Andrews', 'profile_path': None}, {'credit_id': '57cc8e46c3a36830a000407a', 'department': 'Visual Effects', 'gender': 0, 'id': 1426772, 'job': 'Visual Effects Producer', 'name': 'Jeff Olson', 'profile_path': None}, {'credit_id': '57cc8d889251412622003d35', 'department': 'Visual Effects', 'gender': 0, 'id': 1445426, 'job': 'Animation Supervisor', 'name': 'Rob Coleman', 'profile_path': None}, {'credit_id': '57cc8c1c9251415989002103', 'department': 'Sound', 'gender': 0, 'id': 1447602, 'job': 'First Assistant Sound Editor', 'name': 'Linda Yeaney', 'profile_path': None}, {'credit_id': '57cc83e4925141598c001a66', 'department': 'Art', 'gender': 0, 'id': 1469631, 'job': 'Art Department Coordinator', 'name': 'Sameena Usmani', 'profile_path': None}, {'credit_id': '57cc8c7c9251412613003d53', 'department': 'Sound', 'gender': 0, 'id': 1534668, 'job': 'Music Editor', 'name': 'Thomas S. Drescher', 'profile_path': None}, {'credit_id': '57cc89aa9251412622003b24', 'department': 'Crew', 'gender': 0, 'id': 1536551, 'job': 'Visual Effects Editor', 'name': 'Greg Hyman', 'profile_path': None}, {'credit_id': '57cc8a1492514159a4001f50', 'department': 'Editing', 'gender': 2, 'id': 1540470, 'job': 'Color Timer', 'name': 'Jeff Smithwick', 'profile_path': None}, {'credit_id': '57cc8ac19251412622003bc5', 'department': 'Lighting', 'gender': 0, 'id': 1546187, 'job': 'Rigging Gaffer', 'name': 'Craig Ligget', 'profile_path': None}, {'credit_id': '57cc8caac3a36872eb001ef9', 'department': 'Sound', 'gender': 2, 'id': 1548698, 'job': 'Orchestrator', 'name': 'Pete Anthony', 'profile_path': None}, {'credit_id': '57cc8585925141262200385b', 'department': 'Camera', 'gender': 0, 'id': 1549420, 'job': 'Camera Technician', 'name': 'Baird Steptoe', 'profile_path': None}, {'credit_id': '57cc8b499251412625003a58', 'department': 'Production', 'gender': 0, 'id': 1552203, 'job': 'Production Accountant', 'name': 'John Catron', 'profile_path': None}, {'credit_id': '57cc8514c3a36872e8001989', 'department': 'Art', 'gender': 0, 'id': 1573077, 'job': 'Leadman', 'name': 'Joseph Siwinski', 'profile_path': None}, {'credit_id': '57cc87e2925141598c001d0a', 'department': 'Crew', 'gender': 0, 'id': 1573098, 'job': 'Scenic Artist', 'name': 'Greta Alexander', 'profile_path': None}, {'credit_id': '57cc892f92514159cf001e56', 'department': 'Crew', 'gender': 0, 'id': 1573104, 'job': 'Transportation Co-Captain', 'name': 'John Tarlini Sr.', 'profile_path': None}, {'credit_id': '57cc8b76c3a36830ae003a22', 'department': 'Production', 'gender': 0, 'id': 1573110, 'job': 'Production Coordinator', 'name': "Thomas 'Doc' Boguski", 'profile_path': None}, {'credit_id': '57cc8bf792514159fb002015', 'department': 'Sound', 'gender': 0, 'id': 1573113, 'job': 'Boom Operator', 'name': 'Michael Scott', 'profile_path': None}, {'credit_id': '57cc870ac3a36830a5003cac', 'department': 'Costume &amp; Make-Up', 'gender': 2, 'id': 1596288, 'job': 'Set Dressing Artist', 'name': 'Michael T. Galvin', 'profile_path': None}, {'credit_id': '57cc8a9692514126250039f2', 'department': 'Lighting', 'gender': 0, 'id': 1657914, 'job': 'Best Boy Electric', 'name': 'Jon Sibert', 'profile_path': None}, {'credit_id': '57cc83d4c3a36830a00039c9', 'department': 'Art', 'gender': 0, 'id': 1674646, 'job': 'Art Department Assistant', 'name': 'Nicole Marsella', 'profile_path': None}, {'credit_id': '57cc846392514159fb001b7c', 'department': 'Art', 'gender': 0, 'id': 1674648, 'job': 'Construction Foreman', 'name': 'Michael G. Richer', 'profile_path': None}, {'credit_id': '57cc84b5c3a36830a0003a8d', 'department': 'Art', 'gender': 2, 'id': 1674649, 'job': 'Greensman', 'name': 'James Breen', 'profile_path': None}, {'credit_id': '57cc85da925141262200389d', 'department': 'Camera', 'gender': 0, 'id': 1674650, 'job': 'Grip', 'name': 'Billy Miller', 'profile_path': None}, {'credit_id': '57cc86f392514159cf001d1d', 'department': 'Costume &amp; Make-Up', 'gender': 0, 'id': 1674651, 'job': 'Seamstress', 'name': 'Kara Morasco', 'profile_path': None}, {'credit_id': '57cc8730c3a368308d003ba8', 'department': 'Crew', 'gender': 0, 'id': 1674652, 'job': 'Carpenter', 'name': 'D. Keith Cleary', 'profile_path': None}, {'credit_id': '57cc8744c3a36830a5003ccf', 'department': 'Crew', 'gender': 0, 'id': 1674653, 'job': 'Craft Service', 'name': 'Patricia Navone', 'profile_path': None}, {'credit_id': '57cc875c925141262200398c', 'department': 'Crew', 'gender': 0, 'id': 1674654, 'job': 'Driver', 'name': 'Gregory J. Cimino', 'profile_path': None}, {'credit_id': '57cc877d92514159cf001d68', 'department': 'Crew', 'gender': 0, 'id': 1674655, 'job': 'Post Production Supervisor', 'name': 'Abby Callahan', 'profile_path': None}, {'credit_id': '57cc87a7925141598c001ceb', 'department': 'Crew', 'gender': 0, 'id': 1674656, 'job': 'Projection', 'name': 'James D. Carter', 'profile_path': None}, {'credit_id': '57cc8828925141598c001d3a', 'department': 'Crew', 'gender': 0, 'id': 1674657, 'job': 'Sequence Supervisor', 'name': 'Joakim Arnesson', 'profile_path': None}, {'credit_id': '57cc8891c3a36872e8001b75', 'department': 'Crew', 'gender': 0, 'id': 1674658, 'job': 'Set Medic', 'name': 'Kathleen Kelly', 'profile_path': None}, {'credit_id': '57cc88a4c3a368309c0039a1', 'department': 'Crew', 'gender': 0, 'id': 1674659, 'job': 'Set Production Assistant', 'name': 'Josh Dorn', 'profile_path': None}, {'credit_id': '57cc88de9251415989001f56', 'department': 'Crew', 'gender': 0, 'id': 1674660, 'job': 'Stand In', 'name': 'Joseph Barry', 'profile_path': None}, {'credit_id': '57cc8940c3a36830a0003d85', 'department': 'Crew', 'gender': 0, 'id': 1674661, 'job': 'Transportation Coordinator', 'name': 'John Morrone III', 'profile_path': None}, {'credit_id': '57cc898d9251412622003b0e', 'department': 'Crew', 'gender': 0, 'id': 1674662, 'job': 'Video Assist Operator', 'name': 'Brian Carmichael', 'profile_path': None}, {'credit_id': '57cc89d1925141598c001e21', 'department': 'Directing', 'gender': 0, 'id': 1674663, 'job': 'Assistant Director', 'name': 'Frank Ferro', 'profile_path': None}, {'credit_id': '57cc8aafc3a368309c003acd', 'department': 'Lighting', 'gender': 0, 'id': 1674665, 'job': 'Electrician', 'name': 'Chris Bauer', 'profile_path': None}, {'credit_id': '57cc8ad29251415989002066', 'department': 'Lighting', 'gender': 0, 'id': 1674666, 'job': 'Rigging Grip', 'name': 'David A. Darrowski', 'profile_path': None}, {'credit_id': '57cc8aea92514159a4001fdc', 'department': 'Production', 'gender': 0, 'id': 1674667, 'job': 'Casting Associate', 'name': 'Jordan Beswick', 'profile_path': None}, {'credit_id': '57cc8b94925141598c001f10', 'department': 'Production', 'gender': 0, 'id': 1674668, 'job': 'Production Supervisor', 'name': 'Lynn Andrews', 'profile_path': None}, {'credit_id': '57cc8baac3a368308d003e4f', 'department': 'Production', 'gender': 0, 'id': 1674669, 'job': 'Researcher', 'name': 'Paul Vigay', 'profile_path': None}, {'credit_id': '57cc8db19251412622003d53', 'department': 'Visual Effects', 'gender': 0, 'id': 1674670, 'job': 'Digital Compositors', 'name': 'Michael Conte', 'profile_path': None}]</t>
  </si>
  <si>
    <t>[{'id': 18, 'name': 'Drama'}, {'id': 53, 'name': 'Thriller'}, {'id': 878, 'name': 'Science Fiction'}, {'id': 9648, 'name': 'Mystery'}]</t>
  </si>
  <si>
    <t>[{'name': 'Kennedy/Marshall Company, The', 'id': 7383}, {'name': 'Touchstone Pictures', 'id': 9195}, {'name': 'Blinding Edge Pictures', 'id': 12236}]</t>
  </si>
  <si>
    <t>Signs</t>
  </si>
  <si>
    <t>m184</t>
  </si>
  <si>
    <t>['comedy', 'horror', 'sci-fi']</t>
  </si>
  <si>
    <t>[{'cast_id': 1001, 'character': 'Dick Kanipsia', 'credit_id': '52fe49c39251416c910b808f', 'gender': 2, 'id': 3085, 'name': 'James Caan', 'order': 0, 'profile_path': '/g4bxNXWft1jLZX8gKk4G6ypkTUf.jpg'}, {'cast_id': 1002, 'character': 'Barry Fenaka', 'credit_id': '52fe49c39251416c910b8093', 'gender': 2, 'id': 1039, 'name': 'Peter Boyle', 'order': 1, 'profile_path': '/hAZw6rJlAemlqND09Km7qGvpZ6D.jpg'}, {'cast_id': 1003, 'character': 'Kitty Kopetzky', 'credit_id': '52fe49c39251416c910b8097', 'gender': 1, 'id': 9805, 'name': 'Sally Kellerman', 'order': 2, 'profile_path': '/5MeWRlE2F8S6tGiPx3hZHdDGVml.jpg'}, {'cast_id': 1004, 'character': 'Mary Fenaka', 'credit_id': '52fe49c39251416c910b809b', 'gender': 1, 'id': 9565, 'name': 'Louise Lasser', 'order': 3, 'profile_path': '/32K4mhDymJMkm9goQ02cBX6lBFL.jpg'}, {'cast_id': 1005, 'character': 'Vincent J. Palmer', 'credit_id': '54d7ecc1925141758c0061b9', 'gender': 2, 'id': 922, 'name': 'Allen Garfield', 'order': 4, 'profile_path': '/wa8WAH20QGm1fLPR5Wrbja5C5rx.jpg'}, {'cast_id': 1006, 'character': 'Man with Ice Cream', 'credit_id': '54d7ecd2c3a3683b990061c5', 'gender': 2, 'id': 20752, 'name': 'Alex Rocco', 'order': 5, 'profile_path': '/lISkRNmrR2P8OXvgPBZc7QmkLWA.jpg'}, {'cast_id': 1007, 'character': 'Buddy', 'credit_id': '54d7ecf5c3a3683ba00071d8', 'gender': 2, 'id': 1183497, 'name': 'Stuart Nisbet', 'order': 6, 'profile_path': None}, {'cast_id': 1008, 'character': 'Jogger', 'credit_id': '54d7ed10c3a3683b8c006b4a', 'gender': 2, 'id': 78087, 'name': 'Len Lesser', 'order': 7, 'profile_path': '/h6mL9dHhYa4sHppv4GRJIkUTqwe.jpg'}, {'cast_id': 1021, 'character': 'Band Singer', 'credit_id': '59307c67c3a3682958000557', 'gender': 0, 'id': 121046, 'name': 'Diana Darrin', 'order': 8, 'profile_path': '/odwi9BZyYGdxzuVVUXrbKyLzIxP.jpg'}, {'cast_id': 1022, 'character': 'Farmer in Truck', 'credit_id': '59307c77c3a36828fb0005f0', 'gender': 0, 'id': 153393, 'name': 'Seamon Glass', 'order': 9, 'profile_path': '/h15I9XfrdcXPlFZHLSaOfmQKh0d.jpg'}, {'cast_id': 1023, 'character': 'Highway Patrolman', 'credit_id': '59307c84c3a3682958000565', 'gender': 2, 'id': 166145, 'name': 'Wayne Storm', 'order': 10, 'profile_path': None}, {'cast_id': 1024, 'character': 'Harry Moss', 'credit_id': '59307c93c3a3682958000572', 'gender': 2, 'id': 27515, 'name': 'Richard B. Shull', 'order': 11, 'profile_path': '/eDosLV4XIsZoARHm77evMPACHUs.jpg'}]</t>
  </si>
  <si>
    <t>[{'credit_id': '54d7edad9251416b9f006499', 'department': 'Camera', 'gender': 2, 'id': 8862, 'job': 'Director of Photography', 'name': 'LÃ¡szlÃ³ KovÃ¡cs', 'profile_path': '/qvsRxyAPJw9Kv8ubV2AKWLiUcz8.jpg'}, {'credit_id': '54d7f17f9251416b9f0064b7', 'department': 'Art', 'gender': 2, 'id': 14779, 'job': 'Art Direction', 'name': 'Dale Hennesy', 'profile_path': None}, {'credit_id': '54d7f073c3a3683b8f006ae9', 'department': 'Crew', 'gender': 0, 'id': 16522, 'job': 'Stunt Coordinator', 'name': 'Jimmy Nickerson', 'profile_path': None}, {'credit_id': '54d7ed93c3a3683b990061c9', 'department': 'Writing', 'gender': 2, 'id': 18179, 'job': 'Writer', 'name': 'W.D. Richter', 'profile_path': None}, {'credit_id': '54d7ed2e9251413388003837', 'department': 'Production', 'gender': 2, 'id': 18179, 'job': 'Associate Producer', 'name': 'W.D. Richter', 'profile_path': None}, {'credit_id': '54d7f1659251416ba80061af', 'department': 'Editing', 'gender': 2, 'id': 3898, 'job': 'Editor', 'name': 'David Bretherton', 'profile_path': None}, {'credit_id': '54d7ed46c3a3683b8f006ad3', 'department': 'Production', 'gender': 2, 'id': 30508, 'job': 'Producer', 'name': 'Jack Sher', 'profile_path': None}, {'credit_id': '5970a34dc3a3681608000a01', 'department': 'Directing', 'gender': 2, 'id': 34611, 'job': 'Director', 'name': 'Howard Zieff', 'profile_path': None}, {'credit_id': '54d7f01d9251415f9c0063fe', 'department': 'Costume &amp; Make-Up', 'gender': 2, 'id': 957990, 'job': 'Makeup Artist', 'name': 'Monty Westmore', 'profile_path': None}, {'credit_id': '54d7f148c3a368439a00623a', 'department': 'Sound', 'gender': 0, 'id': 1027065, 'job': 'Music', 'name': 'Tom McIntosh', 'profile_path': None}, {'credit_id': '54d7f22b9251413388003868', 'department': 'Costume &amp; Make-Up', 'gender': 1, 'id': 1162118, 'job': 'Hairstylist', 'name': 'Dorothy Byrne', 'profile_path': None}, {'credit_id': '54d7f24cc3a36854310032b8', 'department': 'Directing', 'gender': 0, 'id': 1222811, 'job': 'Assistant Director', 'name': 'Les Sheldon', 'profile_path': None}, {'credit_id': '54d7f20fc3a3683b8c006b6f', 'department': 'Art', 'gender': 0, 'id': 1267112, 'job': 'Set Decoration', 'name': 'Harry Gordon', 'profile_path': None}]</t>
  </si>
  <si>
    <t>[{'id': 53, 'name': 'Thriller'}, {'id': 35, 'name': 'Comedy'}]</t>
  </si>
  <si>
    <t>[{'name': 'Metro-Goldwyn-Mayer (MGM)', 'id': 8411}, {'name': 'Talent Associates', 'id': 18201}, {'name': 'Norton Simon Inc.', 'id': 55890}]</t>
  </si>
  <si>
    <t>Slither</t>
  </si>
  <si>
    <t>m187</t>
  </si>
  <si>
    <t>['drama', 'mystery', 'romance', 'sci-fi']</t>
  </si>
  <si>
    <t>[{'cast_id': 14, 'character': 'Chris Kelvin', 'credit_id': '52fe4336c3a36847f8042b8d', 'gender': 2, 'id': 1461, 'name': 'George Clooney', 'order': 0, 'profile_path': '/esyiULfB7kSrhgzBkLamjsTTKEg.jpg'}, {'cast_id': 15, 'character': 'Rheya', 'credit_id': '52fe4336c3a36847f8042b91', 'gender': 1, 'id': 11317, 'name': 'Natascha McElhone', 'order': 1, 'profile_path': '/vLiVvD6uRPaunzJEpfA0aPjtD1P.jpg'}, {'cast_id': 16, 'character': 'Gordon', 'credit_id': '52fe4336c3a36847f8042b95', 'gender': 1, 'id': 19492, 'name': 'Viola Davis', 'order': 2, 'profile_path': '/9nhqKVGA09DLeZqsvWVoNeTRlRQ.jpg'}, {'cast_id': 17, 'character': 'Snow', 'credit_id': '52fe4336c3a36847f8042b99', 'gender': 2, 'id': 4654, 'name': 'Jeremy Davies', 'order': 3, 'profile_path': '/xPM0Wf4zVDpdNw3xokD2mDTqtoP.jpg'}, {'cast_id': 18, 'character': 'Gibarian', 'credit_id': '52fe4336c3a36847f8042b9d', 'gender': 2, 'id': 8198, 'name': 'Ulrich Tukur', 'order': 4, 'profile_path': '/assJYvivgfukHFWim6o9T3sUmu9.jpg'}, {'cast_id': 20, 'character': 'Friend', 'credit_id': '52fe4336c3a36847f8042ba1', 'gender': 0, 'id': 1080265, 'name': 'Michael Ensign', 'order': 5, 'profile_path': '/nyTn32fU0E1pQpIUeuiTAehaAee.jpg'}, {'cast_id': 26, 'character': 'DBA Emissary', 'credit_id': '547f496892514166be000055', 'gender': 2, 'id': 68842, 'name': 'John Cho', 'order': 6, 'profile_path': '/wlA5pkKGun8BS7GjCqXrzthTOk4.jpg'}, {'cast_id': 27, 'character': 'DBA Emissary', 'credit_id': '547f498092514166bc000057', 'gender': 2, 'id': 155295, 'name': 'Morgan Rusler', 'order': 7, 'profile_path': None}, {'cast_id': 28, 'character': "Gibarian's Son", 'credit_id': '547f49dd92514166cb000057', 'gender': 0, 'id': 1393682, 'name': 'Shane Skelton', 'order': 8, 'profile_path': None}, {'cast_id': 29, 'character': 'Mrs. Gibarian', 'credit_id': '547f4a0cc3a368796100006d', 'gender': 0, 'id': 1247688, 'name': 'Donna Kimball', 'order': 9, 'profile_path': None}, {'cast_id': 30, 'character': 'Friend', 'credit_id': '547f4a1fc3a3687964000078', 'gender': 1, 'id': 1102, 'name': 'Elpidia Carrillo', 'order': 10, 'profile_path': '/7sXdZ8uFmI2wYQPogTfkGcDPCkp.jpg'}, {'cast_id': 31, 'character': 'Patient', 'credit_id': '547f4a3592514166cb000065', 'gender': 2, 'id': 9634, 'name': 'Kent Faulcon', 'order': 11, 'profile_path': '/oOKr7nJJwpGNrPijma1MhhkDRPv.jpg'}, {'cast_id': 32, 'character': 'Patient', 'credit_id': '547f4a48c3a368795e000073', 'gender': 0, 'id': 41506, 'name': 'Lauren Cohn', 'order': 12, 'profile_path': '/hbZbmJmHDGMIud6GORruv8oEoOa.jpg'}]</t>
  </si>
  <si>
    <t>[{'credit_id': '52fe4336c3a36847f8042b77', 'department': 'Production', 'gender': 1, 'id': 495, 'job': 'Casting', 'name': 'Debra Zane', 'profile_path': None}, {'credit_id': '52fe4336c3a36847f8042b65', 'department': 'Sound', 'gender': 0, 'id': 8377, 'job': 'Original Music Composer', 'name': 'Cliff Martinez', 'profile_path': '/hDYGsWAe7Lacfkx62AyqpllXsqg.jpg'}, {'credit_id': '566ffc3ac3a368535a013ba8', 'department': 'Production', 'gender': 1, 'id': 494, 'job': 'Casting Associate', 'name': 'Terri Taylor', 'profile_path': None}, {'credit_id': '52fe4336c3a36847f8042b59', 'department': 'Writing', 'gender': 2, 'id': 1884, 'job': 'Screenplay', 'name': 'Steven Soderbergh', 'profile_path': '/dxdMRsAosaGlMRd7EMmm9lrXXsW.jpg'}, {'credit_id': '52fe4336c3a36847f8042b4d', 'department': 'Directing', 'gender': 2, 'id': 1884, 'job': 'Director', 'name': 'Steven Soderbergh', 'profile_path': '/dxdMRsAosaGlMRd7EMmm9lrXXsW.jpg'}, {'credit_id': '52fe4336c3a36847f8042b6b', 'department': 'Camera', 'gender': 2, 'id': 1884, 'job': 'Director of Photography', 'name': 'Steven Soderbergh', 'profile_path': '/dxdMRsAosaGlMRd7EMmm9lrXXsW.jpg'}, {'credit_id': '52fe4336c3a36847f8042b71', 'department': 'Editing', 'gender': 2, 'id': 1884, 'job': 'Editor', 'name': 'Steven Soderbergh', 'profile_path': '/dxdMRsAosaGlMRd7EMmm9lrXXsW.jpg'}, {'credit_id': '53721ad2c3a3684366001090', 'department': 'Art', 'gender': 2, 'id': 1890, 'job': 'Production Design', 'name': 'Philip Messina', 'profile_path': None}, {'credit_id': '52fe4336c3a36847f8042b5f', 'department': 'Production', 'gender': 2, 'id': 2710, 'job': 'Producer', 'name': 'James Cameron', 'profile_path': '/zy2foCd8PEtvCcsX48cROdQdDLB.jpg'}, {'credit_id': '53721a96c3a3684349000f9e', 'department': 'Costume &amp; Make-Up', 'gender': 1, 'id': 5671, 'job': 'Costume Design', 'name': 'Milena Canonero', 'profile_path': None}, {'credit_id': '57758a03c3a3686fb800026d', 'department': 'Writing', 'gender': 0, 'id': 8453, 'job': 'Novel', 'name': 'StanisÅ‚aw Lem', 'profile_path': '/kk2RRgH2lkvvtknnXOitJW0jcV2.jpg'}, {'credit_id': '52fe4336c3a36847f8042bad', 'department': 'Production', 'gender': 2, 'id': 8529, 'job': 'Producer', 'name': 'Jon Landau', 'profile_path': None}, {'credit_id': '566ff50092514143ad002413', 'department': 'Art', 'gender': 0, 'id': 9618, 'job': 'Assistant Art Director', 'name': 'Sean Haworth', 'profile_path': None}, {'credit_id': '52fe4336c3a36847f8042b83', 'department': 'Art', 'gender': 2, 'id': 11412, 'job': 'Art Direction', 'name': 'Steve Arnold', 'profile_path': None}, {'credit_id': '566ffca392514125d300d35d', 'department': 'Costume &amp; Make-Up', 'gender': 0, 'id': 18887, 'job': 'Assistant Costume Designer', 'name': 'Eduardo Castro', 'profile_path': None}, {'credit_id': '52fe4336c3a36847f8042b89', 'department': 'Art', 'gender': 0, 'id': 21568, 'job': 'Art Direction', 'name': 'Keith P. Cunningham', 'profile_path': None}, {'credit_id': '566ff4a2c3a3682647011f78', 'department': 'Art', 'gender': 1, 'id': 21707, 'job': 'Set Decoration', 'name': 'Kristen Toscano Messina', 'profile_path': None}, {'credit_id': '52fe4336c3a36847f8042ba7', 'department': 'Production', 'gender': 0, 'id': 21567, 'job': 'Producer', 'name': 'Rae Sanchini', 'profile_path': None}, {'credit_id': '566ffdd792514125d300d385', 'department': 'Costume &amp; Make-Up', 'gender': 1, 'id': 66692, 'job': 'Hair Department Head', 'name': 'Kathrine Gordon', 'profile_path': None}, {'credit_id': '566ffe2bc3a3683f56011d99', 'department': 'Costume &amp; Make-Up', 'gender': 0, 'id': 61996, 'job': 'Makeup Artist', 'name': 'Christien Tinsley', 'profile_path': None}, {'credit_id': '566ffd8792514173ff016246', 'department': 'Editing', 'gender': 0, 'id': 63190, 'job': 'First Assistant Editor', 'name': 'David Kirchner', 'profile_path': None}, {'credit_id': '566ffdf292514169e201273d', 'department': 'Costume &amp; Make-Up', 'gender': 0, 'id': 92332, 'job': 'Hairstylist', 'name': 'Waldo Sanchez', 'profile_path': None}, {'credit_id': '566ffce7c3a3682e98011dc8', 'department': 'Costume &amp; Make-Up', 'gender': 0, 'id': 967719, 'job': 'Set Costumer', 'name': 'Shoshana Rubin', 'profile_path': None}, {'credit_id': '566ffb96c3a36834c1011ea7', 'department': 'Lighting', 'gender': 0, 'id': 1194472, 'job': 'Gaffer', 'name': 'James Plannette', 'profile_path': None}, {'credit_id': '566ff48cc3a36834c1011db5', 'department': 'Art', 'gender': 0, 'id': 1199564, 'job': 'Set Decoration', 'name': 'Mike Malone', 'profile_path': None}, {'credit_id': '566ffe13c3a36826470120c2', 'department': 'Costume &amp; Make-Up', 'gender': 0, 'id': 1319166, 'job': 'Makeup Department Head', 'name': 'Julie Hewett', 'profile_path': None}, {'credit_id': '566ff652c3a368535a013ace', 'department': 'Crew', 'gender': 0, 'id': 1335069, 'job': 'Special Effects Coordinator', 'name': 'Kevin Hannigan', 'profile_path': None}, {'credit_id': '566ff62792514143ad002435', 'department': 'Sound', 'gender': 0, 'id': 1335127, 'job': 'Supervising Sound Editor', 'name': 'Larry Blake', 'profile_path': None}, {'credit_id': '566ff567c3a36834c1011dd5', 'department': 'Art', 'gender': 0, 'id': 1339445, 'job': 'Construction Coordinator', 'name': 'Chris Snyder', 'profile_path': None}, {'credit_id': '566ffcfb925141500100c586', 'department': 'Costume &amp; Make-Up', 'gender': 0, 'id': 1357067, 'job': 'Set Costumer', 'name': 'Corey Bronson', 'profile_path': None}, {'credit_id': '566ffa30c3a3683f56011cfd', 'department': 'Visual Effects', 'gender': 0, 'id': 1368872, 'job': 'Visual Effects Supervisor', 'name': 'Richard E. Hollander', 'profile_path': None}, {'credit_id': '566ffb7f9251415ec50120e1', 'department': 'Camera', 'gender': 0, 'id': 1392247, 'job': 'Still Photographer', 'name': 'Bob Marshak', 'profile_path': None}, {'credit_id': '566ffa1692514125d300d309', 'department': 'Visual Effects', 'gender': 0, 'id': 1392909, 'job': 'Visual Effects Supervisor', 'name': 'Thomas J. Smith', 'profile_path': None}, {'credit_id': '566ff5a892514173ff016136', 'department': 'Editing', 'gender': 1, 'id': 1401358, 'job': 'Dialogue Editor', 'name': 'Kimberly R. McCord-Wilson', 'profile_path': None}, {'credit_id': '566ffb4d9251415ec50120d5', 'department': 'Camera', 'gender': 0, 'id': 1403479, 'job': 'Camera Operator', 'name': 'Duane Manwiller', 'profile_path': None}, {'credit_id': '566ffb5bc3a3680e7300ddc4', 'department': 'Crew', 'gender': 0, 'id': 1403479, 'job': 'Second Unit Cinematographer', 'name': 'Duane Manwiller', 'profile_path': None}, {'credit_id': '566ff98fc3a3680e7300dd86', 'department': 'Crew', 'gender': 0, 'id': 1406105, 'job': 'Visual Effects Editor', 'name': 'Steve Rhee', 'profile_path': None}, {'credit_id': '566ff9d892514143ad0024b8', 'department': 'Visual Effects', 'gender': 0, 'id': 1406763, 'job': 'Visual Effects Producer', 'name': 'Gary Nolin', 'profile_path': None}, {'credit_id': '566ff9bec3a3680e7300dd8e', 'department': 'Visual Effects', 'gender': 0, 'id': 1436181, 'job': 'Visual Effects Producer', 'name': 'Melissa Brockman', 'profile_path': None}, {'credit_id': '566ff5f1925141500100c487', 'department': 'Sound', 'gender': 0, 'id': 1440822, 'job': 'Sound Editor', 'name': 'John Pospisil', 'profile_path': None}, {'credit_id': '566ff4c1925141500100c461', 'department': 'Art', 'gender': 0, 'id': 1442116, 'job': 'Art Department Coordinator', 'name': 'Wylie Griffin', 'profile_path': None}, {'credit_id': '566ff60a92514173ff016147', 'department': 'Sound', 'gender': 0, 'id': 1496412, 'job': 'Sound Editor', 'name': 'Paul Urmson', 'profile_path': None}, {'credit_id': '566ffbb192514125d300d340', 'department': 'Lighting', 'gender': 0, 'id': 1536631, 'job': 'Rigging Gaffer', 'name': 'R. Michael De Chellis', 'profile_path': None}, {'credit_id': '566ffae092514125d300d31c', 'department': 'Visual Effects', 'gender': 0, 'id': 1537687, 'job': 'Special Effects Supervisor', 'name': 'Werner Hahnlein', 'profile_path': None}, {'credit_id': '566ff70692514143ad002456', 'department': 'Visual Effects', 'gender': 0, 'id': 1548659, 'job': '3D Supervisor', 'name': 'Kenji Sweeney', 'profile_path': None}, {'credit_id': '566ffbcfc3a36834c1011eaf', 'department': 'Camera', 'gender': 0, 'id': 1549187, 'job': 'First Assistant Camera', 'name': 'Bobby Brown', 'profile_path': None}, {'credit_id': '566ff532925141664f01211a', 'department': 'Art', 'gender': 0, 'id': 1549218, 'job': 'Conceptual Design', 'name': 'Aaron Sowd', 'profile_path': None}, {'credit_id': '566ff696c3a368535a013add', 'department': 'Crew', 'gender': 0, 'id': 1549221, 'job': 'CG Supervisor', 'name': 'Jonathan Gerber', 'profile_path': None}, {'credit_id': '566ff8c0925141664f012197', 'department': 'Visual Effects', 'gender': 0, 'id': 1549223, 'job': 'Animation Supervisor', 'name': 'Chris Bailey', 'profile_path': None}, {'credit_id': '566ff90c9251415ec501207c', 'department': 'Crew', 'gender': 0, 'id': 1549224, 'job': 'CG Supervisor', 'name': 'John Hewitt', 'profile_path': None}, {'credit_id': '566ff96f92514125d300d2e1', 'department': 'Visual Effects', 'gender': 2, 'id': 1549225, 'job': 'Visual Effects Coordinator', 'name': 'Bill Murphy', 'profile_path': None}, {'credit_id': '566ffafb92514143ad0024ef', 'department': 'Visual Effects', 'gender': 0, 'id': 1549226, 'job': 'Special Effects Supervisor', 'name': 'Vaughn Williams', 'profile_path': None}, {'credit_id': '566ffbf29251415ec50120ed', 'department': 'Lighting', 'gender': 0, 'id': 1549227, 'job': 'Rigging Grip', 'name': 'Kent Baker', 'profile_path': None}, {'credit_id': '566ffc24c3a368535a013ba2', 'department': 'Lighting', 'gender': 0, 'id': 1549228, 'job': 'Rigging Grip', 'name': 'Michael L. Lewin', 'profile_path': None}, {'credit_id': '566ffcbc9251417383011437', 'department': 'Costume &amp; Make-Up', 'gender': 0, 'id': 1549229, 'job': 'Assistant Costume Designer', 'name': 'Jordanna Fineberg', 'profile_path': None}]</t>
  </si>
  <si>
    <t>[{'id': 18, 'name': 'Drama'}, {'id': 878, 'name': 'Science Fiction'}, {'id': 9648, 'name': 'Mystery'}, {'id': 10749, 'name': 'Romance'}]</t>
  </si>
  <si>
    <t>[{'name': 'Twentieth Century Fox Film Corporation', 'id': 306}, {'name': 'Lightstorm Entertainment', 'id': 574}]</t>
  </si>
  <si>
    <t>Solaris</t>
  </si>
  <si>
    <t>m189</t>
  </si>
  <si>
    <t>['action', 'adventure', 'fantasy', 'sci-fi', 'action', 'adventure', 'sci-fi', 'thriller']</t>
  </si>
  <si>
    <t>[{'cast_id': 31, 'character': 'Peter Parker / Spider-Man', 'credit_id': '52fe4251c3a36847f8014f77', 'gender': 2, 'id': 2219, 'name': 'Tobey Maguire', 'order': 0, 'profile_path': '/l8e9we9RmTsYgNpx4xqQIlMplLl.jpg'}, {'cast_id': 32, 'character': 'Norman Osborn / Green Goblin', 'credit_id': '52fe4251c3a36847f8014f7b', 'gender': 2, 'id': 5293, 'name': 'Willem Dafoe', 'order': 1, 'profile_path': '/xM5lhOR5tWWdIlFpBDeZJx9opIP.jpg'}, {'cast_id': 10, 'character': 'Mary Jane Watson', 'credit_id': '52fe4251c3a36847f8014f11', 'gender': 1, 'id': 205, 'name': 'Kirsten Dunst', 'order': 2, 'profile_path': '/wBXvh6PJd0IUVNpvatPC1kzuHtm.jpg'}, {'cast_id': 11, 'character': 'Harry Osborn', 'credit_id': '52fe4251c3a36847f8014f15', 'gender': 2, 'id': 17051, 'name': 'James Franco', 'order': 3, 'profile_path': '/nEkRVYr3l3ud8cUZUh9mHMEiUdl.jpg'}, {'cast_id': 34, 'character': 'Ben Parker', 'credit_id': '52fe4251c3a36847f8014f83', 'gender': 0, 'id': 19153, 'name': 'Cliff Robertson', 'order': 4, 'profile_path': '/brkuCYbMRJqPAucyIf3szNhA5h5.jpg'}, {'cast_id': 35, 'character': 'May Parker', 'credit_id': '52fe4251c3a36847f8014f87', 'gender': 1, 'id': 18998, 'name': 'Rosemary Harris', 'order': 5, 'profile_path': '/dd7DX4FJwLAfxBdWarYMcWuLyYO.jpg'}, {'cast_id': 12, 'character': 'J. Jonah Jameson', 'credit_id': '52fe4251c3a36847f8014f19', 'gender': 2, 'id': 18999, 'name': 'J.K. Simmons', 'order': 6, 'profile_path': '/jPoNW5fugs5h8AbcE7H5OBm04Tm.jpg'}, {'cast_id': 13, 'character': 'Flash Thompson', 'credit_id': '52fe4251c3a36847f8014f1d', 'gender': 2, 'id': 20580, 'name': 'Joe Manganiello', 'order': 7, 'profile_path': '/zgnBSFYsRX7oN1YvU5ZuSoe12x1.jpg'}, {'cast_id': 36, 'character': "Joseph 'Robbie' Robertson", 'credit_id': '52fe4251c3a36847f8014f8b', 'gender': 2, 'id': 5502, 'name': 'Bill Nunn', 'order': 8, 'profile_path': '/dcZWC2iGjHasKwdYSwpHcWFQX5a.jpg'}, {'cast_id': 16, 'character': 'Carjacker', 'credit_id': '52fe4251c3a36847f8014f29', 'gender': 2, 'id': 20582, 'name': 'Michael Papajohn', 'order': 9, 'profile_path': '/9nVHCoYxCpGh9pO00xp7SybWd7b.jpg'}, {'cast_id': 15, 'character': 'Betty Brant', 'credit_id': '52fe4251c3a36847f8014f25', 'gender': 1, 'id': 9281, 'name': 'Elizabeth Banks', 'order': 10, 'profile_path': '/uNzGsQYay9POUvkbTLtMNlGRWSY.jpg'}, {'cast_id': 38, 'character': 'Dr. Mendell Stromm', 'credit_id': '52fe4252c3a36847f8014f93', 'gender': 2, 'id': 125024, 'name': 'Ron Perkins', 'order': 11, 'profile_path': '/mlmdELJA9yAwIIOh7JhxYW2hJtM.jpg'}, {'cast_id': 41, 'character': 'Bone Saw McGraw', 'credit_id': '52fe4252c3a36847f8014f9f', 'gender': 2, 'id': 89023, 'name': 'Randy Savage', 'order': 12, 'profile_path': '/rcpPJQvX2uqt7oVaTVwAKhdcdN8.jpg'}, {'cast_id': 42, 'character': 'Check-In Girl', 'credit_id': '52fe4252c3a36847f8014fa3', 'gender': 1, 'id': 6944, 'name': 'Octavia Spencer', 'order': 13, 'profile_path': '/4FEVru6fBFyJECqwqjHwlZdsL4c.jpg'}, {'cast_id': 19, 'character': 'Punk Rock Girl', 'credit_id': '52fe4251c3a36847f8014f35', 'gender': 1, 'id': 20584, 'name': 'Lucy Lawless', 'order': 14, 'profile_path': '/eFJ5CR1DyOpdabtJWPUZ4yj5w6g.jpg'}, {'cast_id': 17, 'character': 'Ring Announcer', 'credit_id': '52fe4251c3a36847f8014f2d', 'gender': 2, 'id': 11357, 'name': 'Bruce Campbell', 'order': 15, 'profile_path': '/hZ2fW0gpPIBvXxT5suJzaPZQCz.jpg'}, {'cast_id': 39, 'character': 'Hoffman', 'credit_id': '52fe4252c3a36847f8014f97', 'gender': 2, 'id': 11769, 'name': 'Ted Raimi', 'order': 16, 'profile_path': '/qwul2LI7FzzfypJvo7zth2vvwuR.jpg'}, {'cast_id': 46, 'character': 'Man in Fair', 'credit_id': '52fe4252c3a36847f8014fb3', 'gender': 2, 'id': 7624, 'name': 'Stan Lee', 'order': 17, 'profile_path': '/dTr2gJPL7jELKVkcjtoNx80uVKR.jpg'}, {'cast_id': 61, 'character': 'Herself', 'credit_id': '55dd0670c3a3681761000558', 'gender': 1, 'id': 60560, 'name': 'Macy Gray', 'order': 18, 'profile_path': '/7qY9Qske5H9MX9kfZuoPtXsuCwH.jpg'}, {'cast_id': 202, 'character': 'Stunts', 'credit_id': '59596c86c3a36828a10315bd', 'gender': 2, 'id': 127451, 'name': 'Johnny TrÃ­ Nguyá»…n', 'order': 19, 'profile_path': '/oEw80HIGhs9ORBUMAhLab49bxFg.jpg'}, {'cast_id': 30, 'character': 'Tugboat Captain', 'credit_id': '52fe4251c3a36847f8014f73', 'gender': 2, 'id': 55648, 'name': 'Robert Kerman', 'order': 20, 'profile_path': '/5vdkzpVvXmAvrBz4a57swtvTxdY.jpg'}, {'cast_id': 33, 'character': 'Maximilian Fargas', 'credit_id': '52fe4251c3a36847f8014f7f', 'gender': 2, 'id': 19468, 'name': 'Gerry Becker', 'order': 21, 'profile_path': '/4oXmbOtBU18w0eB5Jaj7OACvEpG.jpg'}, {'cast_id': 20, 'character': 'Simkins', 'credit_id': '52fe4251c3a36847f8014f39', 'gender': 0, 'id': 6945, 'name': 'K. K. Dodds', 'order': 22, 'profile_path': '/n9d6ovtwlfZ5Xvvo2oaJd3rUGvp.jpg'}, {'cast_id': 14, 'character': 'Henry Balkan', 'credit_id': '52fe4251c3a36847f8014f21', 'gender': 2, 'id': 20581, 'name': 'Jack Betts', 'order': 23, 'profile_path': '/f03shMGYcbPG2EyjkIVAR0YA1RA.jpg'}, {'cast_id': 37, 'character': 'General Slocum', 'credit_id': '52fe4252c3a36847f8014f8f', 'gender': 2, 'id': 15253, 'name': 'Stanley Anderson', 'order': 24, 'profile_path': '/xZg3C31ElqV54dXC6fc6Akf6K1z.jpg'}, {'cast_id': 18, 'character': 'Teacher', 'credit_id': '52fe4251c3a36847f8014f31', 'gender': 0, 'id': 20583, 'name': 'Shan Omar Huey', 'order': 25, 'profile_path': '/dKQvlvIOK1yn9NOFeKhxTZp5ouH.jpg'}, {'cast_id': 40, 'character': 'Houseman', 'credit_id': '52fe4252c3a36847f8014f9b', 'gender': 0, 'id': 19326, 'name': 'John Paxton', 'order': 26, 'profile_path': '/bizhhVVs4y8CfHzPfqPYNEvs2eZ.jpg'}, {'cast_id': 43, 'character': 'Subway Guitarist', 'credit_id': '52fe4252c3a36847f8014fa7', 'gender': 2, 'id': 21130, 'name': 'Jayce Bartok', 'order': 27, 'profile_path': '/xDhwbN0QGGZ1YtvcML3EX8d5JJj.jpg'}, {'cast_id': 44, 'character': 'Cop at Carjacking', 'credit_id': '52fe4252c3a36847f8014fab', 'gender': 1, 'id': 125055, 'name': 'Sara Ramirez', 'order': 28, 'profile_path': '/1zwLhB4kmAZPnuOZzrHDxGXggSd.jpg'}, {'cast_id': 45, 'character': 'Lab Tour Guide', 'credit_id': '52fe4252c3a36847f8014faf', 'gender': 1, 'id': 154644, 'name': 'Una Damon', 'order': 29, 'profile_path': '/d3dcUIwjXY0mH6QplM98L8fswzA.jpg'}, {'cast_id': 54, 'character': 'Wrestling Promoter', 'credit_id': '55dd049bc3a3681761000506', 'gender': 2, 'id': 21380, 'name': 'Larry Joshua', 'order': 30, 'profile_path': '/rWhP4v6mPwRGV4qCdJIC9oOqFn7.jpg'}, {'cast_id': 55, 'character': 'Wrestling Arena Guard', 'credit_id': '55dd04bfc3a3686572000c54', 'gender': 0, 'id': 11766, 'name': 'Timothy Patrick Quill', 'order': 31, 'profile_path': '/uqEBf50uxPVatD20Ct7gnsMHyAk.jpg'}, {'cast_id': 56, 'character': "Flash's Crony", 'credit_id': '55dd052cc3a368176100051d', 'gender': 2, 'id': 145617, 'name': 'Jason Padgett', 'order': 32, 'profile_path': '/kD36pdK85baiQot0zwg4YuvgmBK.jpg'}, {'cast_id': 57, 'character': 'Doctor', 'credit_id': '55dd056b9251417456000b46', 'gender': 0, 'id': 169349, 'name': 'Evan Arnold', 'order': 33, 'profile_path': '/rwljxMGw4NqneovvQFYMGNMp0SX.jpg'}, {'cast_id': 59, 'character': 'Heckler', 'credit_id': '55dd05f8c3a3681761000538', 'gender': 2, 'id': 159907, 'name': 'Brad Grunberg', 'order': 34, 'profile_path': '/91dNz2Qqajs9z1Nr9VGOtJ1sVJS.jpg'}, {'cast_id': 62, 'character': 'Cop at Fire', 'credit_id': '55dd069ac3a368657a000acb', 'gender': 2, 'id': 84955, 'name': 'Myk Watford', 'order': 35, 'profile_path': '/7PMUVPtCvt2DJEvH5dhimM6qiZg.jpg'}, {'cast_id': 64, 'character': 'Mother at Fire', 'credit_id': '55dd06e69251417452000b1d', 'gender': 1, 'id': 61830, 'name': 'Sylva Kelegian', 'order': 36, 'profile_path': '/iY60KVSUGrItgKCMsJqarczgzqU.jpg'}, {'cast_id': 67, 'character': 'Cabbie', 'credit_id': '55dd0750c3a368657a000ae7', 'gender': 2, 'id': 1005, 'name': 'Peter Appel', 'order': 37, 'profile_path': '/wrAf4TGgtKE1mXWVtm1baTBDh6F.jpg'}, {'cast_id': 69, 'character': 'Opinionated Cop', 'credit_id': '55dd081fc3a368657a000b09', 'gender': 0, 'id': 17928, 'name': "Joe D'Onofrio", 'order': 38, 'profile_path': '/eBBhri0bh3WNWkqt2RC5rTiXiWq.jpg'}, {'cast_id': 70, 'character': 'Surly Truck Driver', 'credit_id': '55dd08ab9251417456000bbf', 'gender': 2, 'id': 135855, 'name': 'Jim Norton', 'order': 39, 'profile_path': '/bIr4ulWYVT9hV0uYNaynnLaMfu6.jpg'}, {'cast_id': 95, 'character': 'Philip Watson', 'credit_id': '569bfdeac3a36858c80008e6', 'gender': 2, 'id': 956719, 'name': 'Tim DeZarn', 'order': 40, 'profile_path': '/bvj6Kaq1VzAEBkqCGVDvOaQKOhi.jpg'}, {'cast_id': 71, 'character': 'Chaperone in Tram', 'credit_id': '55dd08c5c3a3686f65000ab8', 'gender': 0, 'id': 1347687, 'name': 'Corey Mendell Parker', 'order': 41, 'profile_path': '/5eqoJDVOCD7PSSBmQqWxE7ZqXL9.jpg'}, {'cast_id': 72, 'character': 'Girl in Tram', 'credit_id': '55dd08dbc3a3686580000b1c', 'gender': 1, 'id': 75331, 'name': 'Ashley Edner', 'order': 42, 'profile_path': '/60fg89UxBEqyDHSNQWYat2M2yJH.jpg'}, {'cast_id': 73, 'character': 'Boy in Tram', 'credit_id': '55dd0911c3a3681643000570', 'gender': 2, 'id': 154694, 'name': 'Alex Black', 'order': 43, 'profile_path': '/tfJXRIsKO1mvpN6KfVtVfcqwslj.jpg'}, {'cast_id': 74, 'character': 'Cop (uncredited)', 'credit_id': '55dd09d6c3a3686572000d2a', 'gender': 2, 'id': 81687, 'name': 'Rick Avery', 'order': 44, 'profile_path': '/rXar2OrwkorJyQ9dRGf18zUEByW.jpg'}, {'cast_id': 75, 'character': 'Colonel (uncredited)', 'credit_id': '55dd0a0ac3a3686f65000af3', 'gender': 0, 'id': 1279, 'name': 'Peter Aylward', 'order': 45, 'profile_path': '/fAIJB7IN5eT3RTxSFVIoDdl1kd8.jpg'}, {'cast_id': 77, 'character': 'Crying Girl in Tram (uncredited)', 'credit_id': '55dd0a8f9251410cf1000592', 'gender': 1, 'id': 1224170, 'name': 'Jillian Clare', 'order': 46, 'profile_path': '/uaYz2bBo5WQFNVGmWmdai6Ilwgs.jpg'}, {'cast_id': 78, 'character': 'Kyle (uncredited)', 'credit_id': '55dd0ac2925141744b000b4c', 'gender': 2, 'id': 23791, 'name': 'Chris Coppola', 'order': 47, 'profile_path': '/mBmBSgztHkCzWgy841zu7AjGEhe.jpg'}, {'cast_id': 80, 'character': 'Spectator at School Fight (uncredited)', 'credit_id': '55dd0b40c3a36816430005c6', 'gender': 2, 'id': 168872, 'name': 'Jesse Heiman', 'order': 48, 'profile_path': '/n8UsFTjbdVs3zxiaB1kGVdGW7kl.jpg'}, {'cast_id': 87, 'character': 'World Unity Festival Attendant (uncredited)', 'credit_id': '55dd162ac3a3681761000746', 'gender': 2, 'id': 1390775, 'name': 'Leroy Patterson', 'order': 49, 'profile_path': '/a2uRFxSIhoWVlcxqxXUFuVXbWjq.jpg'}, {'cast_id': 92, 'character': 'Mugger (uncredited)', 'credit_id': '55dd16e2c3a3686580000ce4', 'gender': 2, 'id': 87841, 'name': 'Benny Urquidez', 'order': 50, 'profile_path': '/DjL3fm1wAWP1OaHxaiZ9TlkyPc.jpg'}, {'cast_id': 89, 'character': 'Screaming Wrestler (uncredited)', 'credit_id': '55dd1687c3a3686572000ef7', 'gender': 0, 'id': 1906, 'name': 'Scott L. Schwartz', 'order': 51, 'profile_path': '/7bm9Ra2DHkEu9NqHfAi0PcGQBz0.jpg'}, {'cast_id': 76, 'character': 'Chef (uncredited)', 'credit_id': '55dd0a799251417444000bdc', 'gender': 0, 'id': 9559, 'name': 'Jophery C. Brown', 'order': 52, 'profile_path': '/gaqAdMVSylBmS3WUI3WQbSMBmWN.jpg'}, {'cast_id': 94, 'character': 'Young Thug #2 (uncredited)', 'credit_id': '55dd17169251417446000cdf', 'gender': 0, 'id': 203950, 'name': 'Brian J. Williams', 'order': 53, 'profile_path': '/dYm5IuOx12977wMGXOiKpCpXuoD.jpg'}, {'cast_id': 58, 'character': 'Project Coordinator', 'credit_id': '55dd05b39251410cf1000502', 'gender': 0, 'id': 86007, 'name': 'Jim Ward', 'order': 54, 'profile_path': '/xFQCDJCqDFnmwmIz1l9x5wNzJ2u.jpg'}, {'cast_id': 53, 'character': 'Madeline Watson', 'credit_id': '55dd0453c3a368657a000a7b', 'gender': 1, 'id': 1355926, 'name': 'Taylor Gilbert', 'order': 55, 'profile_path': '/izUKgMNSoHbVtyjpNOLiqY73DBE.jpg'}, {'cast_id': 60, 'character': "Billy's Mom", 'credit_id': '55dd06379251417444000b28', 'gender': 1, 'id': 170142, 'name': 'Deborah Wakeham', 'order': 56, 'profile_path': None}, {'cast_id': 63, 'character': 'Fireman', 'credit_id': '55dd06b6c3a368657a000ad3', 'gender': 0, 'id': 147592, 'name': 'Bill Calvert', 'order': 57, 'profile_path': None}, {'cast_id': 65, 'character': 'Young Lady at Fire', 'credit_id': '55dd070ec3a3686f65000a85', 'gender': 0, 'id': 202647, 'name': 'Kristen Marie Holly', 'order': 58, 'profile_path': None}, {'cast_id': 66, 'character': 'Cabbie', 'credit_id': '55dd073cc3a368164300051f', 'gender': 0, 'id': 1218780, 'name': 'Ajay Mehta', 'order': 59, 'profile_path': '/uB3ys11jidcaAEkAvvFbSNtNhRD.jpg'}, {'cast_id': 68, 'character': 'Marine Cop', 'credit_id': '55dd077c9251417456000b9c', 'gender': 2, 'id': 11641, 'name': 'Scott Spiegel', 'order': 60, 'profile_path': '/kXb5E3NesU5LWS9yHVuy1tGNyiA.jpg'}, {'cast_id': 79, 'character': 'Cop (uncredited)', 'credit_id': '55dd0adf9251417456000c32', 'gender': 0, 'id': 16500, 'name': 'Mark De Alessandro', 'order': 61, 'profile_path': None}, {'cast_id': 81, 'character': 'Uptown Woman (uncredited)', 'credit_id': '55dd0b579251417452000bd1', 'gender': 0, 'id': 1364589, 'name': 'Tia Dionne Hodge', 'order': 62, 'profile_path': None}, {'cast_id': 82, 'character': 'Board of Directors Member (uncredited)', 'credit_id': '55dd0bd4925141744b000b72', 'gender': 0, 'id': 951607, 'name': 'Loren Janes', 'order': 63, 'profile_path': '/vEZ5Wt10rP9culxXjXUBagIfNGU.jpg'}, {'cast_id': 83, 'character': "Balkan's Aide (uncredited)", 'credit_id': '55dd0bf69251410cf10005ce', 'gender': 0, 'id': 165282, 'name': 'Andray Johnson', 'order': 64, 'profile_path': None}, {'cast_id': 88, 'character': 'Thug on 8x10 (uncredited)', 'credit_id': '55dd16439251417448000d51', 'gender': 0, 'id': 189756, 'name': 'Martin Pfefferkorn', 'order': 65, 'profile_path': '/4dmkI7cAjhPoH0xkfyhga179WEL.jpg'}, {'cast_id': 90, 'character': 'Street Vendor (uncredited)', 'credit_id': '55dd16b49251417452000d55', 'gender': 1, 'id': 25298, 'name': 'Tammi Sutton', 'order': 66, 'profile_path': None}, {'cast_id': 91, 'character': "Mary Jane's Friend (uncredited)", 'credit_id': '55dd16cc9251417446000cd8', 'gender': 0, 'id': 1245801, 'name': 'Lindsay Thompson', 'order': 67, 'profile_path': None}, {'cast_id': 93, 'character': 'Boat Light Man (uncredited)', 'credit_id': '55dd16fac3a368657a000ce2', 'gender': 0, 'id': 891426, 'name': 'Sean Valla', 'order': 68, 'profile_path': None}, {'cast_id': 107, 'character': 'Diamond District Attendee (uncredited)', 'credit_id': '571374cbc3a368412200c02b', 'gender': 0, 'id': 1358996, 'name': 'Philip Ng', 'order': 69, 'profile_path': None}, {'cast_id': 201, 'character': 'Pentagon Officer (uncredited)', 'credit_id': '588e2ff1c3a36874a700aab9', 'gender': 0, 'id': 1033099, 'name': 'Pete Macnamara', 'order': 70, 'profile_path': '/e8Qg7YE61iEgKEtLIYPBZAUtbXB.jpg'}]</t>
  </si>
  <si>
    <t>[{'credit_id': '52fe4251c3a36847f8014f01', 'department': 'Camera', 'gender': 2, 'id': 36, 'job': 'Director of Photography', 'name': 'Don Burgess', 'profile_path': None}, {'credit_id': '52fe4251c3a36847f8014ef5', 'department': 'Writing', 'gender': 2, 'id': 508, 'job': 'Screenplay', 'name': 'David Koepp', 'profile_path': '/3A7kfyMXaVjGcSbGdRD25msbHcj.jpg'}, {'credit_id': '52fe4251c3a36847f8014edd', 'department': 'Sound', 'gender': 2, 'id': 531, 'job': 'Original Music Composer', 'name': 'Danny Elfman', 'profile_path': '/pWacZpYPos8io22nEiim7d3wp2j.jpg'}, {'credit_id': '52fe4251c3a36847f8014f57', 'department': 'Production', 'gender': 1, 'id': 6410, 'job': 'Casting', 'name': 'Francine Maisler', 'profile_path': '/7kOKhRSuwDXqyd2Dm2xdWdi18lQ.jpg'}, {'credit_id': '52fe4251c3a36847f8014f07', 'department': 'Editing', 'gender': 2, 'id': 800, 'job': 'Editor', 'name': 'Arthur Coburn', 'profile_path': None}, {'credit_id': '5734c086c3a36874f300008d', 'department': 'Sound', 'gender': 2, 'id': 7239, 'job': 'Sound Effects Editor', 'name': 'Peter Brown', 'profile_path': None}, {'credit_id': '570fcaef9251412c51000110', 'department': 'Sound', 'gender': 0, 'id': 10630, 'job': 'Sound Editor', 'name': 'Dean Beville', 'profile_path': None}, {'credit_id': '57e69dcec3a368220e007c7f', 'department': 'Visual Effects', 'gender': 2, 'id': 10631, 'job': 'Special Effects Supervisor', 'name': 'John Frazier', 'profile_path': None}, {'credit_id': '52fe4251c3a36847f8014ee3', 'department': 'Directing', 'gender': 2, 'id': 7623, 'job': 'Director', 'name': 'Sam Raimi', 'profile_path': '/uEAaCUJzyMI8N5mOVyLtaOPKoEf.jpg'}, {'credit_id': '52fe4251c3a36847f8014ee9', 'department': 'Production', 'gender': 2, 'id': 7624, 'job': 'Producer', 'name': 'Stan Lee', 'profile_path': '/dTr2gJPL7jELKVkcjtoNx80uVKR.jpg'}, {'credit_id': '52fe4251c3a36847f8014eef', 'department': 'Writing', 'gender': 2, 'id': 7624, 'job': 'Author', 'name': 'Stan Lee', 'profile_path': '/dTr2gJPL7jELKVkcjtoNx80uVKR.jpg'}, {'credit_id': '57e69f61925141413f00b2d6', 'department': 'Production', 'gender': 2, 'id': 7624, 'job': 'Executive Consultant', 'name': 'Stan Lee', 'profile_path': '/dTr2gJPL7jELKVkcjtoNx80uVKR.jpg'}, {'credit_id': '52fe4251c3a36847f8014efb', 'department': 'Writing', 'gender': 2, 'id': 7625, 'job': 'Author', 'name': 'Steve Ditko', 'profile_path': '/pdKXvMPcHgSC2947apMa4gQwahT.jpg'}, {'credit_id': '52fe4251c3a36847f8014f0d', 'department': 'Editing', 'gender': 2, 'id': 7712, 'job': 'Editor', 'name': 'Bob Murawski', 'profile_path': '/fADtjxosjUDT8AyZxTlqFYXUKuY.jpg'}, {'credit_id': '52fe4251c3a36847f8014f3f', 'department': 'Production', 'gender': 2, 'id': 9987, 'job': 'Producer', 'name': 'Ian Bryce', 'profile_path': None}, {'credit_id': '52fe4251c3a36847f8014f45', 'department': 'Production', 'gender': 1, 'id': 7627, 'job': 'Producer', 'name': 'Laura Ziskin', 'profile_path': None}, {'credit_id': '52fe4251c3a36847f8014f4b', 'department': 'Production', 'gender': 2, 'id': 7626, 'job': 'Executive Producer', 'name': 'Avi Arad', 'profile_path': '/kIG4HF5LSywU0ZdDheDaEsxxohu.jpg'}, {'credit_id': '52fe4251c3a36847f8014f51', 'department': 'Art', 'gender': 2, 'id': 11411, 'job': 'Production Design', 'name': 'Neil Spisak', 'profile_path': None}, {'credit_id': '52fe4251c3a36847f8014f5d', 'department': 'Art', 'gender': 0, 'id': 20585, 'job': 'Set Decoration', 'name': "Karen O'Hara", 'profile_path': None}, {'credit_id': '52fe4251c3a36847f8014f63', 'department': 'Art', 'gender': 2, 'id': 8794, 'job': 'Art Direction', 'name': 'Tony Fanning', 'profile_path': None}, {'credit_id': '52fe4251c3a36847f8014f69', 'department': 'Art', 'gender': 1, 'id': 20586, 'job': 'Art Direction', 'name': 'Stella Vaccaro', 'profile_path': None}, {'credit_id': '52fe4251c3a36847f8014f6f', 'department': 'Costume &amp; Make-Up', 'gender': 2, 'id': 11386, 'job': 'Costume Design', 'name': 'James Acheson', 'profile_path': None}, {'credit_id': '57e69af5c3a3683525007c39', 'department': 'Production', 'gender': 2, 'id': 10850, 'job': 'Executive In Charge Of Production', 'name': 'Kevin Feige', 'profile_path': '/AewbqQQT0FbcE358rcbopZ3zgDV.jpg'}, {'credit_id': '556e2455c3a3680ea20014da', 'department': 'Production', 'gender': 0, 'id': 7628, 'job': 'Co-Producer', 'name': 'Grant Curtis', 'profile_path': '/4Tvr08aVoDdFkubjPZv3d5CYeMW.jpg'}, {'credit_id': '57e69ab2925141395b007e37', 'department': 'Production', 'gender': 1, 'id': 19156, 'job': 'Casting Associate', 'name': 'Kathy Driscoll', 'profile_path': None}, {'credit_id': '57e69c95925141413f00b174', 'department': 'Sound', 'gender': 2, 'id': 9351, 'job': 'Music Editor', 'name': 'Zigmund Gron', 'profile_path': None}, {'credit_id': '57e696dd925141395e007c6d', 'department': 'Crew', 'gender': 0, 'id': 9624, 'job': 'Stunt Coordinator', 'name': 'Jeff Habberstad', 'profile_path': None}, {'credit_id': '570fc6b2c3a36853780034f1', 'department': 'Art', 'gender': 2, 'id': 11412, 'job': 'Supervising Art Director', 'name': 'Steve Arnold', 'profile_path': None}, {'credit_id': '57e698cc9251412b1e008194', 'department': 'Editing', 'gender': 0, 'id': 13223, 'job': 'Color Timer', 'name': 'Jim Passon', 'profile_path': None}, {'credit_id': '556e248fc3a3680e8a0012f3', 'department': 'Production', 'gender': 0, 'id': 23905, 'job': 'Casting', 'name': 'Lynn Kressel', 'profile_path': None}, {'credit_id': '57e694d7925141395e007bb1', 'department': 'Crew', 'gender': 2, 'id': 22486, 'job': 'Property Master', 'name': 'Robin L. Miller', 'profile_path': None}, {'credit_id': '570fc7459251417cd1000585', 'department': 'Costume &amp; Make-Up', 'gender': 1, 'id': 23787, 'job': 'Makeup Department Head', 'name': 'Deborah La Mia Denaver', 'profile_path': None}, {'credit_id': '57223de29251413c83002135', 'department': 'Visual Effects', 'gender': 1, 'id': 42291, 'job': 'Visual Effects Producer', 'name': 'Jacquie Barnbrook', 'profile_path': '/5quzMDQwCHVdkoZmHuhjsgt2m6y.jpg'}, {'credit_id': '57e6628f925141395e00639c', 'department': 'Art', 'gender': 0, 'id': 39923, 'job': 'Assistant Art Director', 'name': 'FranÃ§ois Audouy', 'profile_path': None}, {'credit_id': '57e69cc19251412b1e00834f', 'department': 'Sound', 'gender': 2, 'id': 38335, 'job': 'Orchestrator', 'name': 'Steve Bartek', 'profile_path': None}, {'credit_id': '57e697b5925141395e007cc1', 'department': 'Production', 'gender': 0, 'id': 38939, 'job': 'Unit Production Manager', 'name': 'Richard Baratta', 'profile_path': None}, {'credit_id': '57e66b24925141413f0099d4', 'department': 'Costume &amp; Make-Up', 'gender': 2, 'id': 11106, 'job': 'Assistant Costume Designer', 'name': 'Lisa Tomczeszyn', 'profile_path': None}, {'credit_id': '570fc8789251412c510000b9', 'department': 'Crew', 'gender': 0, 'id': 67259, 'job': 'Stunt Coordinator', 'name': 'Ching Siu-Tung', 'profile_path': '/3IbWMRQOqDwRBhcoAvHkdNFk7So.jpg'}, {'credit_id': '57e69522925141414600ab02', 'department': 'Crew', 'gender': 0, 'id': 58656, 'job': 'Second Unit Cinematographer', 'name': 'Doug Lefler', 'profile_path': None}, {'credit_id': '57487f1c9251414c7e00161c', 'department': 'Crew', 'gender': 2, 'id': 69129, 'job': 'Stunts', 'name': 'George P. Wilbur', 'profile_path': '/dwxRPdqNgdhJqLyp7e80rr899pz.jpg'}, {'credit_id': '575f556cc3a36849da000539', 'department': 'Camera', 'gender': 0, 'id': 91042, 'job': 'Helicopter Camera', 'name': 'Al Cerullo', 'profile_path': '/szDkSiUOtHf9xEf0ZIIl30KoQTo.jpg'}, {'credit_id': '57e69ebdc3a368220e007cd0', 'department': 'Writing', 'gender': 2, 'id': 126638, 'job': 'Storyboard', 'name': 'Mark Andrews', 'profile_path': '/7rZMVDkuVzlSDyG9HWRdrPohaO3.jpg'}, {'credit_id': '570fc6df9251416d73000764', 'department': 'Art', 'gender': 0, 'id': 224388, 'job': 'Art Direction', 'name': 'Scott P. Murphy', 'profile_path': None}, {'credit_id': '5785920e92514101be002987', 'department': 'Crew', 'gender': 0, 'id': 935492, 'job': 'Special Effects', 'name': 'Steve Riley', 'profile_path': None}, {'credit_id': '57e66c879251412ae3006ffd', 'department': 'Costume &amp; Make-Up', 'gender': 2, 'id': 958540, 'job': 'Makeup Designer', 'name': 'Alec Gillis', 'profile_path': '/3pglJqJepYKuE8B9aIAd4Z3qX0y.jpg'}, {'credit_id': '57e69402c3a368351e0073ea', 'department': 'Crew', 'gender': 0, 'id': 1093167, 'job': 'Choreographer', 'name': 'Christopher D. Childers', 'profile_path': None}, {'credit_id': '57e66d8ac3a36835a200676c', 'department': 'Costume &amp; Make-Up', 'gender': 0, 'id': 1200368, 'job': 'Set Dressing Artist', 'name': 'Tristan Paris Bourne', 'profile_path': None}, {'credit_id': '57e69bc3925141414600ad9a', 'department': 'Production', 'gender': 0, 'id': 1255970, 'job': 'Production Manager', 'name': 'Steven P. Saeta', 'profile_path': None}, {'credit_id': '556e246d9251414220001333', 'department': 'Production', 'gender': 0, 'id': 1255970, 'job': 'Associate Producer', 'name': 'Steven P. Saeta', 'profile_path': None}, {'credit_id': '57e69f8c925141390b0081ec', 'department': 'Writing', 'gender': 0, 'id': 1262615, 'job': 'Characters', 'name': 'Johnny Romita', 'profile_path': None}, {'credit_id': '57e66c51c3a36822270069ca', 'department': 'Costume &amp; Make-Up', 'gender': 0, 'id': 1320911, 'job': 'Makeup Artist', 'name': 'Linda Grimes', 'profile_path': None}, {'credit_id': '570fcb829251416d95000728', 'department': 'Visual Effects', 'gender': 0, 'id': 1340132, 'job': 'Visual Effects Producer', 'name': 'Blondel Aidoo', 'profile_path': None}, {'credit_id': '57e69d7cc3a36835a2007ef5', 'department': 'Visual Effects', 'gender': 0, 'id': 1346330, 'job': 'Digital Compositors', 'name': 'Lloyd Lee Barnett', 'profile_path': None}, {'credit_id': '57e69cf5c3a368226900856b', 'department': 'Sound', 'gender': 0, 'id': 1378225, 'job': 'Sound Designer', 'name': 'Susan Dudeck', 'profile_path': None}, {'credit_id': '57e69754c3a368351e00754c', 'department': 'Crew', 'gender': 0, 'id': 1378248, 'job': 'Transportation Captain', 'name': 'Randy Peters', 'profile_path': None}, {'credit_id': '57e69c3c925141395e007ebd', 'department': 'Sound', 'gender': 0, 'id': 1389858, 'job': 'First Assistant Sound Editor', 'name': 'Jamie Hardt', 'profile_path': None}, {'credit_id': '57e66a0392514141460096b9', 'department': 'Art', 'gender': 0, 'id': 1391565, 'job': 'Set Designer', 'name': 'Mick Cukurs', 'profile_path': None}, {'credit_id': '57e69e6a925141390b00816a', 'department': 'Visual Effects', 'gender': 0, 'id': 1392094, 'job': 'Visual Effects Supervisor', 'name': 'Karen E. Goulekas', 'profile_path': None}, {'credit_id': '57e66267925141390b0064a5', 'department': 'Art', 'gender': 0, 'id': 1393787, 'job': 'Art Department Coordinator', 'name': 'Ozzy Inguanzo', 'profile_path': None}, {'credit_id': '57d6eaebc3a368023c00048a', 'department': 'Camera', 'gender': 0, 'id': 1400082, 'job': 'Still Photographer', 'name': 'Zade Rosenthal', 'profile_path': None}, {'credit_id': '57e69b94925141413f00b0fc', 'department': 'Production', 'gender': 0, 'id': 1403427, 'job': 'Production Coordinator', 'name': 'Candice D. Campos', 'profile_path': None}, {'credit_id': '57e6642a925141413f0096bf', 'department': 'Art', 'gender': 2, 'id': 1404834, 'job': 'Conceptual Design', 'name': 'Miles Teves', 'profile_path': None}, {'credit_id': '57e69e09c3a3683525007d7f', 'department': 'Visual Effects', 'gender': 0, 'id': 1407683, 'job': 'Visual Effects Coordinator', 'name': 'Victor DiMichina', 'profile_path': None}, {'credit_id': '57e69903c3a3683525007b76', 'department': 'Editing', 'gender': 0, 'id': 1408311, 'job': 'Dialogue Editor', 'name': 'David A. Arnold', 'profile_path': None}, {'credit_id': '57e69836c3a3682269008349', 'department': 'Crew', 'gender': 2, 'id': 1416434, 'job': 'Video Assist Operator', 'name': 'Michael J. Hogan', 'profile_path': None}, {'credit_id': '570fc7059251416a56001482', 'department': 'Costume &amp; Make-Up', 'gender': 0, 'id': 1417398, 'job': 'Hair Department Head', 'name': 'Janice Alexander', 'profile_path': None}, {'credit_id': '57e69861925141414600ac40', 'department': 'Crew', 'gender': 0, 'id': 1418302, 'job': 'Visual Effects Editor', 'name': 'Kevin J. Jolly', 'profile_path': None}, {'credit_id': '57e6988f9251412987008a35', 'department': 'Directing', 'gender': 0, 'id': 1424137, 'job': 'Script Supervisor', 'name': 'Susana Preston', 'profile_path': None}, {'credit_id': '57e69c6fc3a3682269008529', 'department': 'Sound', 'gender': 0, 'id': 1433711, 'job': 'Foley', 'name': 'Matthew Dettmann', 'profile_path': None}, {'credit_id': '57e664e0925141413f009721', 'department': 'Art', 'gender': 0, 'id': 1446671, 'job': 'Greensman', 'name': 'Amy Safhay', 'profile_path': None}, {'credit_id': '57e694f3925141395e007bc2', 'department': 'Crew', 'gender': 1, 'id': 1449165, 'job': 'Scenic Artist', 'name': 'Ann Marie Auricchio', 'profile_path': None}, {'credit_id': '57e664909251414146009464', 'department': 'Art', 'gender': 0, 'id': 1453174, 'job': 'Construction Coordinator', 'name': 'Jim Ondrejko', 'profile_path': None}, {'credit_id': '553ddc429251411435002e69', 'department': 'Visual Effects', 'gender': 0, 'id': 1459789, 'job': 'Visual Effects', 'name': 'Alyssa Fong', 'profile_path': None}, {'credit_id': '57e694aac3a36822690081d5', 'department': 'Crew', 'gender': 0, 'id': 1463298, 'job': 'Propmaker', 'name': 'Guy Belegaud', 'profile_path': None}, {'credit_id': '57560d99c3a3680cc70005b4', 'department': 'Visual Effects', 'gender': 0, 'id': 1464420, 'job': 'Animation Director', 'name': 'Bill Diaz', 'profile_path': None}, {'credit_id': '556e245fc3a3680e80001315', 'department': 'Production', 'gender': 0, 'id': 1472332, 'job': 'Associate Producer', 'name': 'Heidi Fugeman', 'profile_path': None}, {'credit_id': '570fca3cc3a3685373003356', 'department': 'Camera', 'gender': 0, 'id': 1485553, 'job': 'Grip', 'name': 'Bruce Del Castillo', 'profile_path': '/769Qsc4LLBTOQNIJSdDWyn127me.jpg'}, {'credit_id': '57e66d469251412ae3007050', 'department': 'Costume &amp; Make-Up', 'gender': 0, 'id': 1525168, 'job': 'Set Costumer', 'name': 'Sonya M. Andonov', 'profile_path': None}, {'credit_id': '57e69a61925141395e007deb', 'department': 'Lighting', 'gender': 0, 'id': 1537449, 'job': 'Gaffer', 'name': 'John L. Oates', 'profile_path': None}, {'credit_id': '57e69652925141413f00aeaa', 'department': 'Crew', 'gender': 0, 'id': 1537850, 'job': 'Special Effects Coordinator', 'name': 'J.C. Brotherhood', 'profile_path': None}, {'credit_id': '57e699bdc3a36835a2007d38', 'department': 'Lighting', 'gender': 0, 'id': 1546459, 'job': 'Best Boy Electric', 'name': 'Erik Bernstein', 'profile_path': None}, {'credit_id': '57e696209251412b1e008078', 'department': 'Crew', 'gender': 0, 'id': 1548694, 'job': 'Sound Recordist', 'name': 'Sean Landeros', 'profile_path': None}, {'credit_id': '57e69d41925141395e007f22', 'department': 'Sound', 'gender': 0, 'id': 1550832, 'job': 'Sound Mixer', 'name': 'Ed Novick', 'profile_path': None}, {'credit_id': '57e69428c3a36835250079a7', 'department': 'Crew', 'gender': 0, 'id': 1552541, 'job': 'Digital Effects Supervisor', 'name': 'James Marbas', 'profile_path': None}, {'credit_id': '57e6941c925141395e007b6e', 'department': 'Crew', 'gender': 0, 'id': 1554348, 'job': 'Craft Service', 'name': 'Amin Chande', 'profile_path': None}, {'credit_id': '57e6624d9251414146009368', 'department': 'Art', 'gender': 0, 'id': 1565113, 'job': 'Art Department Assistant', 'name': 'Ilana Gordon', 'profile_path': None}, {'credit_id': '57e69807c3a368351e007593', 'department': 'Crew', 'gender': 0, 'id': 1569802, 'job': 'Utility Stunts', 'name': 'Kevin Abercrombie', 'profile_path': None}, {'credit_id': '57e66ad5c3a36835a2006669', 'department': 'Lighting', 'gender': 0, 'id': 1588279, 'job': 'Rigging Grip', 'name': 'Larry J. Aube', 'profile_path': None}, {'credit_id': '570fc8cc9251416d950006d1', 'department': 'Crew', 'gender': 0, 'id': 1595477, 'job': 'Stunts', 'name': 'Richard L. Blackwell', 'profile_path': None}, {'credit_id': '57e6971cc3a36822690082f6', 'department': 'Crew', 'gender': 0, 'id': 1605411, 'job': 'Systems Administrators &amp; Support', 'name': 'Mitch Goldstrom', 'profile_path': None}, {'credit_id': '570fc8099251416a560014a8', 'department': 'Directing', 'gender': 0, 'id': 1605797, 'job': 'Assistant Director', 'name': 'Jeff Shiffman', 'profile_path': None}, {'credit_id': '57e66a6ac3a36835250064af', 'department': 'Camera', 'gender': 0, 'id': 1614160, 'job': 'Additional Photography', 'name': 'Dan Moore', 'profile_path': None}, {'credit_id': '57e69b5fc3a3682227007f63', 'department': 'Production', 'gender': 0, 'id': 1614190, 'job': 'Production Accountant', 'name': 'Denise Morgan McGrath', 'profile_path': None}, {'credit_id': '57e697e09251412987008a02', 'department': 'Crew', 'gender': 0, 'id': 1619094, 'job': 'Unit Publicist', 'name': "Sandy O'Neill", 'profile_path': None}, {'credit_id': '57e693f3c3a36835a2007ad5', 'department': 'Crew', 'gender': 0, 'id': 1619977, 'job': 'CG Supervisor', 'name': 'Daniel Eaton', 'profile_path': None}, {'credit_id': '57e6945e925141395b007ba4', 'department': 'Crew', 'gender': 0, 'id': 1619981, 'job': 'Loader', 'name': 'Steven Cueva', 'profile_path': None}, {'credit_id': '57e666e3925141395e00658b', 'department': 'Art', 'gender': 0, 'id': 1622079, 'job': 'Location Scout', 'name': 'Kathleen Beall', 'profile_path': None}, {'credit_id': '57e6978bc3a3683525007b03', 'department': 'Crew', 'gender': 2, 'id': 1648055, 'job': 'Transportation Co-Captain', 'name': 'Edward Fanning', 'profile_path': None}, {'credit_id': '57b48b78c3a3684c76000afa', 'department': 'Camera', 'gender': 0, 'id': 1667289, 'job': 'Grip', 'name': 'Tony Arnaud', 'profile_path': None}, {'credit_id': '57e66699c3a368352100606d', 'department': 'Art', 'gender': 0, 'id': 1684290, 'job': 'Lead Painter', 'name': 'Mike Larrabee', 'profile_path': None}, {'credit_id': '57e666be9251412ae3006d94', 'department': 'Art', 'gender': 0, 'id': 1684293, 'job': 'Leadman', 'name': 'Jon J. Bush', 'profile_path': None}, {'credit_id': '57e6696fc3a368351e006044', 'department': 'Art', 'gender': 0, 'id': 1684303, 'job': 'Painter', 'name': 'Daren Cornell', 'profile_path': None}, {'credit_id': '57e669b4c3a36835a20065d6', 'department': 'Art', 'gender': 0, 'id': 1684304, 'job': 'Production Illustrator', 'name': 'Harald Belker', 'profile_path': None}, {'credit_id': '57e669ccc3a36835a20065ec', 'department': 'Art', 'gender': 0, 'id': 1684305, 'job': 'Sculptor', 'name': "Gene 'Hap' Cooper", 'profile_path': None}, {'credit_id': '57e669e89251412b1e006b8d', 'department': 'Art', 'gender': 0, 'id': 1684306, 'job': 'Set Decoration Buyer', 'name': 'Joanna Venezky', 'profile_path': None}, {'credit_id': '57e66a4ec3a368245a00657f', 'department': 'Art', 'gender': 0, 'id': 1684307, 'job': 'Standby Painter', 'name': 'Robert E. Denne', 'profile_path': None}, {'credit_id': '57e66a95925141395e006713', 'department': 'Camera', 'gender': 0, 'id': 1684308, 'job': 'Camera Operator', 'name': 'Thane Berti', 'profile_path': None}, {'credit_id': '57e66aaf925141413f00999d', 'department': 'Camera', 'gender': 0, 'id': 1684309, 'job': 'First Assistant Camera', 'name': 'James Bartolomeo', 'profile_path': None}, {'credit_id': '57e66c1b9251412b1e006c6b', 'department': 'Costume &amp; Make-Up', 'gender': 0, 'id': 1684312, 'job': 'Costume Supervisor', 'name': 'Martha F. Baxley', 'profile_path': None}, {'credit_id': '57e66c37925141395e0067d5', 'department': 'Costume &amp; Make-Up', 'gender': 0, 'id': 1684313, 'job': 'Hairstylist', 'name': "Carol 'Ci Ci' Campbell", 'profile_path': None}, {'credit_id': '57e66d269251412ae300703b', 'department': 'Costume &amp; Make-Up', 'gender': 0, 'id': 1684314, 'job': 'Seamstress', 'name': 'Helen Wilson', 'profile_path': None}, {'credit_id': '57e693e7925141414600aa8c', 'department': 'Crew', 'gender': 2, 'id': 1684369, 'job': 'Carpenter', 'name': 'Derrick Alford', 'profile_path': None}, {'credit_id': '57e69451c3a36822690081ac', 'department': 'Crew', 'gender': 0, 'id': 1684370, 'job': 'Driver', 'name': 'Michael Avallon', 'profile_path': None}, {'credit_id': '57e6947392514129870088a8', 'department': 'Crew', 'gender': 0, 'id': 1684371, 'job': 'Makeup Effects', 'name': 'Mike Manzel', 'profile_path': None}, {'credit_id': '57e6948192514129870088b0', 'department': 'Crew', 'gender': 0, 'id': 1684372, 'job': 'Post Production Assistant', 'name': 'Willow Craven', 'profile_path': None}, {'credit_id': '57e6955d9251412ae30083bd', 'department': 'Crew', 'gender': 0, 'id': 1684373, 'job': 'Set Medic', 'name': "Scott 'Ice Paq' Baron", 'profile_path': None}, {'credit_id': '57e695949251412ae30083dd', 'department': 'Crew', 'gender': 0, 'id': 1684374, 'job': 'Set Production Assistant', 'name': 'Heather Wusterbarth', 'profile_path': None}, {'credit_id': '57e6960c925141395e007c27', 'department': 'Crew', 'gender': 0, 'id': 1684375, 'job': 'Software Engineer', 'name': 'Michael Wilson', 'profile_path': None}, {'credit_id': '57e6968e9251412ae3008451', 'department': 'Crew', 'gender': 0, 'id': 1684376, 'job': 'Stand In', 'name': 'Robyne Parrish', 'profile_path': None}, {'credit_id': '57e699909251412987008aba', 'department': 'Editing', 'gender': 2, 'id': 1684380, 'job': 'First Assistant Editor', 'name': 'Patrick Gallagher', 'profile_path': None}, {'credit_id': '57e69a4cc3a3682227007ef5', 'department': 'Lighting', 'gender': 0, 'id': 1684382, 'job': 'Electrician', 'name': 'James Barrett', 'profile_path': None}, {'credit_id': '57e69a8a9251412987008b32', 'department': 'Lighting', 'gender': 0, 'id': 1684383, 'job': 'Lighting Technician', 'name': 'Anthony D. Guzman', 'profile_path': None}, {'credit_id': '57e69b459251412ae3008638', 'department': 'Production', 'gender': 0, 'id': 1684384, 'job': 'Location Manager', 'name': 'John Fedynich', 'profile_path': None}, {'credit_id': '57e69c08925141414600adb1', 'department': 'Production', 'gender': 0, 'id': 1684385, 'job': 'Production Supervisor', 'name': 'Susan Dukow', 'profile_path': None}, {'credit_id': '57e69c27925141413f00b13c', 'department': 'Sound', 'gender': 0, 'id': 1684386, 'job': 'Boom Operator', 'name': "Christopher O'Donnell", 'profile_path': None}, {'credit_id': '57e69da89251412987008cab', 'department': 'Visual Effects', 'gender': 0, 'id': 1684388, 'job': 'I/O Supervisor', 'name': 'Dennis Webb', 'profile_path': None}]</t>
  </si>
  <si>
    <t>[{'id': 14, 'name': 'Fantasy'}, {'id': 28, 'name': 'Action'}]</t>
  </si>
  <si>
    <t>[{'name': 'Columbia Pictures', 'id': 5}, {'name': 'Marvel Enterprises', 'id': 19551}]</t>
  </si>
  <si>
    <t>Spider-Man</t>
  </si>
  <si>
    <t>m190</t>
  </si>
  <si>
    <t>[{'cast_id': 18, 'character': 'Sgt. J.J. Sefton', 'credit_id': '52fe4261c3a36847f8019d5b', 'gender': 2, 'id': 8252, 'name': 'William Holden', 'order': 0, 'profile_path': '/6sa5f8p1KBhYxJDEmCLxn7QLcBe.jpg'}, {'cast_id': 19, 'character': 'Lt. James Dunbar', 'credit_id': '52fe4261c3a36847f8019d5f', 'gender': 2, 'id': 9108, 'name': 'Don Taylor', 'order': 1, 'profile_path': '/ozLWbvtjxMhthQZQpGwpJ5UgZf5.jpg'}, {'cast_id': 20, 'character': 'Oberst von Scherbach', 'credit_id': '52fe4261c3a36847f8019d63', 'gender': 2, 'id': 834, 'name': 'Otto Preminger', 'order': 2, 'profile_path': '/t9eetEzRgKAanGRDCSEF9h3KyTW.jpg'}, {'cast_id': 21, 'character': "Sgt. Stanislaus 'Animal' Kuzawa", 'credit_id': '52fe4261c3a36847f8019d67', 'gender': 2, 'id': 7347, 'name': 'Robert Strauss', 'order': 3, 'profile_path': '/4fqnmvafx9qmn3R45iwKpAtei2k.jpg'}, {'cast_id': 22, 'character': 'Sgt. Harry Shapiro', 'credit_id': '52fe4261c3a36847f8019d6b', 'gender': 2, 'id': 9109, 'name': 'Harvey Lembeck', 'order': 4, 'profile_path': '/ylpix3VG43GY9D2kkxOxcR5FvSI.jpg'}, {'cast_id': 23, 'character': "Sgt. 'Hoffy' Hoffman", 'credit_id': '52fe4261c3a36847f8019d6f', 'gender': 2, 'id': 9110, 'name': 'Richard Erdman', 'order': 5, 'profile_path': '/rhjiP9WV2tIsAPhwDpc6mPtX0Qs.jpg'}, {'cast_id': 24, 'character': 'Sgt. Frank Price', 'credit_id': '52fe4261c3a36847f8019d73', 'gender': 2, 'id': 9111, 'name': 'Peter Graves', 'order': 6, 'profile_path': '/sR9B0mE399EGI9aRxMbWMpk2GKT.jpg'}, {'cast_id': 25, 'character': 'Duke', 'credit_id': '52fe4261c3a36847f8019d77', 'gender': 2, 'id': 9112, 'name': 'Neville Brand', 'order': 7, 'profile_path': '/oqHFJx2CUOLuZU3l1acZWUDFlVN.jpg'}, {'cast_id': 26, 'character': 'Sgt. Johann Sebastian Schulz', 'credit_id': '52fe4261c3a36847f8019d7b', 'gender': 2, 'id': 2497, 'name': 'Sig Ruman', 'order': 8, 'profile_path': '/dLIbjEEB2eB4miGFYdPTOyGAF0j.jpg'}, {'cast_id': 32, 'character': 'Sgt. Manfredi', 'credit_id': '55fba4dfc3a36826e3001551', 'gender': 0, 'id': 1511379, 'name': 'Michael Moore', 'order': 9, 'profile_path': None}, {'cast_id': 33, 'character': 'Sgt. Johnson', 'credit_id': '55fba6189251413d5f001645', 'gender': 2, 'id': 34651, 'name': 'Peter Baldwin', 'order': 10, 'profile_path': '/V4iWJV67sBOITz9p2pytH1Ttms.jpg'}, {'cast_id': 34, 'character': 'Joey', 'credit_id': '55fba63ec3a36826dd00167f', 'gender': 0, 'id': 1511381, 'name': 'Robinson Stone', 'order': 11, 'profile_path': None}, {'cast_id': 35, 'character': "Sgt. 'Blondie' Peterson", 'credit_id': '55fba6599251413d5f00164f', 'gender': 0, 'id': 1511382, 'name': 'Robert Shawley', 'order': 12, 'profile_path': None}, {'cast_id': 27, 'character': 'Marko the Mailman', 'credit_id': '52fe4261c3a36847f8019d7f', 'gender': 2, 'id': 9113, 'name': 'William Pierson', 'order': 13, 'profile_path': None}, {'cast_id': 28, 'character': "Sgt. Clarence Harvey 'Cookie' Cook", 'credit_id': '52fe4261c3a36847f8019d83', 'gender': 2, 'id': 9114, 'name': 'Gil Stratton', 'order': 14, 'profile_path': '/l6k4C7xKynP01LUYZIfv2PZWxu3.jpg'}, {'cast_id': 29, 'character': 'Sgt. Bagradian', 'credit_id': '52fe4261c3a36847f8019d87', 'gender': 2, 'id': 9115, 'name': 'Jay Lawrence', 'order': 15, 'profile_path': None}, {'cast_id': 36, 'character': 'Geneva Man', 'credit_id': '55fba817c3a36826e5001634', 'gender': 0, 'id': 1195214, 'name': 'Erwin Kalser', 'order': 16, 'profile_path': None}, {'cast_id': 37, 'character': "'Triz' Trzcinski", 'credit_id': '55fba83092514103590006bd', 'gender': 0, 'id': 9099, 'name': 'Edmund Trzcinski', 'order': 17, 'profile_path': None}]</t>
  </si>
  <si>
    <t>[{'credit_id': '52fe4261c3a36847f8019d15', 'department': 'Writing', 'gender': 2, 'id': 9098, 'job': 'Theatre Play', 'name': 'Donald Bevan', 'profile_path': None}, {'credit_id': '52fe4261c3a36847f8019d1b', 'department': 'Writing', 'gender': 0, 'id': 9099, 'job': 'Theatre Play', 'name': 'Edmund Trzcinski', 'profile_path': None}, {'credit_id': '52fe4261c3a36847f8019d21', 'department': 'Writing', 'gender': 0, 'id': 3146, 'job': 'Screenplay', 'name': 'Billy Wilder', 'profile_path': '/nWV9BDDCbRegP7etiPjl3vYnJEq.jpg'}, {'credit_id': '52fe4261c3a36847f8019d2d', 'department': 'Production', 'gender': 0, 'id': 3146, 'job': 'Producer', 'name': 'Billy Wilder', 'profile_path': '/nWV9BDDCbRegP7etiPjl3vYnJEq.jpg'}, {'credit_id': '52fe4261c3a36847f8019d33', 'department': 'Camera', 'gender': 2, 'id': 9103, 'job': 'Director of Photography', 'name': 'Ernest Laszlo', 'profile_path': None}, {'credit_id': '52fe4261c3a36847f8019d39', 'department': 'Editing', 'gender': 2, 'id': 2655, 'job': 'Editor', 'name': 'George Tomasini', 'profile_path': '/AkhUuJi4uCqh60ZQe39ZPxULFoV.jpg'}, {'credit_id': '52fe4261c3a36847f8019d3f', 'department': 'Art', 'gender': 2, 'id': 9104, 'job': 'Art Direction', 'name': 'Franz Bachelin', 'profile_path': None}, {'credit_id': '52fe4261c3a36847f8019d45', 'department': 'Art', 'gender': 2, 'id': 5188, 'job': 'Art Direction', 'name': 'Hal Pereira', 'profile_path': None}, {'credit_id': '52fe4261c3a36847f8019d4b', 'department': 'Art', 'gender': 2, 'id': 7687, 'job': 'Set Decoration', 'name': 'Sam Comer', 'profile_path': None}, {'credit_id': '52fe4261c3a36847f8019d51', 'department': 'Art', 'gender': 2, 'id': 7688, 'job': 'Set Decoration', 'name': 'Ray Moyer', 'profile_path': None}, {'credit_id': '52fe4261c3a36847f8019d57', 'department': 'Costume &amp; Make-Up', 'gender': 2, 'id': 7689, 'job': 'Makeup Artist', 'name': 'Wally Westmore', 'profile_path': None}, {'credit_id': '55fba2dec3a36826f50014a6', 'department': 'Writing', 'gender': 0, 'id': 3146, 'job': 'Writer', 'name': 'Billy Wilder', 'profile_path': '/nWV9BDDCbRegP7etiPjl3vYnJEq.jpg'}, {'credit_id': '55fba2f292514120de001094', 'department': 'Writing', 'gender': 2, 'id': 9100, 'job': 'Writer', 'name': 'Edwin Blum', 'profile_path': None}, {'credit_id': '5602adc592514122c0001ed3', 'department': 'Directing', 'gender': 0, 'id': 3146, 'job': 'Director', 'name': 'Billy Wilder', 'profile_path': '/nWV9BDDCbRegP7etiPjl3vYnJEq.jpg'}, {'credit_id': '579c0b2ec3a368565f002c2c', 'department': 'Sound', 'gender': 2, 'id': 8619, 'job': 'Original Music Composer', 'name': 'Franz Waxman', 'profile_path': None}, {'credit_id': '579c0b3b9251411682002e19', 'department': 'Production', 'gender': 2, 'id': 9101, 'job': 'Associate Producer', 'name': 'William Schorr', 'profile_path': None}]</t>
  </si>
  <si>
    <t>[{'id': 35, 'name': 'Comedy'}, {'id': 18, 'name': 'Drama'}, {'id': 10752, 'name': 'War'}]</t>
  </si>
  <si>
    <t>Stalag 17</t>
  </si>
  <si>
    <t>m192</t>
  </si>
  <si>
    <t>[{'cast_id': 5, 'character': 'Admiral James T. Kirk', 'credit_id': '52fe4220c3a36847f8005e6d', 'gender': 2, 'id': 1748, 'name': 'William Shatner', 'order': 0, 'profile_path': '/4byp8PsbRkC3UQVuvMAh4bcj7E2.jpg'}, {'cast_id': 6, 'character': 'Capt. Spock/Elevator Voice', 'credit_id': '52fe4220c3a36847f8005e71', 'gender': 2, 'id': 1749, 'name': 'Leonard Nimoy', 'order': 1, 'profile_path': '/rTQulQ5WMehA3SSBnGTmayTsF0m.jpg'}, {'cast_id': 7, 'character': 'Dr. Leonard McCoy', 'credit_id': '52fe4220c3a36847f8005e75', 'gender': 0, 'id': 1750, 'name': 'DeForest Kelley', 'order': 2, 'profile_path': '/fUL1BY8XjLsQihueDD1UUAm0Qy6.jpg'}, {'cast_id': 8, 'character': 'Montgomery Scott', 'credit_id': '52fe4220c3a36847f8005e79', 'gender': 2, 'id': 1751, 'name': 'James Doohan', 'order': 3, 'profile_path': '/um8EusLMoUzId8mbfhIXx0J3M82.jpg'}, {'cast_id': 9, 'character': 'Hikaru Sulu', 'credit_id': '52fe4220c3a36847f8005e7d', 'gender': 0, 'id': 1752, 'name': 'George Takei', 'order': 4, 'profile_path': '/5eBSvAPy6DnWsMX61IlJyjUzCRJ.jpg'}, {'cast_id': 11, 'character': 'Pavel Chekov', 'credit_id': '52fe4220c3a36847f8005e85', 'gender': 2, 'id': 1754, 'name': 'Walter Koenig', 'order': 5, 'profile_path': '/itlUSqOqCBH8v4ECM9jGysqMIDz.jpg'}, {'cast_id': 10, 'character': 'Cmdr. Uhura', 'credit_id': '52fe4220c3a36847f8005e81', 'gender': 1, 'id': 1753, 'name': 'Nichelle Nichols', 'order': 6, 'profile_path': '/1p5EIwiyFBxjs5e8a6AzPRzy1JL.jpg'}, {'cast_id': 12, 'character': 'Dr. David Marcus', 'credit_id': '52fe4220c3a36847f8005e89', 'gender': 2, 'id': 1795, 'name': 'Merritt Butrick', 'order': 7, 'profile_path': '/sXN7u3ooCboB3ZSo5qQ683GWc1x.jpg'}, {'cast_id': 13, 'character': 'Cmdr. Kruge', 'credit_id': '52fe4220c3a36847f8005e8d', 'gender': 2, 'id': 1062, 'name': 'Christopher Lloyd', 'order': 8, 'profile_path': '/iQzG9apaIsHnn7iGrer3YEDp8Zo.jpg'}, {'cast_id': 14, 'character': 'Lt. Saavik', 'credit_id': '52fe4220c3a36847f8005e91', 'gender': 1, 'id': 1819, 'name': 'Robin Curtis', 'order': 9, 'profile_path': '/pHOmW0od8GD3PUC1Yd1jBDr2aD4.jpg'}, {'cast_id': 15, 'character': 'Ambassador Sarek', 'credit_id': '52fe4220c3a36847f8005e95', 'gender': 2, 'id': 1820, 'name': 'Mark Lenard', 'order': 10, 'profile_path': '/sROqIxtLAUlK0BhbmNwRfCyPXrY.jpg'}, {'cast_id': 25, 'character': 'Spock...Age 9', 'credit_id': '52fe4220c3a36847f8005ecf', 'gender': 2, 'id': 1829, 'name': 'Carl Steven', 'order': 11, 'profile_path': None}, {'cast_id': 26, 'character': 'Spock...Age 13', 'credit_id': '52fe4220c3a36847f8005ed3', 'gender': 0, 'id': 1830, 'name': 'Vadia Potenza', 'order': 12, 'profile_path': None}, {'cast_id': 27, 'character': 'Spock...Age 17', 'credit_id': '52fe4220c3a36847f8005ed7', 'gender': 2, 'id': 1831, 'name': 'Stephen Manley', 'order': 13, 'profile_path': '/38Lx6FcjTL0Z8vgAl6ocWOyZ4Ht.jpg'}, {'cast_id': 28, 'character': 'Spock at age 25', 'credit_id': '52fe4220c3a36847f8005edb', 'gender': 0, 'id': 1832, 'name': 'Joe W. Davis', 'order': 14, 'profile_path': None}, {'cast_id': 29, 'character': 'Vulcan High Priestess', 'credit_id': '52fe4220c3a36847f8005edf', 'gender': 1, 'id': 3362, 'name': 'Judith Anderson', 'order': 15, 'profile_path': '/ryTVWN7XI2WejLsFhicfx3yJ6y9.jpg'}, {'cast_id': 30, 'character': 'First Officer', 'credit_id': '58816773925141303a005170', 'gender': 2, 'id': 15860, 'name': 'Miguel Ferrer', 'order': 16, 'profile_path': '/fvRncqShcaV8R45IJGYZ7IAvrsO.jpg'}, {'cast_id': 31, 'character': 'Captain Styles', 'credit_id': '589af8ac925141238d00502a', 'gender': 0, 'id': 65568, 'name': 'James Sikking', 'order': 17, 'profile_path': '/iNUO38duu0gW91PIOQk3ffxaqXz.jpg'}]</t>
  </si>
  <si>
    <t>[{'credit_id': '52fe4220c3a36847f8005e57', 'department': 'Directing', 'gender': 2, 'id': 1749, 'job': 'Director', 'name': 'Leonard Nimoy', 'profile_path': '/rTQulQ5WMehA3SSBnGTmayTsF0m.jpg'}, {'credit_id': '52fe4220c3a36847f8005e5d', 'department': 'Production', 'gender': 2, 'id': 1791, 'job': 'Producer', 'name': 'Harve Bennett', 'profile_path': '/1bjvMRvtV1UcA2hqAXiDRVLaAwF.jpg'}, {'credit_id': '52fe4220c3a36847f8005e63', 'department': 'Writing', 'gender': 2, 'id': 1791, 'job': 'Author', 'name': 'Harve Bennett', 'profile_path': '/1bjvMRvtV1UcA2hqAXiDRVLaAwF.jpg'}, {'credit_id': '52fe4220c3a36847f8005e9b', 'department': 'Camera', 'gender': 2, 'id': 1822, 'job': 'Director of Photography', 'name': 'Charles Correll', 'profile_path': None}, {'credit_id': '52fe4220c3a36847f8005ea1', 'department': 'Art', 'gender': 2, 'id': 1823, 'job': 'Art Direction', 'name': 'John E. Chilberg II', 'profile_path': None}, {'credit_id': '52fe4220c3a36847f8005ea7', 'department': 'Art', 'gender': 2, 'id': 1824, 'job': 'Set Decoration', 'name': 'Tom Pedigo', 'profile_path': None}, {'credit_id': '52fe4220c3a36847f8005ead', 'department': 'Costume &amp; Make-Up', 'gender': 2, 'id': 1801, 'job': 'Costume Design', 'name': 'Robert Fletcher', 'profile_path': None}, {'credit_id': '52fe4220c3a36847f8005eb3', 'department': 'Sound', 'gender': 2, 'id': 1729, 'job': 'Original Music Composer', 'name': 'James Horner', 'profile_path': '/oLOtXxXsYk8X4qq0ud4xVypXudi.jpg'}, {'credit_id': '52fe4220c3a36847f8005eb9', 'department': 'Editing', 'gender': 2, 'id': 1825, 'job': 'Editor', 'name': 'Robert F. Shugrue', 'profile_path': None}, {'credit_id': '52fe4220c3a36847f8005ebf', 'department': 'Production', 'gender': 1, 'id': 1826, 'job': 'Casting', 'name': 'Mary Ann Barton', 'profile_path': None}, {'credit_id': '52fe4220c3a36847f8005ec5', 'department': 'Production', 'gender': 0, 'id': 1827, 'job': 'Casting', 'name': 'Elza Bergeron', 'profile_path': None}, {'credit_id': '52fe4220c3a36847f8005ecb', 'department': 'Production', 'gender': 0, 'id': 1828, 'job': 'Casting', 'name': 'Stuart Jensen', 'profile_path': None}]</t>
  </si>
  <si>
    <t>[{'id': 878, 'name': 'Science Fiction'}, {'id': 28, 'name': 'Action'}, {'id': 12, 'name': 'Adventure'}, {'id': 53, 'name': 'Thriller'}]</t>
  </si>
  <si>
    <t>Star Trek III: The Search for Spock</t>
  </si>
  <si>
    <t>m195</t>
  </si>
  <si>
    <t>[{'cast_id': 8, 'character': 'Captain Jean-Luc Picard', 'credit_id': '52fe4226c3a36847f8007c27', 'gender': 2, 'id': 2387, 'name': 'Patrick Stewart', 'order': 0, 'profile_path': '/wEy5qSDT5jT3ZASc2hbwi59voPL.jpg'}, {'cast_id': 9, 'character': 'Commander William T. Riker', 'credit_id': '52fe4226c3a36847f8007c2b', 'gender': 2, 'id': 2388, 'name': 'Jonathan Frakes', 'order': 1, 'profile_path': '/51Z5EbZxtVPm6GiN0Wc9CLP4z3s.jpg'}, {'cast_id': 30, 'character': 'Lt. Commander Data', 'credit_id': '52fe4226c3a36847f8007c8b', 'gender': 2, 'id': 1213786, 'name': 'Brent Spiner', 'order': 2, 'profile_path': '/gYaOWwycKcSEPQzUOITt9DA5AcY.jpg'}, {'cast_id': 11, 'character': 'Lt. Commander Geordi La Forge', 'credit_id': '52fe4226c3a36847f8007c2f', 'gender': 2, 'id': 2390, 'name': 'LeVar Burton', 'order': 3, 'profile_path': '/C3Jj0fNoPxZXDyDapm8lHyUh7o.jpg'}, {'cast_id': 29, 'character': 'Lt. Commander Worf', 'credit_id': '52fe4226c3a36847f8007c87', 'gender': 2, 'id': 2391, 'name': 'Michael Dorn', 'order': 4, 'profile_path': '/d89cHhByE4kpzQcUB7z51YV3EjA.jpg'}, {'cast_id': 13, 'character': 'Doctor Beverly Crusher', 'credit_id': '52fe4226c3a36847f8007c33', 'gender': 1, 'id': 2392, 'name': 'Gates McFadden', 'order': 5, 'profile_path': '/zPx8IwxNwgCZOhpGad5h0mrLV2q.jpg'}, {'cast_id': 14, 'character': 'Counselor Deanna Troi', 'credit_id': '52fe4226c3a36847f8007c37', 'gender': 1, 'id': 2393, 'name': 'Marina Sirtis', 'order': 6, 'profile_path': '/ueHzqv6uN6Mhf1DC3IjTPhNafYq.jpg'}, {'cast_id': 18, 'character': 'Gallatin', 'credit_id': '52fe4226c3a36847f8007c47', 'gender': 2, 'id': 2518, 'name': 'Gregg Henry', 'order': 7, 'profile_path': '/ltCW4AenmpuDau3x5etBkGxiCkV.jpg'}, {'cast_id': 15, 'character': "Ad'har Ru'afo", 'credit_id': '52fe4226c3a36847f8007c3b', 'gender': 2, 'id': 1164, 'name': 'F. Murray Abraham', 'order': 8, 'profile_path': '/luHava7pnJLEqGH05bqENXkOsKH.jpg'}, {'cast_id': 16, 'character': 'Vice-Adm. Dougherty', 'credit_id': '52fe4226c3a36847f8007c3f', 'gender': 2, 'id': 2516, 'name': 'Anthony Zerbe', 'order': 9, 'profile_path': '/ekhT4eIQP3XloHFTRr0THiVP9ve.jpg'}, {'cast_id': 17, 'character': 'Anij', 'credit_id': '52fe4226c3a36847f8007c43', 'gender': 1, 'id': 2517, 'name': 'Donna Murphy', 'order': 10, 'profile_path': '/f5YsiDnUSBYhdzDXKW2w0iGK3i2.jpg'}]</t>
  </si>
  <si>
    <t>[{'credit_id': '52fe4226c3a36847f8007c59', 'department': 'Art', 'gender': 2, 'id': 796, 'job': 'Set Decoration', 'name': 'John M. Dwyer', 'profile_path': None}, {'credit_id': '52fe4226c3a36847f8007c65', 'department': 'Sound', 'gender': 2, 'id': 1760, 'job': 'Original Music Composer', 'name': 'Jerry Goldsmith', 'profile_path': '/e6sd10VuwFXkgRFrCTCygbhMq2q.jpg'}, {'credit_id': '52fe4226c3a36847f8007c83', 'department': 'Editing', 'gender': 2, 'id': 2033, 'job': 'Editor', 'name': 'Peter E. Berger', 'profile_path': None}, {'credit_id': '52fe4226c3a36847f8007c71', 'department': 'Art', 'gender': 2, 'id': 2083, 'job': 'Production Design', 'name': 'Herman F. Zimmerman', 'profile_path': None}, {'credit_id': '52fe4226c3a36847f8007c05', 'department': 'Production', 'gender': 2, 'id': 2381, 'job': 'Producer', 'name': 'Rick Berman', 'profile_path': None}, {'credit_id': '52fe4226c3a36847f8007c11', 'department': 'Production', 'gender': 2, 'id': 2383, 'job': 'Producer', 'name': 'Peter Lauritson', 'profile_path': None}, {'credit_id': '52fe4226c3a36847f8007c1d', 'department': 'Production', 'gender': 2, 'id': 2387, 'job': 'Producer', 'name': 'Patrick Stewart', 'profile_path': '/wEy5qSDT5jT3ZASc2hbwi59voPL.jpg'}, {'credit_id': '52fe4226c3a36847f8007bff', 'department': 'Directing', 'gender': 2, 'id': 2388, 'job': 'Director', 'name': 'Jonathan Frakes', 'profile_path': '/51Z5EbZxtVPm6GiN0Wc9CLP4z3s.jpg'}, {'credit_id': '53749389c3a368153900267a', 'department': 'Costume &amp; Make-Up', 'gender': 0, 'id': 2397, 'job': 'Costume Design', 'name': 'Robert Blackman', 'profile_path': None}, {'credit_id': '52fe4226c3a36847f8007c77', 'department': 'Production', 'gender': 1, 'id': 2399, 'job': 'Casting', 'name': 'Junie Lowry-Johnson', 'profile_path': '/1WIEz9uYLpsv28tcvnH97OgcYoF.jpg'}, {'credit_id': '52fe4226c3a36847f8007c7d', 'department': 'Production', 'gender': 0, 'id': 2400, 'job': 'Casting', 'name': 'Ron Surma', 'profile_path': '/pIYCGqN9BEqvm48UIzwpT71uh5J.jpg'}, {'credit_id': '52fe4226c3a36847f8007c0b', 'department': 'Production', 'gender': 2, 'id': 2504, 'job': 'Executive Producer', 'name': 'Marty Hornstein', 'profile_path': None}, {'credit_id': '52fe4226c3a36847f8007c4d', 'department': 'Camera', 'gender': 2, 'id': 2507, 'job': 'Director of Photography', 'name': 'Matthew F. Leonetti', 'profile_path': None}, {'credit_id': '52fe4226c3a36847f8007c53', 'department': 'Art', 'gender': 2, 'id': 2508, 'job': 'Art Direction', 'name': 'Ron Wilkinson', 'profile_path': None}, {'credit_id': '52fe4226c3a36847f8007c23', 'department': 'Writing', 'gender': 2, 'id': 2514, 'job': 'Screenplay', 'name': 'Michael Piller', 'profile_path': None}, {'credit_id': '52fe4226c3a36847f8007c17', 'department': 'Production', 'gender': 2, 'id': 2514, 'job': 'Producer', 'name': 'Michael Piller', 'profile_path': None}, {'credit_id': '52fe4226c3a36847f8007c5f', 'department': 'Costume &amp; Make-Up', 'gender': 1, 'id': 2519, 'job': 'Costume Design', 'name': 'Sanja Milkovic Hays', 'profile_path': None}, {'credit_id': '52fe4226c3a36847f8007c6b', 'department': 'Sound', 'gender': 2, 'id': 2522, 'job': 'Additional Soundtrack', 'name': 'Ludwig van Beethoven', 'profile_path': '/pxsUbM4yCsdZV5jjmBxW5W5lp6U.jpg'}, {'credit_id': '5374936fc3a36815300027ed', 'department': 'Costume &amp; Make-Up', 'gender': 0, 'id': 1319747, 'job': 'Costume Supervisor', 'name': 'Garet Reilly', 'profile_path': None}, {'credit_id': '5675e51192514179d4003a65', 'department': 'Crew', 'gender': 2, 'id': 1551320, 'job': 'Sound Recordist', 'name': 'Jack Keller', 'profile_path': None}]</t>
  </si>
  <si>
    <t>Star Trek: Insurrection</t>
  </si>
  <si>
    <t>m196</t>
  </si>
  <si>
    <t>[{'cast_id': 19, 'character': 'Captain Jean-Luc Picard', 'credit_id': '52fe4226c3a36847f8007ba3', 'gender': 2, 'id': 2387, 'name': 'Patrick Stewart', 'order': 0, 'profile_path': '/wEy5qSDT5jT3ZASc2hbwi59voPL.jpg'}, {'cast_id': 25, 'character': 'Commander William T. Riker', 'credit_id': '52fe4226c3a36847f8007bb7', 'gender': 2, 'id': 2388, 'name': 'Jonathan Frakes', 'order': 1, 'profile_path': '/51Z5EbZxtVPm6GiN0Wc9CLP4z3s.jpg'}, {'cast_id': 27, 'character': 'Lt. Commander Data', 'credit_id': '52fe4226c3a36847f8007bbf', 'gender': 2, 'id': 1213786, 'name': 'Brent Spiner', 'order': 2, 'profile_path': '/gYaOWwycKcSEPQzUOITt9DA5AcY.jpg'}, {'cast_id': 21, 'character': 'Commander Geordi La Forge', 'credit_id': '52fe4226c3a36847f8007ba7', 'gender': 2, 'id': 2390, 'name': 'LeVar Burton', 'order': 3, 'profile_path': '/C3Jj0fNoPxZXDyDapm8lHyUh7o.jpg'}, {'cast_id': 22, 'character': 'Lieutenant Commander Worf', 'credit_id': '52fe4226c3a36847f8007bab', 'gender': 2, 'id': 2391, 'name': 'Michael Dorn', 'order': 4, 'profile_path': '/d89cHhByE4kpzQcUB7z51YV3EjA.jpg'}, {'cast_id': 23, 'character': 'Commander Beverly Crusher', 'credit_id': '52fe4226c3a36847f8007baf', 'gender': 1, 'id': 2392, 'name': 'Gates McFadden', 'order': 5, 'profile_path': '/zPx8IwxNwgCZOhpGad5h0mrLV2q.jpg'}, {'cast_id': 24, 'character': 'Counselor Deanna Troi', 'credit_id': '52fe4226c3a36847f8007bb3', 'gender': 1, 'id': 2393, 'name': 'Marina Sirtis', 'order': 6, 'profile_path': '/ueHzqv6uN6Mhf1DC3IjTPhNafYq.jpg'}, {'cast_id': 5, 'character': 'Dr. Zefram Cochrane', 'credit_id': '52fe4226c3a36847f8007b57', 'gender': 2, 'id': 2505, 'name': 'James Cromwell', 'order': 7, 'profile_path': '/f9HU6zS2K2DCRt2WoJBK61ElqPJ.jpg'}, {'cast_id': 6, 'character': 'Lily Sloane', 'credit_id': '52fe4226c3a36847f8007b5b', 'gender': 1, 'id': 1981, 'name': 'Alfre Woodard', 'order': 8, 'profile_path': '/aCAjUOrV2WG3OaLUvQHVkyk8S2P.jpg'}, {'cast_id': 7, 'character': 'Borg Queen', 'credit_id': '52fe4226c3a36847f8007b5f', 'gender': 1, 'id': 2506, 'name': 'Alice Krige', 'order': 9, 'profile_path': '/kUuVEsfZNxXdlK2JQdTEGcfkoY3.jpg'}, {'cast_id': 8, 'character': 'Lieutenant Hawk', 'credit_id': '52fe4226c3a36847f8007b63', 'gender': 2, 'id': 2203, 'name': 'Neal McDonough', 'order': 10, 'profile_path': '/8Vg7WKE4QEGz18at8mQHP9aqEbB.jpg'}, {'cast_id': 26, 'character': 'Lt. Barclay', 'credit_id': '52fe4226c3a36847f8007bbb', 'gender': 2, 'id': 28248, 'name': 'Dwight Schultz', 'order': 11, 'profile_path': '/lvhnIeUHMUvjfxRS2xWeF6xbsJc.jpg'}, {'cast_id': 32, 'character': 'Ensign Kellogg', 'credit_id': '54298c6d0e0a260a30000073', 'gender': 0, 'id': 1368723, 'name': 'Cameron Oppenheimer', 'order': 12, 'profile_path': '/twMoDAIlapicAjBYe0s5hf1Isd5.jpg'}, {'cast_id': 33, 'character': 'Enterprise EMH', 'credit_id': '5764b5079251413fde0003a2', 'gender': 2, 'id': 16180, 'name': 'Robert Picardo', 'order': 13, 'profile_path': '/5L0WCl3TzjeWdP8TqXfQ1n9uaOn.jpg'}]</t>
  </si>
  <si>
    <t>[{'credit_id': '52fe4226c3a36847f8007b41', 'department': 'Directing', 'gender': 2, 'id': 2388, 'job': 'Director', 'name': 'Jonathan Frakes', 'profile_path': '/51Z5EbZxtVPm6GiN0Wc9CLP4z3s.jpg'}, {'credit_id': '52fe4226c3a36847f8007b47', 'department': 'Production', 'gender': 2, 'id': 2381, 'job': 'Producer', 'name': 'Rick Berman', 'profile_path': None}, {'credit_id': '52fe4226c3a36847f8007b4d', 'department': 'Production', 'gender': 2, 'id': 2504, 'job': 'Executive Producer', 'name': 'Marty Hornstein', 'profile_path': None}, {'credit_id': '52fe4226c3a36847f8007b53', 'department': 'Production', 'gender': 2, 'id': 2383, 'job': 'Producer', 'name': 'Peter Lauritson', 'profile_path': None}, {'credit_id': '52fe4226c3a36847f8007b69', 'department': 'Camera', 'gender': 2, 'id': 2507, 'job': 'Director of Photography', 'name': 'Matthew F. Leonetti', 'profile_path': None}, {'credit_id': '52fe4226c3a36847f8007b6f', 'department': 'Sound', 'gender': 2, 'id': 1760, 'job': 'Original Music Composer', 'name': 'Jerry Goldsmith', 'profile_path': '/e6sd10VuwFXkgRFrCTCygbhMq2q.jpg'}, {'credit_id': '52fe4226c3a36847f8007b75', 'department': 'Art', 'gender': 2, 'id': 2083, 'job': 'Production Design', 'name': 'Herman F. Zimmerman', 'profile_path': None}, {'credit_id': '52fe4226c3a36847f8007b7b', 'department': 'Production', 'gender': 1, 'id': 2399, 'job': 'Casting', 'name': 'Junie Lowry-Johnson', 'profile_path': '/1WIEz9uYLpsv28tcvnH97OgcYoF.jpg'}, {'credit_id': '52fe4226c3a36847f8007b81', 'department': 'Production', 'gender': 0, 'id': 2400, 'job': 'Casting', 'name': 'Ron Surma', 'profile_path': '/pIYCGqN9BEqvm48UIzwpT71uh5J.jpg'}, {'credit_id': '52fe4226c3a36847f8007b87', 'department': 'Editing', 'gender': 0, 'id': 2511, 'job': 'Editor', 'name': 'Anastasia Emmons', 'profile_path': None}, {'credit_id': '52fe4226c3a36847f8007b8d', 'department': 'Editing', 'gender': 2, 'id': 2512, 'job': 'Editor', 'name': 'John W. Wheeler', 'profile_path': None}, {'credit_id': '52fe4226c3a36847f8007b93', 'department': 'Art', 'gender': 2, 'id': 2508, 'job': 'Art Direction', 'name': 'Ron Wilkinson', 'profile_path': None}, {'credit_id': '52fe4226c3a36847f8007b99', 'department': 'Writing', 'gender': 2, 'id': 2386, 'job': 'Screenplay', 'name': 'Brannon Braga', 'profile_path': '/fK2Royl7xqybSpK3OED0wI9upOp.jpg'}, {'credit_id': '52fe4226c3a36847f8007b9f', 'department': 'Writing', 'gender': 2, 'id': 2385, 'job': 'Screenplay', 'name': 'Ronald D. Moore', 'profile_path': '/sAUeNMtclYYMa6Pp38oBRpckaZX.jpg'}, {'credit_id': '53749194c3a3681528002740', 'department': 'Costume &amp; Make-Up', 'gender': 1, 'id': 22107, 'job': 'Costume Design', 'name': 'Deborah Everton', 'profile_path': None}, {'credit_id': '537491aec3a368150f002753', 'department': 'Art', 'gender': 2, 'id': 796, 'job': 'Set Decoration', 'name': 'John M. Dwyer', 'profile_path': None}, {'credit_id': '537491eec3a3681539002661', 'department': 'Costume &amp; Make-Up', 'gender': 0, 'id': 2397, 'job': 'Costume Design', 'name': 'Robert Blackman', 'profile_path': None}, {'credit_id': '5374926c0e0a267c59003946', 'department': 'Costume &amp; Make-Up', 'gender': 0, 'id': 1319746, 'job': 'Costume Supervisor', 'name': 'Sarah Shawe', 'profile_path': None}]</t>
  </si>
  <si>
    <t>[{'name': 'Paramount Pictures', 'id': 4}, {'name': 'Digital Image Associates', 'id': 76068}]</t>
  </si>
  <si>
    <t>Star Trek: First Contact</t>
  </si>
  <si>
    <t>m197</t>
  </si>
  <si>
    <t>['action', 'mystery', 'sci-fi', 'thriller']</t>
  </si>
  <si>
    <t>[{'cast_id': 6, 'character': 'James Tiberius Kirk', 'credit_id': '52fe4222c3a36847f8006acb', 'gender': 2, 'id': 1748, 'name': 'William Shatner', 'order': 0, 'profile_path': '/4byp8PsbRkC3UQVuvMAh4bcj7E2.jpg'}, {'cast_id': 7, 'character': 'Spock', 'credit_id': '52fe4222c3a36847f8006acf', 'gender': 2, 'id': 1749, 'name': 'Leonard Nimoy', 'order': 1, 'profile_path': '/rTQulQ5WMehA3SSBnGTmayTsF0m.jpg'}, {'cast_id': 8, 'character': 'Dr. Leonard McCoy', 'credit_id': '52fe4222c3a36847f8006ad3', 'gender': 0, 'id': 1750, 'name': 'DeForest Kelley', 'order': 2, 'profile_path': '/fUL1BY8XjLsQihueDD1UUAm0Qy6.jpg'}, {'cast_id': 9, 'character': 'Montgomery Scott', 'credit_id': '52fe4222c3a36847f8006ad7', 'gender': 2, 'id': 1751, 'name': 'James Doohan', 'order': 3, 'profile_path': '/um8EusLMoUzId8mbfhIXx0J3M82.jpg'}, {'cast_id': 10, 'character': 'Hikaru Sulu', 'credit_id': '52fe4222c3a36847f8006adb', 'gender': 0, 'id': 1752, 'name': 'George Takei', 'order': 4, 'profile_path': '/5eBSvAPy6DnWsMX61IlJyjUzCRJ.jpg'}, {'cast_id': 12, 'character': 'Pavel Chekov', 'credit_id': '52fe4222c3a36847f8006ae3', 'gender': 2, 'id': 1754, 'name': 'Walter Koenig', 'order': 5, 'profile_path': '/itlUSqOqCBH8v4ECM9jGysqMIDz.jpg'}, {'cast_id': 11, 'character': 'Uhura', 'credit_id': '52fe4222c3a36847f8006adf', 'gender': 1, 'id': 1753, 'name': 'Nichelle Nichols', 'order': 6, 'profile_path': '/1p5EIwiyFBxjs5e8a6AzPRzy1JL.jpg'}, {'cast_id': 13, 'character': 'General Chang', 'credit_id': '52fe4222c3a36847f8006ae7', 'gender': 2, 'id': 290, 'name': 'Christopher Plummer', 'order': 7, 'profile_path': '/fauMGxa6dc86nHNenQ8X6DlE6YV.jpg'}, {'cast_id': 14, 'character': 'Lieutenant Valeris', 'credit_id': '52fe4222c3a36847f8006aeb', 'gender': 1, 'id': 2109, 'name': 'Kim Cattrall', 'order': 8, 'profile_path': '/zWG2cZkaPdIMMhpujPdUXNa4yqu.jpg'}, {'cast_id': 15, 'character': 'Chancellor Gorkon', 'credit_id': '52fe4222c3a36847f8006aef', 'gender': 2, 'id': 2076, 'name': 'David Warner', 'order': 9, 'profile_path': '/wgp2AlWKveLBOcs8YNuLeZiLsGL.jpg'}, {'cast_id': 16, 'character': 'Azetbur', 'credit_id': '52fe4222c3a36847f8006af3', 'gender': 1, 'id': 2111, 'name': 'Rosanna DeSoto', 'order': 10, 'profile_path': '/ppAz1PLGnuxTgXYDVWblLgXKkqp.jpg'}, {'cast_id': 17, 'character': 'Admiral Cartwright', 'credit_id': '52fe4222c3a36847f8006af7', 'gender': 2, 'id': 2112, 'name': 'Brock Peters', 'order': 11, 'profile_path': '/3yTNmSPH83fBpkU8fo7zrfErOJc.jpg'}, {'cast_id': 18, 'character': 'Federation President', 'credit_id': '52fe4222c3a36847f8006afb', 'gender': 2, 'id': 2115, 'name': 'Kurtwood Smith', 'order': 12, 'profile_path': '/zDPAOOjHYKqePDIVSnRhBt4px24.jpg'}, {'cast_id': 28, 'character': 'Martia', 'credit_id': '52fe4222c3a36847f8006b35', 'gender': 1, 'id': 2124, 'name': 'Iman', 'order': 13, 'profile_path': '/4HAfEFjc7XkJSGeL7nKiQzntHuw.jpg'}, {'cast_id': 29, 'character': 'Sarek', 'credit_id': '52fe4222c3a36847f8006b39', 'gender': 2, 'id': 1820, 'name': 'Mark Lenard', 'order': 14, 'profile_path': '/sROqIxtLAUlK0BhbmNwRfCyPXrY.jpg'}, {'cast_id': 30, 'character': 'Excelsior Communications Officer', 'credit_id': '52fe4222c3a36847f8006b3d', 'gender': 1, 'id': 1759, 'name': 'Grace Lee Whitney', 'order': 15, 'profile_path': '/h1uisJQaVHhNCYqvxgx3VevGNtA.jpg'}, {'cast_id': 31, 'character': 'Chief in Command', 'credit_id': '52fe4222c3a36847f8006b41', 'gender': 2, 'id': 169920, 'name': 'Leon Russom', 'order': 16, 'profile_path': '/kITkYMh1VZgHSAMlMxsZ6jaUF7C.jpg'}, {'cast_id': 32, 'character': 'Klingon Ambassador', 'credit_id': '52fe4222c3a36847f8006b45', 'gender': 2, 'id': 24046, 'name': 'John Schuck', 'order': 17, 'profile_path': '/8HJXSRTewFRic6wYmgJTMPNatUf.jpg'}, {'cast_id': 34, 'character': 'Kerla', 'credit_id': '52fe4222c3a36847f8006b4d', 'gender': 2, 'id': 160414, 'name': 'Paul Rossilli', 'order': 18, 'profile_path': None}, {'cast_id': 35, 'character': 'Klingon Judge', 'credit_id': '52fe4222c3a36847f8006b51', 'gender': 2, 'id': 32494, 'name': 'Robert Easton', 'order': 19, 'profile_path': '/1FtmmVRUFFepaE5ovwfwcSId8Ka.jpg'}, {'cast_id': 36, 'character': 'Klingon Defense Attorney', 'credit_id': '52fe4222c3a36847f8006b55', 'gender': 2, 'id': 2391, 'name': 'Michael Dorn', 'order': 20, 'profile_path': '/d89cHhByE4kpzQcUB7z51YV3EjA.jpg'}, {'cast_id': 37, 'character': 'Excelsior Communications Officer', 'credit_id': '56ee33bbc3a36822560097d8', 'gender': 2, 'id': 2224, 'name': 'Christian Slater', 'order': 21, 'profile_path': '/3ElLWjnvchMS6Q4cIQOK8QNAoMG.jpg'}, {'cast_id': 38, 'character': 'Excelsior Officer', 'credit_id': '57265cd292514132b8003367', 'gender': 2, 'id': 15372, 'name': 'Jeremy Roberts', 'order': 22, 'profile_path': '/pa0Svikgm2bQI3u6C0r7vg7yRSY.jpg'}, {'cast_id': 39, 'character': 'Nanclus', 'credit_id': '5726687a9251417744003cbf', 'gender': 2, 'id': 1379424, 'name': 'Darryl Henriques', 'order': 23, 'profile_path': '/7QMHooY9ewNQlE24WKAOdwW0evU.jpg'}]</t>
  </si>
  <si>
    <t>[{'credit_id': '52fe4222c3a36847f8006ac1', 'department': 'Writing', 'gender': 2, 'id': 1788, 'job': 'Screenplay', 'name': 'Nicholas Meyer', 'profile_path': '/942wEyuJVs1K0rGN2Q0ug2Yi7GE.jpg'}, {'credit_id': '52fe4222c3a36847f8006aaf', 'department': 'Directing', 'gender': 2, 'id': 1788, 'job': 'Director', 'name': 'Nicholas Meyer', 'profile_path': '/942wEyuJVs1K0rGN2Q0ug2Yi7GE.jpg'}, {'credit_id': '52fe4222c3a36847f8006b07', 'department': 'Art', 'gender': 2, 'id': 2025, 'job': 'Art Direction', 'name': 'Nilo Rodis-Jamero', 'profile_path': None}, {'credit_id': '52fe4222c3a36847f8006b1f', 'department': 'Art', 'gender': 2, 'id': 2083, 'job': 'Production Design', 'name': 'Herman F. Zimmerman', 'profile_path': None}, {'credit_id': '52fe4222c3a36847f8006ab5', 'department': 'Production', 'gender': 2, 'id': 2093, 'job': 'Producer', 'name': 'Steven-Charles Jaffe', 'profile_path': None}, {'credit_id': '52fe4222c3a36847f8006abb', 'department': 'Production', 'gender': 0, 'id': 2095, 'job': 'Producer', 'name': 'Ralph Winter', 'profile_path': '/gNkcdQLpzV8C27bAc2vlLAiaeKx.jpg'}, {'credit_id': '52fe4222c3a36847f8006ac7', 'department': 'Writing', 'gender': 2, 'id': 2104, 'job': 'Screenplay', 'name': 'Denny Martin Flinn', 'profile_path': None}, {'credit_id': '52fe4222c3a36847f8006b01', 'department': 'Camera', 'gender': 2, 'id': 2116, 'job': 'Director of Photography', 'name': 'Hiro Narita', 'profile_path': None}, {'credit_id': '52fe4222c3a36847f8006b0d', 'department': 'Art', 'gender': 2, 'id': 2118, 'job': 'Set Decoration', 'name': 'Mickey S. Michaels', 'profile_path': None}, {'credit_id': '52fe4222c3a36847f8006b13', 'department': 'Costume &amp; Make-Up', 'gender': 0, 'id': 2119, 'job': 'Costume Design', 'name': 'Dodie Shepard', 'profile_path': None}, {'credit_id': '52fe4222c3a36847f8006b19', 'department': 'Sound', 'gender': 2, 'id': 2120, 'job': 'Original Music Composer', 'name': 'Cliff Eidelman', 'profile_path': None}, {'credit_id': '52fe4222c3a36847f8006b25', 'department': 'Production', 'gender': 1, 'id': 2121, 'job': 'Casting', 'name': 'Mary Jo Slater', 'profile_path': None}, {'credit_id': '52fe4222c3a36847f8006b2b', 'department': 'Editing', 'gender': 2, 'id': 2122, 'job': 'Editor', 'name': 'William Hoy', 'profile_path': None}, {'credit_id': '52fe4222c3a36847f8006b31', 'department': 'Editing', 'gender': 2, 'id': 2123, 'job': 'Editor', 'name': 'Ronald Roose', 'profile_path': None}]</t>
  </si>
  <si>
    <t>Star Trek VI: The Undiscovered Country</t>
  </si>
  <si>
    <t>m198</t>
  </si>
  <si>
    <t>[{'cast_id': 6, 'character': 'Captain Jean-Luc Picard', 'credit_id': '52fe4226c3a36847f8007cf1', 'gender': 2, 'id': 2387, 'name': 'Patrick Stewart', 'order': 0, 'profile_path': '/wEy5qSDT5jT3ZASc2hbwi59voPL.jpg'}, {'cast_id': 7, 'character': 'Commander William T. Riker', 'credit_id': '52fe4226c3a36847f8007cf5', 'gender': 2, 'id': 2388, 'name': 'Jonathan Frakes', 'order': 1, 'profile_path': '/51Z5EbZxtVPm6GiN0Wc9CLP4z3s.jpg'}, {'cast_id': 35, 'character': 'Lt. Commander Data', 'credit_id': '52fe4226c3a36847f8007d75', 'gender': 2, 'id': 1213786, 'name': 'Brent Spiner', 'order': 2, 'profile_path': '/gYaOWwycKcSEPQzUOITt9DA5AcY.jpg'}, {'cast_id': 9, 'character': 'Lt. Commander Geordi La Forge', 'credit_id': '52fe4226c3a36847f8007cf9', 'gender': 2, 'id': 2390, 'name': 'LeVar Burton', 'order': 3, 'profile_path': '/C3Jj0fNoPxZXDyDapm8lHyUh7o.jpg'}, {'cast_id': 29, 'character': 'Lt. Commander Worf', 'credit_id': '52fe4226c3a36847f8007d5d', 'gender': 2, 'id': 2391, 'name': 'Michael Dorn', 'order': 4, 'profile_path': '/d89cHhByE4kpzQcUB7z51YV3EjA.jpg'}, {'cast_id': 11, 'character': 'Dr. Beverly Crusher', 'credit_id': '52fe4226c3a36847f8007cfd', 'gender': 1, 'id': 2392, 'name': 'Gates McFadden', 'order': 5, 'profile_path': '/zPx8IwxNwgCZOhpGad5h0mrLV2q.jpg'}, {'cast_id': 12, 'character': 'Counselor Deanna Troi', 'credit_id': '52fe4226c3a36847f8007d01', 'gender': 1, 'id': 2393, 'name': 'Marina Sirtis', 'order': 6, 'profile_path': '/ueHzqv6uN6Mhf1DC3IjTPhNafYq.jpg'}, {'cast_id': 13, 'character': 'Praetor Shinzon', 'credit_id': '52fe4226c3a36847f8007d05', 'gender': 2, 'id': 2524, 'name': 'Tom Hardy', 'order': 7, 'profile_path': '/4CR1D9VLWZcmGgh4b6kKuY2NOel.jpg'}, {'cast_id': 14, 'character': 'The Reman Viceroy', 'credit_id': '52fe4226c3a36847f8007d09', 'gender': 2, 'id': 2372, 'name': 'Ron Perlman', 'order': 8, 'profile_path': '/xZyrXT2iEmSOokQRc1hedmxrbTi.jpg'}, {'cast_id': 15, 'character': "Senator Tal'aura", 'credit_id': '52fe4226c3a36847f8007d0d', 'gender': 1, 'id': 2525, 'name': 'Shannon Cochran', 'order': 9, 'profile_path': '/x74NDVVXVPxNH5018UyIOEwhLgd.jpg'}, {'cast_id': 16, 'character': 'Commander Donatra', 'credit_id': '52fe4226c3a36847f8007d11', 'gender': 1, 'id': 2133, 'name': 'Dina Meyer', 'order': 10, 'profile_path': '/a208ijs7X3u8lPzKWHeXSp3PiMd.jpg'}, {'cast_id': 30, 'character': 'Admiral Janeway', 'credit_id': '52fe4226c3a36847f8007d61', 'gender': 1, 'id': 35317, 'name': 'Kate Mulgrew', 'order': 11, 'profile_path': '/ndMDcRD0c4YBZmbYC4gaya3CYQo.jpg'}, {'cast_id': 31, 'character': 'Wesley Crusher', 'credit_id': '52fe4226c3a36847f8007d65', 'gender': 2, 'id': 3033, 'name': 'Wil Wheaton', 'order': 12, 'profile_path': '/1lrCjrsazL3O82DsP7ICfMHWJTU.jpg'}, {'cast_id': 32, 'character': 'Guinan', 'credit_id': '52fe4226c3a36847f8007d69', 'gender': 1, 'id': 2395, 'name': 'Whoopi Goldberg', 'order': 13, 'profile_path': '/n3lF8w4X4rDa4J2LMDIxMEcuUeH.jpg'}, {'cast_id': 33, 'character': 'Scimitar Computer (voice)', 'credit_id': '52fe4226c3a36847f8007d6d', 'gender': 2, 'id': 2523, 'name': 'Stuart Baird', 'order': 14, 'profile_path': '/k7nLNZ0MYsPrKq5T3ZV7m9zwEGY.jpg'}, {'cast_id': 34, 'character': 'Praetor Hiren', 'credit_id': '52fe4226c3a36847f8007d71', 'gender': 2, 'id': 52760, 'name': 'Alan Dale', 'order': 15, 'profile_path': '/3eguw755Dl5a4PlDBAeOmTcgZLb.jpg'}, {'cast_id': 38, 'character': 'Kelly (uncredited)', 'credit_id': '5526c71592514172760047e7', 'gender': 2, 'id': 9032, 'name': 'Bryan Singer', 'order': 16, 'profile_path': '/to8mWJabPoWkphkbYKoutCVSj06.jpg'}, {'cast_id': 39, 'character': 'Commander', 'credit_id': '5859e18b92514122d200cdb8', 'gender': 2, 'id': 1341996, 'name': 'David Ralphe', 'order': 17, 'profile_path': '/AjFig9t2ZUUXAphhbwQbhnjvLlU.jpg'}]</t>
  </si>
  <si>
    <t>[{'credit_id': '52fe4226c3a36847f8007cd5', 'department': 'Directing', 'gender': 2, 'id': 2523, 'job': 'Director', 'name': 'Stuart Baird', 'profile_path': '/k7nLNZ0MYsPrKq5T3ZV7m9zwEGY.jpg'}, {'credit_id': '52fe4226c3a36847f8007cdb', 'department': 'Production', 'gender': 2, 'id': 2381, 'job': 'Producer', 'name': 'Rick Berman', 'profile_path': None}, {'credit_id': '52fe4226c3a36847f8007ce1', 'department': 'Production', 'gender': 2, 'id': 2504, 'job': 'Executive Producer', 'name': 'Marty Hornstein', 'profile_path': None}, {'credit_id': '52fe4226c3a36847f8007ce7', 'department': 'Production', 'gender': 2, 'id': 2383, 'job': 'Producer', 'name': 'Peter Lauritson', 'profile_path': None}, {'credit_id': '52fe4226c3a36847f8007ced', 'department': 'Writing', 'gender': 2, 'id': 932, 'job': 'Screenplay', 'name': 'John Logan', 'profile_path': '/3yVu9Jda97tJlkijaL3wmSABWwo.jpg'}, {'credit_id': '52fe4226c3a36847f8007d17', 'department': 'Camera', 'gender': 0, 'id': 904, 'job': 'Director of Photography', 'name': 'Jeffrey L. Kimball', 'profile_path': None}, {'credit_id': '52fe4226c3a36847f8007d1d', 'department': 'Art', 'gender': 0, 'id': 2527, 'job': 'Art Direction', 'name': 'Cherie Baker', 'profile_path': None}, {'credit_id': '52fe4226c3a36847f8007d23', 'department': 'Art', 'gender': 0, 'id': 2528, 'job': 'Art Direction', 'name': 'Donald B. Woodruff', 'profile_path': None}, {'credit_id': '52fe4226c3a36847f8007d29', 'department': 'Art', 'gender': 2, 'id': 796, 'job': 'Set Decoration', 'name': 'John M. Dwyer', 'profile_path': None}, {'credit_id': '52fe4226c3a36847f8007d2f', 'department': 'Art', 'gender': 2, 'id': 2529, 'job': 'Set Decoration', 'name': 'Ronald R. Reiss', 'profile_path': None}, {'credit_id': '52fe4226c3a36847f8007d35', 'department': 'Costume &amp; Make-Up', 'gender': 2, 'id': 2530, 'job': 'Costume Design', 'name': 'Bob Ringwood', 'profile_path': None}, {'credit_id': '52fe4226c3a36847f8007d3b', 'department': 'Sound', 'gender': 2, 'id': 1760, 'job': 'Original Music Composer', 'name': 'Jerry Goldsmith', 'profile_path': '/e6sd10VuwFXkgRFrCTCygbhMq2q.jpg'}, {'credit_id': '52fe4226c3a36847f8007d41', 'department': 'Art', 'gender': 2, 'id': 2083, 'job': 'Production Design', 'name': 'Herman F. Zimmerman', 'profile_path': None}, {'credit_id': '52fe4226c3a36847f8007d47', 'department': 'Production', 'gender': 1, 'id': 2399, 'job': 'Casting', 'name': 'Junie Lowry-Johnson', 'profile_path': '/1WIEz9uYLpsv28tcvnH97OgcYoF.jpg'}, {'credit_id': '52fe4226c3a36847f8007d4d', 'department': 'Production', 'gender': 1, 'id': 2031, 'job': 'Casting', 'name': 'Amanda Mackey', 'profile_path': None}, {'credit_id': '52fe4226c3a36847f8007d53', 'department': 'Production', 'gender': 1, 'id': 2532, 'job': 'Casting', 'name': 'Cathy Sandrich', 'profile_path': None}, {'credit_id': '52fe4226c3a36847f8007d59', 'department': 'Editing', 'gender': 0, 'id': 2533, 'job': 'Editor', 'name': 'Dallas Puett', 'profile_path': None}, {'credit_id': '537495680e0a267c6e00362c', 'department': 'Costume &amp; Make-Up', 'gender': 0, 'id': 2397, 'job': 'Costume Design', 'name': 'Robert Blackman', 'profile_path': None}, {'credit_id': '537495840e0a267c62003880', 'department': 'Costume &amp; Make-Up', 'gender': 0, 'id': 1319749, 'job': 'Costume Supervisor', 'name': 'Anthony J. Scarano', 'profile_path': None}]</t>
  </si>
  <si>
    <t>Star Trek: Nemesis</t>
  </si>
  <si>
    <t>m199</t>
  </si>
  <si>
    <t>['adventure', 'drama', 'romance', 'sci-fi']</t>
  </si>
  <si>
    <t>[{'cast_id': 1, 'character': 'Starman', 'credit_id': '52fe4518c3a36847f80bc1ab', 'gender': 2, 'id': 1229, 'name': 'Jeff Bridges', 'order': 0, 'profile_path': '/xms1RAY6q7Lzp7wNeRCB0kzhucn.jpg'}, {'cast_id': 2, 'character': 'Jenny Hayden', 'credit_id': '52fe4518c3a36847f80bc1af', 'gender': 1, 'id': 650, 'name': 'Karen Allen', 'order': 1, 'profile_path': '/6TzVbX52cAOqe9LH6GZ5xutbW5G.jpg'}, {'cast_id': 3, 'character': 'Mark Shermin', 'credit_id': '52fe4518c3a36847f80bc1b3', 'gender': 2, 'id': 1270, 'name': 'Charles Martin Smith', 'order': 2, 'profile_path': '/fahfWqqrdJwajrfEGmEOXQ1p9bm.jpg'}, {'cast_id': 4, 'character': 'George Fox', 'credit_id': '52fe4518c3a36847f80bc1b7', 'gender': 2, 'id': 58423, 'name': 'Richard Jaeckel', 'order': 3, 'profile_path': '/pTTfCxMxjBvxkcemCBwNqEiHXce.jpg'}, {'cast_id': 5, 'character': 'Major Bell', 'credit_id': '52fe4518c3a36847f80bc1bb', 'gender': 2, 'id': 15515, 'name': 'Robert Phalen', 'order': 4, 'profile_path': None}, {'cast_id': 15, 'character': 'Sergeant Lemon', 'credit_id': '53344fb2c3a3682a8e0023f1', 'gender': 2, 'id': 170644, 'name': 'Tony Edwards', 'order': 5, 'profile_path': None}, {'cast_id': 16, 'character': 'Brad Heinmuller', 'credit_id': '53344fc5c3a3682abb0023cc', 'gender': 2, 'id': 1211987, 'name': 'John Walter Davis', 'order': 6, 'profile_path': '/8gCQk8JW6vynPPhhScryy0Ldvkx.jpg'}, {'cast_id': 17, 'character': 'Cop #1', 'credit_id': '53344fd5c3a3682a94002436', 'gender': 2, 'id': 123016, 'name': 'Dirk Blocker', 'order': 7, 'profile_path': '/vUpYmSoiJtoUyP6ajHgz8fJVmFs.jpg'}, {'cast_id': 18, 'character': 'Hot Rodder', 'credit_id': '53344fe7c3a3682a8e0023f5', 'gender': 0, 'id': 108662, 'name': 'Sean Stanek', 'order': 8, 'profile_path': None}, {'cast_id': 26, 'character': 'Cook', 'credit_id': '58601487c3a3681a6b0211b4', 'gender': 2, 'id': 54564, 'name': 'George Buck Flower', 'order': 9, 'profile_path': '/xHzW4GszCLTZLNxvTcKL9ICuLIc.jpg'}, {'cast_id': 20, 'character': 'Scientist', 'credit_id': '53345003c3a3682a870024ec', 'gender': 0, 'id': 1305080, 'name': 'Russ Benning', 'order': 10, 'profile_path': None}, {'cast_id': 21, 'character': 'Marine Lieutenant', 'credit_id': '53345013c3a3680a1e001e01', 'gender': 0, 'id': 1305082, 'name': 'Ralph Cosham', 'order': 11, 'profile_path': None}, {'cast_id': 25, 'character': 'Deer Hunter', 'credit_id': '54fb46399251417b70001a79', 'gender': 2, 'id': 176475, 'name': 'Ted White', 'order': 12, 'profile_path': '/8QRpdCAVm1WPFpcOahA6O6iNM9f.jpg'}]</t>
  </si>
  <si>
    <t>[{'credit_id': '52fe4518c3a36847f80bc1c1', 'department': 'Directing', 'gender': 2, 'id': 11770, 'job': 'Director', 'name': 'John Carpenter', 'profile_path': '/5qgEQ9D9r8JmbBmqeLupc1jeTcz.jpg'}, {'credit_id': '52fe4518c3a36847f80bc1c7', 'department': 'Production', 'gender': 2, 'id': 3392, 'job': 'Producer', 'name': 'Michael Douglas', 'profile_path': '/nmlitv4g2jXO3sJrnA9g980j2uc.jpg'}, {'credit_id': '52fe4518c3a36847f80bc1cd', 'department': 'Sound', 'gender': 2, 'id': 7066, 'job': 'Music', 'name': 'Jack Nitzsche', 'profile_path': None}, {'credit_id': '52fe4518c3a36847f80bc1d3', 'department': 'Camera', 'gender': 0, 'id': 53290, 'job': 'Director of Photography', 'name': 'Donald M. Morgan', 'profile_path': None}, {'credit_id': '52fe4518c3a36847f80bc1d9', 'department': 'Editing', 'gender': 1, 'id': 18651, 'job': 'Editor', 'name': 'Marion Rothman', 'profile_path': None}, {'credit_id': '52fe4518c3a36847f80bc1df', 'department': 'Writing', 'gender': 2, 'id': 3028, 'job': 'Writer', 'name': 'Bruce A. Evans', 'profile_path': None}, {'credit_id': '52fe4518c3a36847f80bc1e5', 'department': 'Writing', 'gender': 2, 'id': 3029, 'job': 'Writer', 'name': 'Raynold Gideon', 'profile_path': None}, {'credit_id': '5374c379c3a3681518002b3f', 'department': 'Production', 'gender': 1, 'id': 8426, 'job': 'Casting', 'name': 'Jennifer Shull', 'profile_path': None}, {'credit_id': '5374c391c3a3681528002a85', 'department': 'Art', 'gender': 2, 'id': 12436, 'job': 'Production Design', 'name': 'Daniel A. Lomino', 'profile_path': None}, {'credit_id': '5374c41ac3a3681528002a92', 'department': 'Art', 'gender': 2, 'id': 11083, 'job': 'Set Decoration', 'name': 'Robert R. Benton', 'profile_path': None}, {'credit_id': '5862543892514115c40414a6', 'department': 'Directing', 'gender': 1, 'id': 27581, 'job': 'Script Supervisor', 'name': 'Sandy King', 'profile_path': None}, {'credit_id': '58625472c3a3681a7d03b4db', 'department': 'Production', 'gender': 2, 'id': 364835, 'job': 'Researcher', 'name': 'Carl Mazzocone', 'profile_path': '/i2A42btpJpx5wmYo6NirqE7yBRA.jpg'}, {'credit_id': '58625506c3a3681a62041207', 'department': 'Lighting', 'gender': 0, 'id': 1546877, 'job': 'Gaffer', 'name': 'Hugo Cortina', 'profile_path': None}, {'credit_id': '5862551dc3a3681a680450e7', 'department': 'Crew', 'gender': 2, 'id': 1590, 'job': 'Second Unit Cinematographer', 'name': 'Steven Poster', 'profile_path': None}, {'credit_id': '5862553092514115c404153b', 'department': 'Camera', 'gender': 0, 'id': 1534227, 'job': 'Camera Operator', 'name': 'Chris Schwiebert', 'profile_path': None}, {'credit_id': '5862554f92514115c70401ae', 'department': 'Camera', 'gender': 0, 'id': 1403639, 'job': 'Camera Operator', 'name': 'George Kohut', 'profile_path': None}, {'credit_id': '58625568c3a3681a72043cb7', 'department': 'Camera', 'gender': 0, 'id': 1404230, 'job': 'Still Photographer', 'name': 'Sidney Ray Baldwin', 'profile_path': None}, {'credit_id': '586255a1c3a3681a6b03ebc7', 'department': 'Camera', 'gender': 0, 'id': 1728440, 'job': 'Still Photographer', 'name': 'Dean Williams', 'profile_path': None}, {'credit_id': '586255f292514115c7040201', 'department': 'Visual Effects', 'gender': 0, 'id': 1640688, 'job': 'Animation Supervisor', 'name': 'Charlie Mullen', 'profile_path': None}, {'credit_id': '58625623c3a3681a620412bd', 'department': 'Crew', 'gender': 0, 'id': 13410, 'job': 'Special Effects Coordinator', 'name': 'Roy Arbogast', 'profile_path': None}, {'credit_id': '58625661c3a3681a680451b9', 'department': 'Crew', 'gender': 0, 'id': 1401105, 'job': 'Visual Effects Editor', 'name': 'Michael Gleason', 'profile_path': None}, {'credit_id': '58625692c3a3681a650397ee', 'department': 'Crew', 'gender': 0, 'id': 1530363, 'job': 'Visual Effects Editor', 'name': 'Bill Kimberlin', 'profile_path': None}, {'credit_id': '586256ccc3a3681a62041339', 'department': 'Sound', 'gender': 0, 'id': 1728443, 'job': 'ADR &amp; Dubbing', 'name': 'Jay Engel', 'profile_path': None}, {'credit_id': '586256e992514115c003f274', 'department': 'Sound', 'gender': 0, 'id': 1370961, 'job': 'Sound Editor', 'name': 'Michael P. Redbourn', 'profile_path': None}, {'credit_id': '586256fb92514115cf03e511', 'department': 'Sound', 'gender': 0, 'id': 1728444, 'job': 'Sound Editor', 'name': 'Don S. Walden', 'profile_path': None}, {'credit_id': '58625717c3a3681a65039842', 'department': 'Sound', 'gender': 2, 'id': 928942, 'job': 'Sound Re-Recording Mixer', 'name': 'Steve Maslow', 'profile_path': None}, {'credit_id': '58625730c3a3681a65039854', 'department': 'Sound', 'gender': 2, 'id': 1378171, 'job': 'Sound Re-Recording Mixer', 'name': "Kevin O'Connell", 'profile_path': None}, {'credit_id': '5862574592514115c003f2aa', 'department': 'Sound', 'gender': 0, 'id': 55229, 'job': 'Sound Re-Recording Mixer', 'name': 'Bill Varney', 'profile_path': None}, {'credit_id': '5862575ac3a3681a6804524e', 'department': 'Sound', 'gender': 0, 'id': 14717, 'job': 'Supervising Sound Editor', 'name': 'Tom McCarthy Jr.', 'profile_path': None}, {'credit_id': '5862577392514115cf03e563', 'department': 'Art', 'gender': 0, 'id': 1435578, 'job': 'Construction Coordinator', 'name': 'Walt Hadfield', 'profile_path': None}, {'credit_id': '5862578ec3a3681a72043e46', 'department': 'Art', 'gender': 2, 'id': 16652, 'job': 'Set Designer', 'name': 'William J. Durrell Jr.', 'profile_path': None}, {'credit_id': '586257a7c3a3681a72043e60', 'department': 'Crew', 'gender': 0, 'id': 75234, 'job': 'Property Master', 'name': 'Larry Clark Bird', 'profile_path': None}, {'credit_id': '586257bfc3a3681a6f03e06d', 'department': 'Costume &amp; Make-Up', 'gender': 0, 'id': 1728445, 'job': 'Hairstylist', 'name': 'Marina Pedraza', 'profile_path': None}, {'credit_id': '586257cf92514115d303f9a2', 'department': 'Costume &amp; Make-Up', 'gender': 0, 'id': 1728446, 'job': 'Makeup Artist', 'name': 'Pete Altobelli', 'profile_path': None}]</t>
  </si>
  <si>
    <t>[{'id': 28, 'name': 'Action'}, {'id': 12, 'name': 'Adventure'}, {'id': 10749, 'name': 'Romance'}, {'id': 878, 'name': 'Science Fiction'}]</t>
  </si>
  <si>
    <t>[{'name': 'Columbia Pictures', 'id': 5}, {'name': 'Delphi II Productions', 'id': 7585}, {'name': 'Industrial Light &amp; Magic (ILM)', 'id': 8805}]</t>
  </si>
  <si>
    <t>Starman</t>
  </si>
  <si>
    <t>m200</t>
  </si>
  <si>
    <t>['action', 'crime', 'drama', 'fantasy', 'music', 'mystery', 'sci-fi', 'thriller']</t>
  </si>
  <si>
    <t>[{'cast_id': 9, 'character': 'Lenny Nero', 'credit_id': '52fe4231c3a36847f800b3a1', 'gender': 2, 'id': 5469, 'name': 'Ralph Fiennes', 'order': 0, 'profile_path': '/nt6wcXariJ2kQiMFocMUjvVP92A.jpg'}, {'cast_id': 10, 'character': "Lornette 'Mace' Mason", 'credit_id': '52fe4231c3a36847f800b3a5', 'gender': 1, 'id': 9780, 'name': 'Angela Bassett', 'order': 1, 'profile_path': '/tHkgSzhEuJKp5hqp0DZLad8HNZ9.jpg'}, {'cast_id': 11, 'character': 'Max Peltier', 'credit_id': '52fe4231c3a36847f800b3a9', 'gender': 2, 'id': 3197, 'name': 'Tom Sizemore', 'order': 2, 'profile_path': '/soINOuacuiThRb2LyPD4tTWve7C.jpg'}, {'cast_id': 12, 'character': 'Faith Justin', 'credit_id': '52fe4231c3a36847f800b3ad', 'gender': 1, 'id': 3196, 'name': 'Juliette Lewis', 'order': 3, 'profile_path': '/fiQ7fF6AiU5oyihM7hVAotNYUv.jpg'}, {'cast_id': 13, 'character': 'Burton Steckler', 'credit_id': '52fe4231c3a36847f800b3b1', 'gender': 2, 'id': 7132, 'name': "Vincent D'Onofrio", 'order': 4, 'profile_path': '/lUEn7f7xCLuT1kRCHoxMTRnYKXW.jpg'}, {'cast_id': 14, 'character': 'Dwayne Engelman', 'credit_id': '52fe4231c3a36847f800b3b5', 'gender': 2, 'id': 886, 'name': 'William Fichtner', 'order': 5, 'profile_path': '/apj1bgzZI2efSdJolfp6KjhG8CF.jpg'}, {'cast_id': 15, 'character': 'Philo Gant', 'credit_id': '52fe4231c3a36847f800b3b9', 'gender': 2, 'id': 7486, 'name': 'Michael Wincott', 'order': 6, 'profile_path': '/pvKUzexxZT4sRTT1BczzrwX8ghz.jpg'}, {'cast_id': 16, 'character': 'Jeriko One', 'credit_id': '52fe4231c3a36847f800b3bd', 'gender': 2, 'id': 2683, 'name': 'Glenn Plummer', 'order': 7, 'profile_path': '/s0Dwke7OKL8Yhk2WalJm4ntP51A.jpg'}, {'cast_id': 17, 'character': 'Iris', 'credit_id': '52fe4231c3a36847f800b3c1', 'gender': 1, 'id': 14607, 'name': 'Brigitte Bako', 'order': 8, 'profile_path': '/1D7yfHTpFEc8nQmsHHJiFE5yvwe.jpg'}, {'cast_id': 22, 'character': 'Anchor Woman', 'credit_id': '52ffb8429251416ae4097e20', 'gender': 1, 'id': 11024, 'name': 'Kelly Hu', 'order': 9, 'profile_path': '/dxpA9Jz5qaJiDYhPYtH9Dmh1iNs.jpg'}, {'cast_id': 32, 'character': 'Tick', 'credit_id': '58f7beb9c3a3680b3d000880', 'gender': 2, 'id': 6396, 'name': 'Richard Edson', 'order': 10, 'profile_path': '/7YegwxrBppretnwGEEMxEI453Ef.jpg'}, {'cast_id': 23, 'character': 'Palmer Strickland', 'credit_id': '536fd9a40e0a2647cb012eb6', 'gender': 2, 'id': 14792, 'name': 'Josef Sommer', 'order': 11, 'profile_path': '/3mR6yfeMhFS1UGsb7btjjLaiTu1.jpg'}, {'cast_id': 24, 'character': 'Keith', 'credit_id': '536fd9ffc3a368124100ee4d', 'gender': 2, 'id': 151433, 'name': 'Joe Urla', 'order': 12, 'profile_path': '/92uDSmkBkgcVXDO8DBr3iInd62H.jpg'}, {'cast_id': 25, 'character': 'Wade Beemer', 'credit_id': '536fda36c3a36839c1004db4', 'gender': 2, 'id': 46921, 'name': 'Michael Jace', 'order': 13, 'profile_path': '/cnULwB3zzpyBqMoUTkdvtAVnpFH.jpg'}]</t>
  </si>
  <si>
    <t>[{'credit_id': '52fe4231c3a36847f800b39d', 'department': 'Editing', 'gender': 0, 'id': 1941, 'job': 'Editor', 'name': 'Howard A. Smith', 'profile_path': None}, {'credit_id': '52fe4231c3a36847f800b38b', 'department': 'Production', 'gender': 2, 'id': 2093, 'job': 'Producer', 'name': 'Steven-Charles Jaffe', 'profile_path': None}, {'credit_id': '52fe4231c3a36847f800b391', 'department': 'Sound', 'gender': 2, 'id': 5912, 'job': 'Original Music Composer', 'name': 'Graeme Revell', 'profile_path': '/g2Nhv2OCV8ygLYxkeDbhlqnrv7Z.jpg'}, {'credit_id': '52fe4231c3a36847f800b397', 'department': 'Camera', 'gender': 2, 'id': 2507, 'job': 'Director of Photography', 'name': 'Matthew F. Leonetti', 'profile_path': None}, {'credit_id': '53788fdcc3a3685554003a0c', 'department': 'Production', 'gender': 2, 'id': 2624, 'job': 'Casting', 'name': 'Richard Pagano', 'profile_path': None}, {'credit_id': '52fe4231c3a36847f800b379', 'department': 'Writing', 'gender': 2, 'id': 2710, 'job': 'Screenplay', 'name': 'James Cameron', 'profile_path': '/zy2foCd8PEtvCcsX48cROdQdDLB.jpg'}, {'credit_id': '52fe4231c3a36847f800b385', 'department': 'Production', 'gender': 2, 'id': 2710, 'job': 'Producer', 'name': 'James Cameron', 'profile_path': '/zy2foCd8PEtvCcsX48cROdQdDLB.jpg'}, {'credit_id': '52fe4231c3a36847f800b373', 'department': 'Directing', 'gender': 1, 'id': 14392, 'job': 'Director', 'name': 'Kathryn Bigelow', 'profile_path': '/7wiMnFR6WP9SK870AvNQ3LccLi7.jpg'}, {'credit_id': '52fe4231c3a36847f800b37f', 'department': 'Writing', 'gender': 2, 'id': 14393, 'job': 'Screenplay', 'name': 'Jay Cocks', 'profile_path': None}, {'credit_id': '52fe4231c3a36847f800b3c7', 'department': 'Art', 'gender': 1, 'id': 9199, 'job': 'Production Design', 'name': 'Lilly Kilvert', 'profile_path': '/c1OtwQAEToq4GSFIFY0WYHPkGr9.jpg'}, {'credit_id': '52fe4231c3a36847f800b3cd', 'department': 'Art', 'gender': 2, 'id': 14608, 'job': 'Art Direction', 'name': 'John Warnke', 'profile_path': None}, {'credit_id': '52fe4231c3a36847f800b3d3', 'department': 'Art', 'gender': 1, 'id': 14609, 'job': 'Set Decoration', 'name': 'Kara Lindstrom', 'profile_path': None}, {'credit_id': '52fe4231c3a36847f800b3d9', 'department': 'Costume &amp; Make-Up', 'gender': 1, 'id': 7735, 'job': 'Costume Design', 'name': 'Ellen Mirojnick', 'profile_path': None}, {'credit_id': '53788fb3c3a368552500381f', 'department': 'Production', 'gender': 1, 'id': 6479, 'job': 'Casting', 'name': 'Sharon Bialy', 'profile_path': None}, {'credit_id': '53788fc9c3a368552c00375b', 'department': 'Production', 'gender': 1, 'id': 25830, 'job': 'Casting', 'name': 'Debi Manwiller', 'profile_path': '/2LGUnaXYCwPMjqWsBtDVajFZMm7.jpg'}, {'credit_id': '53789048c3a3685554003a1a', 'department': 'Production', 'gender': 0, 'id': 1320910, 'job': 'Casting', 'name': 'Melissa M. Thomas', 'profile_path': None}, {'credit_id': '537890a5c3a368554a0038e7', 'department': 'Costume &amp; Make-Up', 'gender': 0, 'id': 1320911, 'job': 'Makeup Department Head', 'name': 'Linda Grimes', 'profile_path': None}]</t>
  </si>
  <si>
    <t>[{'id': 80, 'name': 'Crime'}, {'id': 18, 'name': 'Drama'}, {'id': 878, 'name': 'Science Fiction'}, {'id': 53, 'name': 'Thriller'}]</t>
  </si>
  <si>
    <t>[{'name': 'Lightstorm Entertainment', 'id': 574}]</t>
  </si>
  <si>
    <t>Strange Days</t>
  </si>
  <si>
    <t>m202</t>
  </si>
  <si>
    <t>[{'cast_id': 1, 'character': 'Mike Peters.', 'credit_id': '52fe43449251416c75009d77', 'gender': 2, 'id': 15277, 'name': 'Jon Favreau', 'order': 0, 'profile_path': '/sJSGJwGa3hjMlJNUCxF7wQwo7fb.jpg'}, {'cast_id': 2, 'character': 'Trent Walker.', 'credit_id': '52fe43449251416c75009d7b', 'gender': 2, 'id': 4937, 'name': 'Vince Vaughn', 'order': 1, 'profile_path': '/r6ISnWjO5fA9QA1BTWUGaqdPyxE.jpg'}, {'cast_id': 3, 'character': 'Rob', 'credit_id': '52fe43449251416c75009d7f', 'gender': 2, 'id': 17402, 'name': 'Ron Livingston', 'order': 2, 'profile_path': '/AjR0aCaDOK6S38I8ziICgVbxH5I.jpg'}, {'cast_id': 4, 'character': 'Sue', 'credit_id': '52fe43449251416c75009d83', 'gender': 2, 'id': 64715, 'name': 'Patrick Van Horn', 'order': 3, 'profile_path': '/j8ghO8LacpOtBA2l1VY7nLv35Cg.jpg'}, {'cast_id': 11, 'character': 'Charles', 'credit_id': '52fe43449251416c75009dab', 'gender': 0, 'id': 110141, 'name': 'Alex DÃ©sert', 'order': 4, 'profile_path': '/bGkIL5tS0J8W2pmzizGRQ05n14G.jpg'}, {'cast_id': 12, 'character': 'Lorraine', 'credit_id': '52fe43449251416c75009daf', 'gender': 1, 'id': 69122, 'name': 'Heather Graham', 'order': 5, 'profile_path': '/wxi8zk7izcJ1WmRWwWTP9Y2YnRM.jpg'}, {'cast_id': 13, 'character': 'Christy', 'credit_id': '52fe43449251416c75009db3', 'gender': 1, 'id': 171233, 'name': 'Deena Martin', 'order': 6, 'profile_path': None}, {'cast_id': 14, 'character': 'Lisa', 'credit_id': '52fe43449251416c75009db7', 'gender': 1, 'id': 177114, 'name': 'Katherine Kendall', 'order': 7, 'profile_path': '/kbySBoXcZMr3b07Wj6WNsrCgzAB.jpg'}, {'cast_id': 15, 'character': 'Nikki', 'credit_id': '52fe43449251416c75009dbb', 'gender': 1, 'id': 35980, 'name': 'Brooke Langton', 'order': 8, 'profile_path': '/u44XljgfkA6KBmJlEPyquR6bmL.jpg'}, {'cast_id': 16, 'character': 'Girl with Cigar', 'credit_id': '52fe43449251416c75009dbf', 'gender': 1, 'id': 41690, 'name': 'Blake Lindsley', 'order': 9, 'profile_path': '/jW9esvFejQSyjyZZMqUg4xcbsww.jpg'}, {'cast_id': 17, 'character': 'Vegas Dealer', 'credit_id': '52fe43449251416c75009dc3', 'gender': 0, 'id': 171975, 'name': 'Kevin James Kelly', 'order': 10, 'profile_path': None}, {'cast_id': 18, 'character': 'Vegas Waitress', 'credit_id': '52fe43449251416c75009dc7', 'gender': 1, 'id': 263618, 'name': 'Stephanie Ittleson', 'order': 11, 'profile_path': '/pYzIkU3FLegvdWBMw8PtFe2wDq8.jpg'}, {'cast_id': 19, 'character': '$100 Gambler', 'credit_id': '52fe43449251416c75009dcb', 'gender': 0, 'id': 59024, 'name': 'Vernon Vaughn', 'order': 12, 'profile_path': '/m3YxVDTEyqB40e5bl0IZUPh0OE2.jpg'}, {'cast_id': 20, 'character': '$5 Winner', 'credit_id': '52fe43449251416c75009dcf', 'gender': 0, 'id': 567597, 'name': 'Joan Favreau', 'order': 13, 'profile_path': None}, {'cast_id': 21, 'character': 'Skully', 'credit_id': '52fe43449251416c75009dd3', 'gender': 0, 'id': 62787, 'name': 'Rio Hackford', 'order': 14, 'profile_path': '/uVc9opIm61gghGrxD8KwsS9rVkm.jpg'}, {'cast_id': 22, 'character': 'Girl at Party', 'credit_id': '52fe43449251416c75009dd7', 'gender': 0, 'id': 1281452, 'name': 'Jan Dykstra', 'order': 15, 'profile_path': None}, {'cast_id': 23, 'character': 'Peek-a-boo Girl', 'credit_id': '52fe43449251416c75009ddb', 'gender': 1, 'id': 121757, 'name': 'Maddie Corman', 'order': 16, 'profile_path': '/358wSv3l3FPhNTcpcalQvRVXQB4.jpg'}, {'cast_id': 24, 'character': 'Dresden Lounge Act', 'credit_id': '52fe43449251416c75009ddf', 'gender': 0, 'id': 1281453, 'name': 'Marty &amp; Elayne', 'order': 17, 'profile_path': None}, {'cast_id': 25, 'character': 'Derby Band', 'credit_id': '52fe43449251416c75009de3', 'gender': 0, 'id': 182307, 'name': 'Big Bad Voodoo Daddy', 'order': 18, 'profile_path': None}, {'cast_id': 26, 'character': '$100 Gambler', 'credit_id': '52fe43449251416c75009de7', 'gender': 0, 'id': 1281454, 'name': 'Sheri Rosenblum', 'order': 19, 'profile_path': None}, {'cast_id': 27, 'character': '$100 Gambler', 'credit_id': '52fe43449251416c75009deb', 'gender': 0, 'id': 1281455, 'name': 'Stasea Rosenblum', 'order': 20, 'profile_path': None}, {'cast_id': 28, 'character': '$5 Gambler', 'credit_id': '52fe43449251416c75009def', 'gender': 1, 'id': 111680, 'name': 'Pamela Shaw', 'order': 21, 'profile_path': '/jLpfsMKLLWUCAVkkaPYxkipAJpu.jpg'}, {'cast_id': 29, 'character': 'Pit Boss', 'credit_id': '52fe43449251416c75009df3', 'gender': 0, 'id': 1281456, 'name': 'Tom Alley', 'order': 22, 'profile_path': None}, {'cast_id': 30, 'character': 'Lounge Lizard', 'credit_id': '52fe43449251416c75009df7', 'gender': 0, 'id': 1281457, 'name': 'Reverend Phil Dixon', 'order': 23, 'profile_path': None}, {'cast_id': 31, 'character': 'Bartender', 'credit_id': '52fe43449251416c75009dfb', 'gender': 0, 'id': 1281458, 'name': 'Ashley M. Rogers', 'order': 24, 'profile_path': None}, {'cast_id': 32, 'character': "Skully's Crew / Derby Dancer", 'credit_id': '52fe43449251416c75009dff', 'gender': 0, 'id': 1281459, 'name': 'Jay Diola', 'order': 25, 'profile_path': None}, {'cast_id': 33, 'character': "Skully's Crew", 'credit_id': '52fe43449251416c75009e03', 'gender': 0, 'id': 1281460, 'name': 'Nicholas Gagliarducci', 'order': 26, 'profile_path': None}, {'cast_id': 34, 'character': "Skully's Crew", 'credit_id': '52fe43449251416c75009e07', 'gender': 2, 'id': 1134050, 'name': 'David Gould', 'order': 27, 'profile_path': None}, {'cast_id': 35, 'character': "Skully's Crew", 'credit_id': '52fe43449251416c75009e0b', 'gender': 2, 'id': 209512, 'name': 'Bill Phillips', 'order': 28, 'profile_path': None}, {'cast_id': 36, 'character': 'Pink Dot Guy', 'credit_id': '52fe43449251416c75009e0f', 'gender': 0, 'id': 1281461, 'name': 'Mansur Hamud', 'order': 29, 'profile_path': None}, {'cast_id': 37, 'character': 'Party Mystery Guy', 'credit_id': '52fe43449251416c75009e13', 'gender': 2, 'id': 183439, 'name': 'Ahmed Ahmed', 'order': 30, 'profile_path': '/vJjVnmcnSkq6OhcdpVPzGO42sLC.jpg'}, {'cast_id': 38, 'character': 'Derby Lady', 'credit_id': '52fe43449251416c75009e17', 'gender': 0, 'id': 1281462, 'name': 'Eufemia Plimpton', 'order': 31, 'profile_path': None}, {'cast_id': 39, 'character': 'Derby Lady', 'credit_id': '52fe43449251416c75009e1b', 'gender': 0, 'id': 1281463, 'name': 'Melinda Starr', 'order': 32, 'profile_path': None}, {'cast_id': 40, 'character': 'Dresden Lady', 'credit_id': '52fe43449251416c75009e1f', 'gender': 1, 'id': 952336, 'name': 'Samantha Lemole', 'order': 33, 'profile_path': '/8n0iZxL1xWvqHGPhXTrQkXWRHhZ.jpg'}, {'cast_id': 41, 'character': 'Dresden Lady', 'credit_id': '52fe43449251416c75009e23', 'gender': 0, 'id': 1281464, 'name': 'Jessica Buchman', 'order': 34, 'profile_path': None}, {'cast_id': 42, 'character': 'Diner Waitress', 'credit_id': '52fe43449251416c75009e27', 'gender': 0, 'id': 1281465, 'name': "Caroline O'Meara", 'order': 35, 'profile_path': None}, {'cast_id': 43, 'character': 'Derby Doorman', 'credit_id': '52fe43449251416c75009e2b', 'gender': 2, 'id': 974423, 'name': 'Gary Auerbach', 'order': 36, 'profile_path': None}, {'cast_id': 44, 'character': 'Derby Doorman', 'credit_id': '52fe43449251416c75009e2f', 'gender': 2, 'id': 1115476, 'name': 'Brad Halvorson', 'order': 37, 'profile_path': None}, {'cast_id': 45, 'character': 'Diner Patron', 'credit_id': '52fe43449251416c75009e33', 'gender': 0, 'id': 1281466, 'name': 'Christopher R. Joyce', 'order': 38, 'profile_path': None}, {'cast_id': 46, 'character': 'Diner Patron', 'credit_id': '52fe43449251416c75009e37', 'gender': 0, 'id': 1281467, 'name': 'Edward Rissien', 'order': 39, 'profile_path': None}, {'cast_id': 47, 'character': 'Diner Patron', 'credit_id': '52fe43449251416c75009e3b', 'gender': 0, 'id': 1281468, 'name': 'Jenna Rissien', 'order': 40, 'profile_path': None}, {'cast_id': 48, 'character': 'Diner Patron', 'credit_id': '52fe43449251416c75009e3f', 'gender': 0, 'id': 181034, 'name': 'Mark Smith', 'order': 41, 'profile_path': None}, {'cast_id': 49, 'character': 'Derby Dancer', 'credit_id': '52fe43449251416c75009e43', 'gender': 0, 'id': 1281469, 'name': 'John Abrham', 'order': 42, 'profile_path': None}, {'cast_id': 50, 'character': 'Derby Dancer', 'credit_id': '52fe43449251416c75009e47', 'gender': 0, 'id': 1281470, 'name': 'Rachel Gallaghan', 'order': 43, 'profile_path': None}, {'cast_id': 51, 'character': 'Derby Dancer', 'credit_id': '52fe43449251416c75009e4b', 'gender': 0, 'id': 1281471, 'name': 'Lisa Guerriero', 'order': 44, 'profile_path': None}, {'cast_id': 52, 'character': 'Derby Dancer', 'credit_id': '52fe43449251416c75009e4f', 'gender': 2, 'id': 169008, 'name': 'Thomas Hall', 'order': 45, 'profile_path': None}, {'cast_id': 53, 'character': 'Derby Dancer', 'credit_id': '52fe43449251416c75009e53', 'gender': 0, 'id': 1281472, 'name': 'Damiana Kamishin', 'order': 46, 'profile_path': None}, {'cast_id': 54, 'character': 'Derby Dancer', 'credit_id': '52fe43449251416c75009e57', 'gender': 0, 'id': 1281473, 'name': 'Curtis Lindersmith', 'order': 47, 'profile_path': None}, {'cast_id': 55, 'character': 'Derby Dancer', 'credit_id': '52fe43449251416c75009e5b', 'gender': 0, 'id': 1281474, 'name': 'Jennifer Lucero', 'order': 48, 'profile_path': None}, {'cast_id': 56, 'character': 'Derby Dancer', 'credit_id': '52fe43449251416c75009e5f', 'gender': 0, 'id': 1281475, 'name': 'Pinki Marsolek', 'order': 49, 'profile_path': None}, {'cast_id': 57, 'character': 'Derby Dancer', 'credit_id': '52fe43449251416c75009e63', 'gender': 0, 'id': 1281476, 'name': 'Rhonda Martin', 'order': 50, 'profile_path': None}, {'cast_id': 58, 'character': 'Derby Dancer', 'credit_id': '52fe43449251416c75009e67', 'gender': 0, 'id': 1281477, 'name': 'Martina Migenes', 'order': 51, 'profile_path': None}, {'cast_id': 59, 'character': 'Derby Dancer', 'credit_id': '52fe43449251416c75009e6b', 'gender': 0, 'id': 1281478, 'name': 'Paul Mojica', 'order': 52, 'profile_path': None}, {'cast_id': 60, 'character': 'Derby Dancer', 'credit_id': '52fe43449251416c75009e6f', 'gender': 0, 'id': 1281479, 'name': 'Sam Mollo', 'order': 53, 'profile_path': None}, {'cast_id': 61, 'character': 'Derby Dancer', 'credit_id': '52fe43449251416c75009e73', 'gender': 0, 'id': 1281480, 'name': 'Jacob Morris', 'order': 54, 'profile_path': None}, {'cast_id': 62, 'character': 'Derby Dancer', 'credit_id': '52fe43449251416c75009e77', 'gender': 0, 'id': 1281481, 'name': 'Michael Scott', 'order': 55, 'profile_path': None}, {'cast_id': 63, 'character': 'Derby Dancer', 'credit_id': '52fe43449251416c75009e7b', 'gender': 0, 'id': 1281482, 'name': 'Bernard Serrano', 'order': 56, 'profile_path': None}, {'cast_id': 64, 'character': 'Derby Dancer', 'credit_id': '52fe43449251416c75009e7f', 'gender': 0, 'id': 1281483, 'name': 'Rosalind Smith', 'order': 57, 'profile_path': None}, {'cast_id': 65, 'character': 'Derby Dancer', 'credit_id': '52fe43449251416c75009e83', 'gender': 0, 'id': 1281484, 'name': 'Molly Stern', 'order': 58, 'profile_path': None}, {'cast_id': 66, 'character': 'Derby Dancer', 'credit_id': '52fe43449251416c75009e87', 'gender': 0, 'id': 1281485, 'name': 'Johnny Walker', 'order': 59, 'profile_path': None}, {'cast_id': 67, 'character': 'Derby Dancer', 'credit_id': '52fe43449251416c75009e8b', 'gender': 0, 'id': 1281486, 'name': 'Lisa Wolstein', 'order': 60, 'profile_path': None}]</t>
  </si>
  <si>
    <t>[{'credit_id': '52fe43449251416c75009d89', 'department': 'Directing', 'gender': 2, 'id': 11694, 'job': 'Director', 'name': 'Doug Liman', 'profile_path': '/cWpE3dSbskWOea4kAGzQpNIkfxM.jpg'}, {'credit_id': '52fe43449251416c75009d8f', 'department': 'Production', 'gender': 2, 'id': 64716, 'job': 'Producer', 'name': 'Victor Simpkins', 'profile_path': None}, {'credit_id': '52fe43449251416c75009d95', 'department': 'Writing', 'gender': 2, 'id': 15277, 'job': 'Screenplay', 'name': 'Jon Favreau', 'profile_path': '/sJSGJwGa3hjMlJNUCxF7wQwo7fb.jpg'}, {'credit_id': '52fe43449251416c75009d9b', 'department': 'Editing', 'gender': 2, 'id': 1891, 'job': 'Editor', 'name': 'Stephen Mirrione', 'profile_path': None}, {'credit_id': '564baa8ec3a3686026004973', 'department': 'Art', 'gender': 2, 'id': 1115476, 'job': 'Production Design', 'name': 'Brad Halvorson', 'profile_path': None}, {'credit_id': '564baacb9251416de3000a65', 'department': 'Production', 'gender': 1, 'id': 239415, 'job': 'Casting', 'name': 'Linda Francis', 'profile_path': None}, {'credit_id': '564ba6e2c3a3686037004725', 'department': 'Sound', 'gender': 0, 'id': 1297659, 'job': 'Sound Re-Recording Mixer', 'name': 'Larry Benjamin', 'profile_path': None}, {'credit_id': '564ba7ef9251417c46003dac', 'department': 'Sound', 'gender': 0, 'id': 1537699, 'job': 'Sound Re-Recording Mixer', 'name': 'Ross Davis', 'profile_path': None}, {'credit_id': '564ba8829251416de3000a06', 'department': 'Directing', 'gender': 0, 'id': 1537703, 'job': 'Script Supervisor', 'name': 'Paul S. Alcus', 'profile_path': None}, {'credit_id': '564ba8a4c3a368602e0045dc', 'department': 'Sound', 'gender': 0, 'id': 49912, 'job': 'Music Supervisor', 'name': 'Julianne Jordan', 'profile_path': None}, {'credit_id': '564baa2e9251414dcb0046eb', 'department': 'Sound', 'gender': 0, 'id': 1537704, 'job': 'Original Music Composer', 'name': 'Justin Reinhardt', 'profile_path': None}, {'credit_id': '564baa589251414dc8004513', 'department': 'Camera', 'gender': 2, 'id': 11694, 'job': 'Director of Photography', 'name': 'Doug Liman', 'profile_path': '/cWpE3dSbskWOea4kAGzQpNIkfxM.jpg'}, {'credit_id': '564baa9cc3a36860310043c2', 'department': 'Costume &amp; Make-Up', 'gender': 1, 'id': 935719, 'job': 'Costume Design', 'name': 'Genevieve Tyrrell', 'profile_path': None}, {'credit_id': '564baaeac3a368602e00464a', 'department': 'Production', 'gender': 0, 'id': 60104, 'job': 'Production Manager', 'name': 'Eden Wurmfeld', 'profile_path': None}]</t>
  </si>
  <si>
    <t>[{'name': 'Miramax Films', 'id': 14}, {'name': 'Independent Pictures (II)', 'id': 2833}, {'name': 'The Alfred Shay Company Inc.', 'id': 8824}]</t>
  </si>
  <si>
    <t>Swingers</t>
  </si>
  <si>
    <t>m205</t>
  </si>
  <si>
    <t>[{'cast_id': 5, 'character': 'Travis Bickle', 'credit_id': '52fe4218c3a36847f80037d7', 'gender': 2, 'id': 380, 'name': 'Robert De Niro', 'order': 0, 'profile_path': '/lvTSwUcvJRLAJ2FB5qFaukel516.jpg'}, {'cast_id': 6, 'character': 'Betsy', 'credit_id': '52fe4218c3a36847f80037db', 'gender': 1, 'id': 1036, 'name': 'Cybill Shepherd', 'order': 1, 'profile_path': '/iWlt5Xba1z9oFqL8MHo110I6qZ5.jpg'}, {'cast_id': 7, 'character': "'Sport' Matthew", 'credit_id': '52fe4218c3a36847f80037df', 'gender': 2, 'id': 1037, 'name': 'Harvey Keitel', 'order': 2, 'profile_path': '/4IcHhp1SCKijRxb7kqnxZNJuKdn.jpg'}, {'cast_id': 8, 'character': 'Iris Steensma', 'credit_id': '52fe4218c3a36847f80037e3', 'gender': 1, 'id': 1038, 'name': 'Jodie Foster', 'order': 3, 'profile_path': '/eAIE6bnOQ8rm0f933gyeAQdIwrP.jpg'}, {'cast_id': 9, 'character': 'Wizard', 'credit_id': '52fe4218c3a36847f80037e7', 'gender': 2, 'id': 1039, 'name': 'Peter Boyle', 'order': 4, 'profile_path': '/hAZw6rJlAemlqND09Km7qGvpZ6D.jpg'}, {'cast_id': 10, 'character': 'Senator Charles Palantine', 'credit_id': '52fe4218c3a36847f80037eb', 'gender': 2, 'id': 1040, 'name': 'Leonard Harris', 'order': 5, 'profile_path': '/3BzHdz17VrUiNEMNlOGIYT6SkF5.jpg'}, {'cast_id': 11, 'character': 'Tom', 'credit_id': '52fe4218c3a36847f80037ef', 'gender': 2, 'id': 13, 'name': 'Albert Brooks', 'order': 6, 'profile_path': '/kahlMTdygrPJ28VYRhKPavYD9hs.jpg'}, {'cast_id': 12, 'character': 'Concession Girl', 'credit_id': '52fe4218c3a36847f80037f3', 'gender': 1, 'id': 1041, 'name': 'Diahnne Abbott', 'order': 7, 'profile_path': '/bstWqig7aE762V7Bv7dMdH8CbzW.jpg'}, {'cast_id': 14, 'character': 'Policeman al rally', 'credit_id': '52fe4218c3a36847f80037f7', 'gender': 0, 'id': 1043, 'name': 'Gino Ardito', 'order': 8, 'profile_path': None}, {'cast_id': 29, 'character': 'Man in cab', 'credit_id': '52fe4218c3a36847f800384f', 'gender': 2, 'id': 1032, 'name': 'Martin Scorsese', 'order': 9, 'profile_path': '/4Xwx5XL1RJj0JQmEo8Fhr6nkpOg.jpg'}, {'cast_id': 30, 'character': "Iris' Time Keeper", 'credit_id': '52fe4218c3a36847f8003853', 'gender': 2, 'id': 77255, 'name': 'Murray Moston', 'order': 10, 'profile_path': '/ab9H7CWDMHSCfSvMfIrUG3YphSq.jpg'}, {'cast_id': 31, 'character': 'Secret Service Agent', 'credit_id': '52fe4218c3a36847f8003857', 'gender': 0, 'id': 1274408, 'name': 'Richard Higgs', 'order': 11, 'profile_path': None}, {'cast_id': 33, 'character': "Tom's Assistant", 'credit_id': '52fe4218c3a36847f800385b', 'gender': 0, 'id': 1274409, 'name': 'Bill Minkin', 'order': 12, 'profile_path': None}, {'cast_id': 34, 'character': 'Mafioso', 'credit_id': '52fe4218c3a36847f800385f', 'gender': 0, 'id': 169093, 'name': 'Bob Maroff', 'order': 13, 'profile_path': '/ga8fD7F7C6H3vNIvDmqEjTw03Ez.jpg'}, {'cast_id': 39, 'character': 'Melio, Delicatessen Owner', 'credit_id': '52fe4218c3a36847f8003863', 'gender': 2, 'id': 2561, 'name': 'Victor Argo', 'order': 14, 'profile_path': '/kYwuOpT59qqJnssl9R4226yHSAG.jpg'}, {'cast_id': 40, 'character': 'Personell Officer', 'credit_id': '53bb26ac0e0a2619780006b7', 'gender': 2, 'id': 16525, 'name': 'Joe Spinell', 'order': 15, 'profile_path': '/wzZZO8xXn9OgljCmrGGR4L6wBdg.jpg'}, {'cast_id': 46, 'character': 'Angry Black Man', 'credit_id': '56018aae925141754c0006a1', 'gender': 2, 'id': 1042, 'name': 'Frank Adu', 'order': 16, 'profile_path': None}, {'cast_id': 47, 'character': 'Soap Opera Woman', 'credit_id': '56018b34c3a3685620001c55', 'gender': 0, 'id': 101977, 'name': 'Brenda Dickson', 'order': 17, 'profile_path': None}, {'cast_id': 48, 'character': 'Charlie T', 'credit_id': '56018bc1925141775d0017df', 'gender': 0, 'id': 84684, 'name': 'Norman Matlock', 'order': 18, 'profile_path': '/3XI2Zu0OwPgwYNw7j1NSwecCPEt.jpg'}, {'cast_id': 49, 'character': 'Doughboy', 'credit_id': '56018bf1c3a3685618001d7c', 'gender': 2, 'id': 127738, 'name': 'Harry Northup', 'order': 19, 'profile_path': '/l8Xgvu4iYGBcuHEPJYL5DmLS6FN.jpg'}, {'cast_id': 50, 'character': 'Campaign Worker', 'credit_id': '56018c2f9251412296001c21', 'gender': 0, 'id': 954132, 'name': 'Harlan Cary Poe', 'order': 20, 'profile_path': None}, {'cast_id': 51, 'character': 'Andy - Gun Salesman', 'credit_id': '56018c579251412285001bee', 'gender': 2, 'id': 76155, 'name': 'Steven Prince', 'order': 21, 'profile_path': None}, {'cast_id': 52, 'character': 'The John', 'credit_id': '56018c95c3a3685625001c79', 'gender': 0, 'id': 1422613, 'name': 'Peter Savage', 'order': 22, 'profile_path': None}, {'cast_id': 53, 'character': "Palantine's Aide", 'credit_id': '56018d28c3a3685620001ca7', 'gender': 2, 'id': 194066, 'name': 'Nicholas Shields', 'order': 23, 'profile_path': None}, {'cast_id': 54, 'character': 'T.V. Interviewer', 'credit_id': '56018d4c9251412290001c7d', 'gender': 2, 'id': 18855, 'name': 'Ralph S. Singleton', 'order': 24, 'profile_path': None}, {'cast_id': 55, 'character': 'Campaign Worker (uncredited)', 'credit_id': '56018dd1c3a3685618001dc0', 'gender': 1, 'id': 170830, 'name': 'Annie Gagen', 'order': 25, 'profile_path': None}, {'cast_id': 56, 'character': 'Political rallier (uncredited)', 'credit_id': '56018e13c3a3685618001dd2', 'gender': 2, 'id': 71813, 'name': 'Carson Grant', 'order': 26, 'profile_path': '/cIUrqljVQHTabjqKqrMhqeeQWYI.jpg'}, {'cast_id': 57, 'character': 'Campaign Aide (uncredited)', 'credit_id': '56018e47925141754c00071d', 'gender': 1, 'id': 1213088, 'name': 'Mary-Pat Green', 'order': 27, 'profile_path': '/6yNnVUrXe9jLRQm7qvkIacg7YVc.jpg'}, {'cast_id': 58, 'character': 'Girl at Columbus Circle (uncredited)', 'credit_id': '56018ea3c3a36856100023d5', 'gender': 1, 'id': 88161, 'name': 'Debbi Morgan', 'order': 28, 'profile_path': '/kNau0qkayNwApCQiAlX8v2H9KdW.jpg'}, {'cast_id': 59, 'character': 'Policeman (uncredited)', 'credit_id': '56018ed8c3a36856100023e1', 'gender': 2, 'id': 69494, 'name': 'Don Stroud', 'order': 29, 'profile_path': '/7jT8523HL3myVWDXPpNOqf9Ubp0.jpg'}]</t>
  </si>
  <si>
    <t>[{'credit_id': '52fe4218c3a36847f80037c1', 'department': 'Directing', 'gender': 2, 'id': 1032, 'job': 'Director', 'name': 'Martin Scorsese', 'profile_path': '/4Xwx5XL1RJj0JQmEo8Fhr6nkpOg.jpg'}, {'credit_id': '52fe4218c3a36847f80037c7', 'department': 'Production', 'gender': 1, 'id': 12432, 'job': 'Producer', 'name': 'Julia Phillips', 'profile_path': None}, {'credit_id': '52fe4218c3a36847f80037cd', 'department': 'Production', 'gender': 2, 'id': 12433, 'job': 'Producer', 'name': 'Michael Phillips', 'profile_path': '/yZ3BTx9I0r5cd1ZEmykeOQ9HIdo.jpg'}, {'credit_id': '52fe4218c3a36847f80037fd', 'department': 'Camera', 'gender': 2, 'id': 1044, 'job': 'Director of Photography', 'name': 'Michael Chapman', 'profile_path': '/uGg69IydM1NTgbjEHZVVyCDOW8s.jpg'}, {'credit_id': '52fe4218c3a36847f8003803', 'department': 'Sound', 'gender': 2, 'id': 1045, 'job': 'Original Music Composer', 'name': 'Bernard Herrmann', 'profile_path': '/nuGwEH9lJIBTEzsmB4bGDgJ9qgj.jpg'}, {'credit_id': '52fe4218c3a36847f8003809', 'department': 'Production', 'gender': 1, 'id': 1046, 'job': 'Casting', 'name': 'Juliet Taylor', 'profile_path': None}, {'credit_id': '52fe4218c3a36847f800380f', 'department': 'Editing', 'gender': 2, 'id': 1047, 'job': 'Editor', 'name': 'Tom Rolf', 'profile_path': None}, {'credit_id': '52fe4218c3a36847f8003815', 'department': 'Editing', 'gender': 2, 'id': 1048, 'job': 'Editor', 'name': 'Melvin Shapiro', 'profile_path': None}, {'credit_id': '52fe4218c3a36847f800381b', 'department': 'Sound', 'gender': 2, 'id': 1052, 'job': 'Sound Re-Recording Mixer', 'name': 'Rick Alexander', 'profile_path': None}, {'credit_id': '52fe4218c3a36847f8003821', 'department': 'Sound', 'gender': 0, 'id': 1053, 'job': 'Sound Effects Editor', 'name': 'Gordon Davidson', 'profile_path': None}, {'credit_id': '52fe4218c3a36847f8003827', 'department': 'Sound', 'gender': 0, 'id': 1054, 'job': 'Sound Effects Editor', 'name': 'James Fritch', 'profile_path': None}, {'credit_id': '52fe4218c3a36847f800382d', 'department': 'Sound', 'gender': 0, 'id': 1056, 'job': 'Sound Effects Editor', 'name': 'Sam Gemette', 'profile_path': None}, {'credit_id': '52fe4218c3a36847f8003833', 'department': 'Sound', 'gender': 0, 'id': 1057, 'job': 'Sound Effects Editor', 'name': 'David M. Horton', 'profile_path': None}, {'credit_id': '52fe4218c3a36847f800383f', 'department': 'Art', 'gender': 2, 'id': 1049, 'job': 'Art Direction', 'name': 'Charles Rosen', 'profile_path': None}, {'credit_id': '52fe4218c3a36847f8003845', 'department': 'Art', 'gender': 0, 'id': 1050, 'job': 'Set Decoration', 'name': 'Herbert F. Mulligan', 'profile_path': None}, {'credit_id': '52fe4218c3a36847f800384b', 'department': 'Costume &amp; Make-Up', 'gender': 1, 'id': 1051, 'job': 'Costume Design', 'name': 'Ruth Morley', 'profile_path': None}, {'credit_id': '54941df09251416e28001401', 'department': 'Writing', 'gender': 0, 'id': 1035, 'job': 'Writer', 'name': 'Paul Schrader', 'profile_path': '/hLdjFQOtgnvgKVL73dH6CWluicy.jpg'}, {'credit_id': '56a771589251412a04002fda', 'department': 'Crew', 'gender': 0, 'id': 29654, 'job': 'Makeup Effects', 'name': 'Dick Smith', 'profile_path': None}, {'credit_id': '56a77195c3a36819c600333c', 'department': 'Crew', 'gender': 0, 'id': 4188, 'job': 'Property Master', 'name': 'Leslie Bloom', 'profile_path': None}, {'credit_id': '56a771b7c3a36819d5003018', 'department': 'Crew', 'gender': 0, 'id': 1568512, 'job': 'Special Effects', 'name': 'Tony Parmelee', 'profile_path': None}, {'credit_id': '56018941c3a368562c001a1c', 'department': 'Costume &amp; Make-Up', 'gender': 0, 'id': 23703, 'job': 'Makeup Artist', 'name': 'Irving Buchman', 'profile_path': None}, {'credit_id': '5601897892514112160000ad', 'department': 'Production', 'gender': 0, 'id': 1492541, 'job': 'Production Manager', 'name': 'Phillip M. Goldfarb', 'profile_path': None}, {'credit_id': '56018a20c3a3685610002334', 'department': 'Crew', 'gender': 0, 'id': 1354109, 'job': 'Transportation Coordinator', 'name': 'Raymond Hartwick', 'profile_path': None}, {'credit_id': '56018a45c3a368561000233c', 'department': 'Crew', 'gender': 0, 'id': 1350610, 'job': 'Thanks', 'name': 'Julia Cameron', 'profile_path': None}, {'credit_id': '566641189251411ca1001341', 'department': 'Camera', 'gender': 2, 'id': 1166386, 'job': 'Camera Intern', 'name': 'Bill Johnson', 'profile_path': None}, {'credit_id': '5668721192514174040034e5', 'department': 'Camera', 'gender': 2, 'id': 1546904, 'job': 'Grip', 'name': 'Robert Ward', 'profile_path': None}, {'credit_id': '566877d192514174110033f3', 'department': 'Directing', 'gender': 1, 'id': 1459591, 'job': 'Script Supervisor', 'name': 'Kay Chapin', 'profile_path': None}, {'credit_id': '5669bf17c3a368535a00109d', 'department': 'Crew', 'gender': 0, 'id': 1380037, 'job': 'Scenic Artist', 'name': 'Cosmo Sorice', 'profile_path': None}, {'credit_id': '5669c4bdc3a3682e98001382', 'department': 'Camera', 'gender': 2, 'id': 3659, 'job': 'Camera Operator', 'name': 'Fred Schuler', 'profile_path': None}, {'credit_id': '568c06a89251414ecb020325', 'department': 'Sound', 'gender': 0, 'id': 16539, 'job': 'Supervising Sound Editor', 'name': 'Frank E. Warner', 'profile_path': None}, {'credit_id': '569549fb9251414276000201', 'department': 'Production', 'gender': 1, 'id': 1113357, 'job': 'Casting', 'name': 'Sylvia Fay', 'profile_path': None}, {'credit_id': '56985e7bc3a36876000015a3', 'department': 'Sound', 'gender': 0, 'id': 1563480, 'job': 'Sound Re-Recording Mixer', 'name': 'Tex Rudloff', 'profile_path': None}, {'credit_id': '56a7710dc3a36819d5002fff', 'department': 'Production', 'gender': 0, 'id': 1492541, 'job': 'Associate Producer', 'name': 'Phillip M. Goldfarb', 'profile_path': None}, {'credit_id': '56a77145c3a36819ce003167', 'department': 'Costume &amp; Make-Up', 'gender': 0, 'id': 1568510, 'job': 'Hairstylist', 'name': 'Mona Orr', 'profile_path': None}, {'credit_id': '56a7716fc3a36819ce00316e', 'department': 'Directing', 'gender': 0, 'id': 1568511, 'job': 'Assistant Director', 'name': 'Peter R. Scoppa', 'profile_path': None}, {'credit_id': '575d8df2925141189e00178b', 'department': 'Directing', 'gender': 0, 'id': 1565149, 'job': 'Other', 'name': 'Robert P. Cohen', 'profile_path': None}, {'credit_id': '575d8e20c3a36831a40046c8', 'department': 'Directing', 'gender': 2, 'id': 18855, 'job': 'Assistant Director', 'name': 'Ralph S. Singleton', 'profile_path': None}, {'credit_id': '575d8e929251414a82004a3b', 'department': 'Camera', 'gender': 2, 'id': 101150, 'job': 'Additional Photography', 'name': 'Carter Stevens', 'profile_path': None}, {'credit_id': '575d8f6092514103e80003d0', 'department': 'Editing', 'gender': 1, 'id': 2551, 'job': 'Supervising Film Editor', 'name': 'Marcia Lucas', 'profile_path': None}, {'credit_id': '575d8f8b9251412443002a9e', 'department': 'Editing', 'gender': 0, 'id': 1475782, 'job': 'Assistant Editor', 'name': 'George Trirogoff', 'profile_path': None}, {'credit_id': '575d8ff8925141189e0017fe', 'department': 'Editing', 'gender': 2, 'id': 909, 'job': 'Assistant Editor', 'name': 'Billy Weber', 'profile_path': None}, {'credit_id': '575d901c925141189e001806', 'department': 'Crew', 'gender': 2, 'id': 10823, 'job': 'Thanks', 'name': 'Kris Kristofferson', 'profile_path': '/hiGkNoiAwnUgY9XZ3YhiWMvKngi.jpg'}, {'credit_id': '57994a4a92514123480038ba', 'department': 'Crew', 'gender': 0, 'id': 1521767, 'job': 'Visual Effects Design Consultant', 'name': 'David Nichols', 'profile_path': None}, {'credit_id': '57a4bf6cc3a36866d90044f1', 'department': 'Camera', 'gender': 0, 'id': 1437276, 'job': 'Still Photographer', 'name': 'Josh Weiner', 'profile_path': None}, {'credit_id': '57ce11e2925141515900d09e', 'department': 'Production', 'gender': 0, 'id': 1458534, 'job': 'Publicist', 'name': 'Marion Billings', 'profile_path': None}, {'credit_id': '58163dfa9251415ab800f67f', 'department': 'Crew', 'gender': 2, 'id': 1648134, 'job': 'Title Graphics', 'name': 'Dan Perri', 'profile_path': None}]</t>
  </si>
  <si>
    <t>[{'id': 80, 'name': 'Crime'}, {'id': 18, 'name': 'Drama'}]</t>
  </si>
  <si>
    <t>[{'name': 'Columbia Pictures Corporation', 'id': 441}, {'name': 'Italo/Judeo Productions', 'id': 46059}, {'name': 'Bill/Phillips', 'id': 46060}]</t>
  </si>
  <si>
    <t>Taxi Driver</t>
  </si>
  <si>
    <t>m218</t>
  </si>
  <si>
    <t>['drama', 'history', 'thriller']</t>
  </si>
  <si>
    <t>[{'cast_id': 13, 'character': "Kenneth O'Donnell", 'credit_id': '52fe44ad9251416c7503d21d', 'gender': 2, 'id': 1269, 'name': 'Kevin Costner', 'order': 0, 'profile_path': '/ePo87kGyyY8JZ3z7Zm7Z2GYdmJ8.jpg'}, {'cast_id': 14, 'character': 'John F. Kennedy', 'credit_id': '52fe44ad9251416c7503d221', 'gender': 2, 'id': 21089, 'name': 'Bruce Greenwood', 'order': 1, 'profile_path': '/his8sEwC8FLC4dAxVSu9GNicE6Z.jpg'}, {'cast_id': 15, 'character': 'Robert F. Kennedy', 'credit_id': '52fe44ad9251416c7503d225', 'gender': 2, 'id': 63544, 'name': 'Steven Culp', 'order': 2, 'profile_path': '/jMW07MckDeKbGs6QBwYyA8qCjRA.jpg'}, {'cast_id': 16, 'character': 'Robert McNamara', 'credit_id': '52fe44ad9251416c7503d229', 'gender': 2, 'id': 19152, 'name': 'Dylan Baker', 'order': 3, 'profile_path': '/6r8DkPjWQDVe3Ak1peMeOHhtXqL.jpg'}, {'cast_id': 45, 'character': 'U-2 Pilot', 'credit_id': '56b5df6b9251414a3a002d5b', 'gender': 2, 'id': 1573322, 'name': 'Shawn Driscoll', 'order': 4, 'profile_path': '/bUawmACwyGMoUUngI9NPLnFbNVQ.jpg'}, {'cast_id': 46, 'character': "Mark O'Donnell", 'credit_id': '56b8d433c3a368747e00076a', 'gender': 0, 'id': 1574552, 'name': 'Drake Cook', 'order': 5, 'profile_path': None}]</t>
  </si>
  <si>
    <t>[{'credit_id': '5683d79792514169d0003747', 'department': 'Sound', 'gender': 2, 'id': 3687, 'job': 'Sound Effects Editor', 'name': 'Harry Cohen', 'profile_path': None}, {'credit_id': '5683d61392514169d000370c', 'department': 'Production', 'gender': 1, 'id': 1221, 'job': 'Casting', 'name': 'Dianne Crittenden', 'profile_path': None}, {'credit_id': '52fe44ad9251416c7503d201', 'department': 'Production', 'gender': 2, 'id': 1269, 'job': 'Producer', 'name': 'Kevin Costner', 'profile_path': '/ePo87kGyyY8JZ3z7Zm7Z2GYdmJ8.jpg'}, {'credit_id': '52fe44ad9251416c7503d219', 'department': 'Editing', 'gender': 2, 'id': 3987, 'job': 'Editor', 'name': 'Conrad Buff IV', 'profile_path': None}, {'credit_id': '5683d631c3a368227b00d3fc', 'department': 'Costume &amp; Make-Up', 'gender': 1, 'id': 5549, 'job': 'Costume Design', 'name': 'Isis Mussenden', 'profile_path': '/ztFqJbhJ850OQQFC0DFcft9WWyb.jpg'}, {'credit_id': '5683d5f6c3a368227b00d3f6', 'department': 'Sound', 'gender': 0, 'id': 7020, 'job': 'Original Music Composer', 'name': 'Trevor Jones', 'profile_path': '/86HjonjMXwcDyOlpaQW1SVR9CXh.jpg'}, {'credit_id': '5683d8cdc3a368227b00d43e', 'department': 'Costume &amp; Make-Up', 'gender': 0, 'id': 9337, 'job': 'Hair Department Head', 'name': 'Toni-Ann Walker', 'profile_path': None}, {'credit_id': '52fe44ad9251416c7503d1f5', 'department': 'Production', 'gender': 2, 'id': 15219, 'job': 'Executive Producer', 'name': 'Marc Abraham', 'profile_path': '/cpj3Rg8jmHPfqZxRaW2B36R5D91.jpg'}, {'credit_id': '52fe44ad9251416c7503d207', 'department': 'Camera', 'gender': 2, 'id': 10765, 'job': 'Director of Photography', 'name': 'Andrzej Bartkowiak', 'profile_path': '/K2pgHC907AUCim8WOkHOJpqERC.jpg'}, {'credit_id': '5683d6209251412e52016014', 'department': 'Art', 'gender': 2, 'id': 16614, 'job': 'Production Design', 'name': 'J. Dennis Washington', 'profile_path': None}, {'credit_id': '52fe44ad9251416c7503d1dd', 'department': 'Directing', 'gender': 2, 'id': 21370, 'job': 'Director', 'name': 'Roger Donaldson', 'profile_path': '/AeqGthH9k1e7FJ8XJHycFNPQVvT.jpg'}, {'credit_id': '52fe44ad9251416c7503d1e3', 'department': 'Writing', 'gender': 2, 'id': 35021, 'job': 'Screenplay', 'name': 'David Self', 'profile_path': '/9CVrD4gT4YqtyBQkqVrBA0RYBQ1.jpg'}, {'credit_id': '5683d63d9251412e52016019', 'department': 'Art', 'gender': 1, 'id': 38021, 'job': 'Set Decoration', 'name': 'Denise Pizzini', 'profile_path': None}, {'credit_id': '52fe44ad9251416c7503d1ef', 'department': 'Production', 'gender': 2, 'id': 41587, 'job': 'Producer', 'name': 'Armyan Bernstein', 'profile_path': None}, {'credit_id': '5683d95b9251412e52016097', 'department': 'Production', 'gender': 1, 'id': 55952, 'job': 'Executive In Charge Of Production', 'name': 'Nancy Rae Stone', 'profile_path': '/4YU3VD7Qk34LunjLUEZe1JsbBss.jpg'}, {'credit_id': '52fe44ad9251416c7503d1fb', 'department': 'Production', 'gender': 2, 'id': 58846, 'job': 'Executive Producer', 'name': 'Thomas A. Bliss', 'profile_path': None}, {'credit_id': '5683d5b49251412e52016004', 'department': 'Camera', 'gender': 2, 'id': 63462, 'job': 'Additional Photography', 'name': 'Christopher Duddy', 'profile_path': None}, {'credit_id': '52fe44ad9251416c7503d1e9', 'department': 'Production', 'gender': 2, 'id': 71141, 'job': 'Producer', 'name': 'Peter O. Almond', 'profile_path': None}, {'credit_id': '5683d6f492514132db0157ee', 'department': 'Sound', 'gender': 0, 'id': 112609, 'job': 'Sound Re-Recording Mixer', 'name': 'David E. Fluhr', 'profile_path': None}, {'credit_id': '5683d90292514169d0003776', 'department': 'Costume &amp; Make-Up', 'gender': 0, 'id': 91854, 'job': 'Makeup Department Head', 'name': 'Francisco X. PÃ©rez', 'profile_path': None}, {'credit_id': '5683d8419251412e52016079', 'department': 'Production', 'gender': 0, 'id': 91937, 'job': 'Production Supervisor', 'name': 'Angela Heald', 'profile_path': None}, {'credit_id': '5683d6909251412e52016028', 'department': 'Sound', 'gender': 2, 'id': 108143, 'job': 'Production Sound Mixer', 'name': 'Richard Bryce Goodman', 'profile_path': None}, {'credit_id': '5683d8bdc3a3682abc0113f8', 'department': 'Production', 'gender': 0, 'id': 1186326, 'job': 'Unit Production Manager', 'name': 'Paul Deason', 'profile_path': None}, {'credit_id': '5683cf8692514132db0156bf', 'department': 'Camera', 'gender': 0, 'id': 1293529, 'job': 'Still Photographer', 'name': 'Ben Glass', 'profile_path': None}, {'credit_id': '5683d824c3a3686075016774', 'department': 'Editing', 'gender': 0, 'id': 1345596, 'job': 'Dialogue Editor', 'name': 'Ralph Osborn', 'profile_path': None}, {'credit_id': '5683d733c3a36828f500d789', 'department': 'Sound', 'gender': 0, 'id': 1378226, 'job': 'Sound Re-Recording Mixer', 'name': 'Michael Herbick', 'profile_path': None}, {'credit_id': '5683d707c3a36828f500d783', 'department': 'Sound', 'gender': 2, 'id': 1387195, 'job': 'Sound Re-Recording Mixer', 'name': 'Adam Jenkins', 'profile_path': None}, {'credit_id': '5683d64ac3a3682abc0113a8', 'department': 'Directing', 'gender': 1, 'id': 1389601, 'job': 'Script Supervisor', 'name': 'Deirdre Horgan', 'profile_path': None}, {'credit_id': '5683d7c89251412e5201606b', 'department': 'Sound', 'gender': 0, 'id': 1392083, 'job': 'Sound Effects Editor', 'name': 'Ann Scibelli', 'profile_path': None}, {'credit_id': '5683d7dec3a3686075016764', 'department': 'Editing', 'gender': 0, 'id': 1399061, 'job': 'Dialogue Editor', 'name': 'Benjamin Beardwood', 'profile_path': None}, {'credit_id': '5683d787c3a36828f500d7a3', 'department': 'Sound', 'gender': 2, 'id': 1406098, 'job': 'Supervising Sound Editor', 'name': 'Steven D. Williams', 'profile_path': None}, {'credit_id': '5683d7bbc3a368607501675e', 'department': 'Sound', 'gender': 0, 'id': 1407812, 'job': 'Sound Effects Editor', 'name': 'Geoffrey G. Rubay', 'profile_path': None}, {'credit_id': '59b44aa89251415efc004c12', 'department': 'Camera', 'gender': 2, 'id': 1533030, 'job': 'First Assistant Camera', 'name': 'Tommy Klines', 'profile_path': None}, {'credit_id': '5683d7a592514131df014f58', 'department': 'Sound', 'gender': 0, 'id': 1555009, 'job': 'Sound Effects Editor', 'name': 'Carey Milbradt', 'profile_path': None}, {'credit_id': '5683d74bc3a3684bcc018dd3', 'department': 'Sound', 'gender': 0, 'id': 1555702, 'job': 'Sound Editor', 'name': 'Wade Wilson', 'profile_path': None}, {'credit_id': '5683d7efc3a3684bcc018df5', 'department': 'Editing', 'gender': 0, 'id': 1555703, 'job': 'Dialogue Editor', 'name': 'Barbara Issak', 'profile_path': None}]</t>
  </si>
  <si>
    <t>[{'id': 18, 'name': 'Drama'}, {'id': 53, 'name': 'Thriller'}]</t>
  </si>
  <si>
    <t>[{'name': 'New Line Cinema', 'id': 12}, {'name': 'Tig Productions', 'id': 335}]</t>
  </si>
  <si>
    <t>Thirteen Days</t>
  </si>
  <si>
    <t>m220</t>
  </si>
  <si>
    <t>['action', 'drama', 'romance']</t>
  </si>
  <si>
    <t>[{'cast_id': 13, 'character': "Pete 'Maverick' Mitchell", 'credit_id': '52fe426fc3a36847f801e6b9', 'gender': 2, 'id': 500, 'name': 'Tom Cruise', 'order': 0, 'profile_path': '/3oWEuo0e8Nx8JvkqYCDec2iMY6K.jpg'}, {'cast_id': 14, 'character': "Charlotte 'Charlie' Blackwood", 'credit_id': '52fe426fc3a36847f801e6bd', 'gender': 1, 'id': 11084, 'name': 'Kelly McGillis', 'order': 1, 'profile_path': '/ymfAoXUzi4GKGasA3AMES8b9E4h.jpg'}, {'cast_id': 15, 'character': "Tom 'Iceman' Kazanski", 'credit_id': '52fe426fc3a36847f801e6c1', 'gender': 2, 'id': 5576, 'name': 'Val Kilmer', 'order': 2, 'profile_path': '/AlhPeiH8R4reMNGNQ9ag1FPbuW9.jpg'}, {'cast_id': 16, 'character': "Nick 'Goose' Bradshaw", 'credit_id': '52fe426fc3a36847f801e6c5', 'gender': 2, 'id': 11085, 'name': 'Anthony Edwards', 'order': 3, 'profile_path': '/sCdevgZnwQb3AkDFM0ajGJGmY4p.jpg'}, {'cast_id': 17, 'character': 'Viper', 'credit_id': '52fe426fc3a36847f801e6c9', 'gender': 2, 'id': 4139, 'name': 'Tom Skerritt', 'order': 4, 'profile_path': '/fVuxSZ8VoPxRJDm3VohtDDz5x8l.jpg'}, {'cast_id': 18, 'character': 'Jester', 'credit_id': '52fe426fc3a36847f801e6cd', 'gender': 2, 'id': 11086, 'name': 'Michael Ironside', 'order': 5, 'profile_path': '/i3HkCGEnQGJeD0U8WDumO4VH5fU.jpg'}, {'cast_id': 19, 'character': 'Cougar', 'credit_id': '52fe426fc3a36847f801e6d1', 'gender': 2, 'id': 57082, 'name': 'John Stockwell', 'order': 6, 'profile_path': '/f5vvYpkpJnEdS3txCqTncss7Di6.jpg'}, {'cast_id': 20, 'character': 'Wolfman', 'credit_id': '52fe426fc3a36847f801e6d5', 'gender': 2, 'id': 11088, 'name': 'Barry Tubb', 'order': 7, 'profile_path': '/157Hggb9NMeQei5TTgBntPRuwFe.jpg'}, {'cast_id': 21, 'character': 'Slider', 'credit_id': '52fe426fc3a36847f801e6d9', 'gender': 0, 'id': 2717, 'name': 'Rick Rossovich', 'order': 8, 'profile_path': '/f2bFBUT1WRImsKVkSq7A3yACFAa.jpg'}, {'cast_id': 22, 'character': 'Merlin', 'credit_id': '52fe426fc3a36847f801e6dd', 'gender': 2, 'id': 504, 'name': 'Tim Robbins', 'order': 9, 'profile_path': '/7pirFsBQe93TSfzu404Hgcj1YWj.jpg'}, {'cast_id': 23, 'character': 'Carole', 'credit_id': '52fe426fc3a36847f801e6e1', 'gender': 1, 'id': 5344, 'name': 'Meg Ryan', 'order': 10, 'profile_path': '/iv33eEcSakPCkO2MiR4bIZpjgyg.jpg'}, {'cast_id': 24, 'character': 'Hollywood', 'credit_id': '52fe426fc3a36847f801e6e5', 'gender': 2, 'id': 11089, 'name': 'Whip Hubley', 'order': 11, 'profile_path': '/bk8Z3dtqRB0N4hGodG5zY0yiu3a.jpg'}, {'cast_id': 25, 'character': 'Chipper', 'credit_id': '52fe426fc3a36847f801e6e9', 'gender': 2, 'id': 17304, 'name': 'Adrian Pasdar', 'order': 12, 'profile_path': '/yNqnfWmzlDC5qB5Ll6PgK2JfGIi.jpg'}, {'cast_id': 27, 'character': 'Stinger', 'credit_id': '52fe426fc3a36847f801e6ed', 'gender': 2, 'id': 1072, 'name': 'James Tolkan', 'order': 14, 'profile_path': '/mB9vHaDMzy5Z5pPWOliA6MJ3gTq.jpg'}, {'cast_id': 55, 'character': 'Sundown', 'credit_id': '561ddfaa92514142b800116f', 'gender': 0, 'id': 51581, 'name': 'Clarence Gilyard Jr.', 'order': 15, 'profile_path': '/nmDObJEti5drH4dheZw2Pz3QOsV.jpg'}]</t>
  </si>
  <si>
    <t>[{'credit_id': '52fe426fc3a36847f801e685', 'department': 'Production', 'gender': 2, 'id': 770, 'job': 'Producer', 'name': 'Jerry Bruckheimer', 'profile_path': '/lQu9eRzRX264j2LFQwvKC50wb9s.jpg'}, {'credit_id': '52fe426fc3a36847f801e691', 'department': 'Editing', 'gender': 2, 'id': 541, 'job': 'Editor', 'name': 'Chris Lebenzon', 'profile_path': '/eA6NqE5wdIM0LT3g1ihanv5vUM7.jpg'}, {'credit_id': '52fe426fc3a36847f801e67f', 'department': 'Production', 'gender': 2, 'id': 771, 'job': 'Producer', 'name': 'Don Simpson', 'profile_path': '/vYpPZLSh4ylzgP5KsEUnjt1UDRh.jpg'}, {'credit_id': '52fe426fc3a36847f801e697', 'department': 'Sound', 'gender': 2, 'id': 799, 'job': 'Original Music Composer', 'name': 'Harold Faltermeyer', 'profile_path': '/bqVaAHxzDxLQ1qe3yEko4WSQgWG.jpg'}, {'credit_id': '52fe426fc3a36847f801e673', 'department': 'Directing', 'gender': 2, 'id': 893, 'job': 'Director', 'name': 'Tony Scott', 'profile_path': '/hL7Tt1faZvA68G4bw9hC4X0Zp7d.jpg'}, {'credit_id': '52fe426fc3a36847f801e69d', 'department': 'Camera', 'gender': 0, 'id': 904, 'job': 'Director of Photography', 'name': 'Jeffrey L. Kimball', 'profile_path': None}, {'credit_id': '52fe426fc3a36847f801e6a3', 'department': 'Editing', 'gender': 2, 'id': 909, 'job': 'Editor', 'name': 'Billy Weber', 'profile_path': None}, {'credit_id': '544e1afec3a3682424001a66', 'department': 'Sound', 'gender': 2, 'id': 5132, 'job': 'Music Editor', 'name': 'Bob Badami', 'profile_path': None}, {'credit_id': '537dc0fec3a36805a1000f3a', 'department': 'Production', 'gender': 1, 'id': 6347, 'job': 'Casting', 'name': 'Margery Simkin', 'profile_path': '/dCyAWZGEaW1OlGgh5ALiqGfsbpb.jpg'}, {'credit_id': '52fe426fc3a36847f801e679', 'department': 'Writing', 'gender': 2, 'id': 11080, 'job': 'Screenplay', 'name': 'Jim Cash', 'profile_path': None}, {'credit_id': '52fe426fc3a36847f801e68b', 'department': 'Writing', 'gender': 2, 'id': 11081, 'job': 'Screenplay', 'name': 'Jack Epps Jr.', 'profile_path': None}, {'credit_id': '59864237c3a368329b007434', 'department': 'Writing', 'gender': 0, 'id': 11082, 'job': 'Original Story', 'name': 'Ehud Yonay', 'profile_path': None}, {'credit_id': '52fe426fc3a36847f801e6af', 'department': 'Art', 'gender': 2, 'id': 8866, 'job': 'Production Design', 'name': 'John DeCuir Jr.', 'profile_path': None}, {'credit_id': '52fe426fc3a36847f801e6b5', 'department': 'Art', 'gender': 2, 'id': 11083, 'job': 'Set Decoration', 'name': 'Robert R. Benton', 'profile_path': None}, {'credit_id': '544e19c50e0a2608c800455b', 'department': 'Crew', 'gender': 0, 'id': 14771, 'job': 'Stunt Coordinator', 'name': 'R.A. Rondell', 'profile_path': None}, {'credit_id': '537dc130c3a36805a8000eb0', 'department': 'Costume &amp; Make-Up', 'gender': 1, 'id': 59710, 'job': 'Costume Supervisor', 'name': 'Bobbie Read', 'profile_path': None}, {'credit_id': '544e19f70e0a2608c500430d', 'department': 'Camera', 'gender': 2, 'id': 70949, 'job': 'Camera Operator', 'name': 'John J. Connor', 'profile_path': None}, {'credit_id': '537dc14fc3a3680592000f07', 'department': 'Costume &amp; Make-Up', 'gender': 0, 'id': 1206905, 'job': 'Costume Supervisor', 'name': 'James W. Tyson', 'profile_path': None}, {'credit_id': '544e1b2ec3a3682429001a41', 'department': 'Directing', 'gender': 0, 'id': 1342644, 'job': 'Script Supervisor', 'name': 'June Samson', 'profile_path': None}, {'credit_id': '544e195a0e0a2608d0004369', 'department': 'Crew', 'gender': 0, 'id': 1368867, 'job': 'Special Effects Coordinator', 'name': 'Allen Hall', 'profile_path': None}, {'credit_id': '544e17b4c3a36872b40043e0', 'department': 'Art', 'gender': 0, 'id': 1378161, 'job': 'Set Designer', 'name': 'Craig Edgar', 'profile_path': None}, {'credit_id': '544e17ccc3a36872e000461b', 'department': 'Art', 'gender': 0, 'id': 1378162, 'job': 'Construction Coordinator', 'name': 'Stacey S. McIntosh', 'profile_path': None}, {'credit_id': '544e17e10e0a2608cd0042d6', 'department': 'Art', 'gender': 0, 'id': 1378163, 'job': 'Standby Painter', 'name': "Jonathan O'Connell", 'profile_path': None}, {'credit_id': '544e17f70e0a2608c20044e2', 'department': 'Art', 'gender': 0, 'id': 1378164, 'job': 'Leadman', 'name': 'Richard A. Villalobos', 'profile_path': None}, {'credit_id': '544e18170e0a2608d000433f', 'department': 'Crew', 'gender': 0, 'id': 1378165, 'job': 'Property Master', 'name': 'Mark Wade', 'profile_path': None}, {'credit_id': '544e1848c3a36872e000462e', 'department': 'Sound', 'gender': 0, 'id': 1378166, 'job': 'Supervising Sound Editor', 'name': 'Cecelia Hall', 'profile_path': None}, {'credit_id': '544e18600e0a2608c800452f', 'department': 'Sound', 'gender': 0, 'id': 1378167, 'job': 'Foley', 'name': 'Sarah Jacobs', 'profile_path': None}, {'credit_id': '544e187fc3a36872cc003c71', 'department': 'Sound', 'gender': 2, 'id': 1378168, 'job': 'Supervising Sound Editor', 'name': 'George Watters II', 'profile_path': None}, {'credit_id': '544e189a0e0a2608cd0042ee', 'department': 'Sound', 'gender': 2, 'id': 1378169, 'job': 'Sound Re-Recording Mixer', 'name': 'Rick Kline', 'profile_path': None}, {'credit_id': '544e18af0e0a26134b000ddc', 'department': 'Sound', 'gender': 2, 'id': 1378170, 'job': 'Sound Re-Recording Mixer', 'name': 'Donald O. Mitchell', 'profile_path': None}, {'credit_id': '544e190fc3a36824270019ba', 'department': 'Sound', 'gender': 2, 'id': 1378171, 'job': 'Sound Re-Recording Mixer', 'name': "Kevin O'Connell", 'profile_path': None}, {'credit_id': '544e1922c3a36824270019c0', 'department': 'Sound', 'gender': 0, 'id': 1378172, 'job': 'Foley', 'name': 'Edward M. Steidele', 'profile_path': None}, {'credit_id': '544e1a4ac3a36872e000467b', 'department': 'Camera', 'gender': 2, 'id': 1378173, 'job': 'Still Photographer', 'name': 'Ralph Nelson', 'profile_path': None}, {'credit_id': '544e1a670e0a2608c5004320', 'department': 'Camera', 'gender': 0, 'id': 1378174, 'job': 'Steadicam Operator', 'name': 'Joseph F. Valentine', 'profile_path': None}, {'credit_id': '544e1adec3a36872bc004553', 'department': 'Editing', 'gender': 0, 'id': 1378175, 'job': 'Color Timer', 'name': 'Bruce Pearson', 'profile_path': None}, {'credit_id': '55491386c3a36841b2000200', 'department': 'Visual Effects', 'gender': 0, 'id': 1463182, 'job': 'VFX Artist', 'name': 'Aaron Williams', 'profile_path': None}, {'credit_id': '5549159692514104b8000258', 'department': 'Crew', 'gender': 0, 'id': 1463185, 'job': 'Compositors', 'name': 'Elizabeth McClurg', 'profile_path': None}, {'credit_id': '5549131392514104be000207', 'department': 'Visual Effects', 'gender': 0, 'id': 1463188, 'job': 'VFX Artist', 'name': 'David Settlow', 'profile_path': None}]</t>
  </si>
  <si>
    <t>[{'id': 28, 'name': 'Action'}, {'id': 10749, 'name': 'Romance'}, {'id': 10752, 'name': 'War'}]</t>
  </si>
  <si>
    <t>Top Gun</t>
  </si>
  <si>
    <t>m221</t>
  </si>
  <si>
    <t>[{'cast_id': 23, 'character': 'Douglas Quaid/Hauser', 'credit_id': '52fe4283c3a36847f8024e9b', 'gender': 2, 'id': 1100, 'name': 'Arnold Schwarzenegger', 'order': 0, 'profile_path': '/sOkCXc9xuSr6v7mdAq9LwEBje68.jpg'}, {'cast_id': 24, 'character': 'Lori', 'credit_id': '52fe4283c3a36847f8024e9f', 'gender': 1, 'id': 4430, 'name': 'Sharon Stone', 'order': 1, 'profile_path': '/m57fGJemBTpsjydGlaZJywlIWz4.jpg'}, {'cast_id': 25, 'character': 'Melina', 'credit_id': '52fe4283c3a36847f8024ea3', 'gender': 1, 'id': 10768, 'name': 'Rachel Ticotin', 'order': 2, 'profile_path': '/kNuwcSAqFHdJACiHqJJgEEfvLko.jpg'}, {'cast_id': 26, 'character': 'Vilos Cohaagen', 'credit_id': '52fe4283c3a36847f8024ea7', 'gender': 2, 'id': 780, 'name': 'Ronny Cox', 'order': 3, 'profile_path': '/1uvHfK4dUw9VTl0kvBw9j8kg9Ek.jpg'}, {'cast_id': 27, 'character': 'Richter', 'credit_id': '52fe4283c3a36847f8024eab', 'gender': 2, 'id': 11086, 'name': 'Michael Ironside', 'order': 4, 'profile_path': '/i3HkCGEnQGJeD0U8WDumO4VH5fU.jpg'}, {'cast_id': 28, 'character': 'George/Kuato', 'credit_id': '52fe4283c3a36847f8024eaf', 'gender': 2, 'id': 3041, 'name': 'Marshall Bell', 'order': 5, 'profile_path': '/ep5dxNTkjdhXIJeoFZJczTunoB0.jpg'}, {'cast_id': 31, 'character': 'Dr. Edgemar', 'credit_id': '52fe4283c3a36847f8024ebb', 'gender': 2, 'id': 12888, 'name': 'Roy Brocksmith', 'order': 6, 'profile_path': '/2mLWMlroPa18WsH1QZtiSBJbhYo.jpg'}, {'cast_id': 32, 'character': 'Bob McClane', 'credit_id': '52fe4283c3a36847f8024ebf', 'gender': 2, 'id': 12889, 'name': 'Ray Baker', 'order': 7, 'profile_path': '/cDmi2buNK0WR5OdqAJDk6OcvC2N.jpg'}, {'cast_id': 40, 'character': 'Dr. Lull', 'credit_id': '567b9b1f9251417de3001e50', 'gender': 1, 'id': 44275, 'name': 'Rosemary Dunsmore', 'order': 8, 'profile_path': '/axp1QJohA96UuSUSCn1HdtHpmQE.jpg'}, {'cast_id': 41, 'character': 'Tony', 'credit_id': '567b9b50c3a3684bcc001f93', 'gender': 2, 'id': 14329, 'name': 'Dean Norris', 'order': 9, 'profile_path': '/owIr4b4VIlJu0m6Drofd3P0qDl5.jpg'}, {'cast_id': 42, 'character': 'Thumbelina', 'credit_id': '567b9bab9251417ddf001fb7', 'gender': 1, 'id': 19753, 'name': 'Debbie Lee Carrington', 'order': 10, 'profile_path': '/xMynWwkjNbBJsiPdjs8aJ977oBq.jpg'}, {'cast_id': 43, 'character': 'Mary', 'credit_id': '567b9bde9251417de5001e77', 'gender': 0, 'id': 14319, 'name': 'Lycia Naff', 'order': 11, 'profile_path': '/ggGDSZGOON60nEo47oeqDiZwTvr.jpg'}, {'cast_id': 44, 'character': 'Harry', 'credit_id': '567b9c05c3a3684be3001e5f', 'gender': 2, 'id': 33492, 'name': 'Robert Costanzo', 'order': 12, 'profile_path': '/vyUeNk56Yv7xyHztgVa8UBEIasu.jpg'}, {'cast_id': 45, 'character': 'Everett', 'credit_id': '567b9c3ec3a3684bd3002322', 'gender': 2, 'id': 160474, 'name': 'Marc Alaimo', 'order': 13, 'profile_path': '/unSxEvj16onUK5FJQYmL1k25WLX.jpg'}, {'cast_id': 46, 'character': 'Rebel Lieutenant', 'credit_id': '567b9c67c3a3684bcc001fcb', 'gender': 2, 'id': 59221, 'name': 'Michael Gregory', 'order': 14, 'profile_path': '/9jcib4XkMutiPe9O6e98us6WCml.jpg'}, {'cast_id': 47, 'character': 'Burly Miner', 'credit_id': '567b9c9b9251417de9001f6f', 'gender': 2, 'id': 100230, 'name': 'Mickey Jones', 'order': 15, 'profile_path': '/AKiGEoMYoRvG66aKZF6V4qdUM6.jpg'}, {'cast_id': 48, 'character': 'Voice of Johnnycab (voice)', 'credit_id': '567b9cce9251417dda001e8d', 'gender': 2, 'id': 16180, 'name': 'Robert Picardo', 'order': 16, 'profile_path': '/5L0WCl3TzjeWdP8TqXfQ1n9uaOn.jpg'}, {'cast_id': 30, 'character': 'Helm', 'credit_id': '52fe4283c3a36847f8024eb7', 'gender': 2, 'id': 790, 'name': 'Michael Champion', 'order': 17, 'profile_path': '/fuLhERK8TnbB83AP7XmsD9MHFNK.jpg'}, {'cast_id': 29, 'character': 'Benny', 'credit_id': '52fe4283c3a36847f8024eb3', 'gender': 2, 'id': 12887, 'name': 'Mel Johnson Jr.', 'order': 18, 'profile_path': '/8s1kAMuKyshscKBYtzWqYxSHBVN.jpg'}, {'cast_id': 50, 'character': 'Ernie', 'credit_id': '578ce7fcc3a3682bb2011939', 'gender': 2, 'id': 41253, 'name': 'David Knell', 'order': 19, 'profile_path': None}, {'cast_id': 51, 'character': 'Tiffany', 'credit_id': '578ce80ac3a3685b4400a435', 'gender': 1, 'id': 72443, 'name': 'Alexia Robinson', 'order': 20, 'profile_path': None}]</t>
  </si>
  <si>
    <t>[{'credit_id': '52fe4283c3a36847f8024e2b', 'department': 'Directing', 'gender': 2, 'id': 10491, 'job': 'Director', 'name': 'Paul Verhoeven', 'profile_path': '/mlIV2V9OYcnmudqv1iZw7QrdSSh.jpg'}, {'credit_id': '52fe4283c3a36847f8024e31', 'department': 'Writing', 'gender': 2, 'id': 5046, 'job': 'Screenplay', 'name': 'Ronald Shusett', 'profile_path': None}, {'credit_id': '52fe4283c3a36847f8024e37', 'department': 'Writing', 'gender': 2, 'id': 5045, 'job': 'Screenplay', 'name': "Dan O'Bannon", 'profile_path': '/slLZWXZ1lmdF763166ATRRI200n.jpg'}, {'credit_id': '52fe4283c3a36847f8024e43', 'department': 'Production', 'gender': 2, 'id': 12882, 'job': 'Producer', 'name': 'Buzz Feitshans', 'profile_path': None}, {'credit_id': '52fe4283c3a36847f8024e49', 'department': 'Production', 'gender': 2, 'id': 3986, 'job': 'Executive Producer', 'name': 'Mario Kassar', 'profile_path': None}, {'credit_id': '52fe4283c3a36847f8024e4f', 'department': 'Production', 'gender': 2, 'id': 5046, 'job': 'Producer', 'name': 'Ronald Shusett', 'profile_path': None}, {'credit_id': '52fe4283c3a36847f8024e55', 'department': 'Sound', 'gender': 2, 'id': 1760, 'job': 'Original Music Composer', 'name': 'Jerry Goldsmith', 'profile_path': '/e6sd10VuwFXkgRFrCTCygbhMq2q.jpg'}, {'credit_id': '52fe4283c3a36847f8024e5b', 'department': 'Camera', 'gender': 2, 'id': 5241, 'job': 'Director of Photography', 'name': 'Jost Vacano', 'profile_path': '/vOj78ettyi2P3ZvlGqOoi7WtHRV.jpg'}, {'credit_id': '52fe4283c3a36847f8024e61', 'department': 'Editing', 'gender': 0, 'id': 12885, 'job': 'Editor', 'name': 'Carlos Puente', 'profile_path': None}, {'credit_id': '52fe4283c3a36847f8024e67', 'department': 'Editing', 'gender': 2, 'id': 7715, 'job': 'Editor', 'name': 'Frank J. Urioste', 'profile_path': None}, {'credit_id': '52fe4283c3a36847f8024e6d', 'department': 'Production', 'gender': 2, 'id': 598, 'job': 'Casting', 'name': 'Mike Fenton', 'profile_path': None}, {'credit_id': '52fe4283c3a36847f8024e73', 'department': 'Production', 'gender': 1, 'id': 751, 'job': 'Casting', 'name': 'Valorie Massalas', 'profile_path': None}, {'credit_id': '52fe4283c3a36847f8024e79', 'department': 'Production', 'gender': 1, 'id': 752, 'job': 'Casting', 'name': 'Judy Taylor', 'profile_path': None}, {'credit_id': '52fe4283c3a36847f8024e7f', 'department': 'Art', 'gender': 2, 'id': 6877, 'job': 'Production Design', 'name': 'William Sandell', 'profile_path': None}, {'credit_id': '52fe4283c3a36847f8024e85', 'department': 'Art', 'gender': 0, 'id': 12886, 'job': 'Art Direction', 'name': 'JosÃ© RodrÃ­guez Granada', 'profile_path': None}, {'credit_id': '52fe4283c3a36847f8024e8b', 'department': 'Art', 'gender': 2, 'id': 9025, 'job': 'Art Direction', 'name': 'James E. Tocci', 'profile_path': None}, {'credit_id': '52fe4283c3a36847f8024e91', 'department': 'Art', 'gender': 2, 'id': 6880, 'job': 'Set Decoration', 'name': 'Robert Gould', 'profile_path': None}, {'credit_id': '52fe4283c3a36847f8024e97', 'department': 'Costume &amp; Make-Up', 'gender': 1, 'id': 6881, 'job': 'Costume Design', 'name': 'Erica Edell Phillips', 'profile_path': None}, {'credit_id': '52fe4283c3a36847f8024ec5', 'department': 'Writing', 'gender': 2, 'id': 584, 'job': 'Author', 'name': 'Philip K. Dick', 'profile_path': '/jDOKJN8SQ17QsJ7omv4yBNZi7XY.jpg'}, {'credit_id': '52fe4283c3a36847f8024ecb', 'department': 'Production', 'gender': 2, 'id': 56967, 'job': 'Executive Producer', 'name': 'Andrew G. Vajna', 'profile_path': None}, {'credit_id': '52fe4284c3a36847f8024edd', 'department': 'Writing', 'gender': 2, 'id': 16252, 'job': 'Screenstory', 'name': 'Jon Povill', 'profile_path': None}, {'credit_id': '56cefea9c3a3681e44002c6b', 'department': 'Writing', 'gender': 2, 'id': 1582654, 'job': 'Screenplay', 'name': 'Gary Goldman', 'profile_path': None}, {'credit_id': '537dcc6c0e0a2624b7001bd9', 'department': 'Costume &amp; Make-Up', 'gender': 0, 'id': 3995, 'job': 'Makeup Department Head', 'name': 'Jeff Dawn', 'profile_path': None}, {'credit_id': '537dccac0e0a2624b7001be6', 'department': 'Costume &amp; Make-Up', 'gender': 0, 'id': 1322457, 'job': 'Costume Supervisor', 'name': 'Joan Thomas', 'profile_path': None}]</t>
  </si>
  <si>
    <t>[{'name': 'TriStar Pictures', 'id': 559}, {'name': 'Carolco Pictures', 'id': 14723}, {'name': 'Carolco International N.V.', 'id': 80461}]</t>
  </si>
  <si>
    <t>Total Recall</t>
  </si>
  <si>
    <t>m222</t>
  </si>
  <si>
    <t>['action', 'comedy', 'horror', 'thriller']</t>
  </si>
  <si>
    <t>[{'cast_id': 1, 'character': 'Valentine McKee', 'credit_id': '52fe44eec3a36847f80b2687', 'gender': 2, 'id': 4724, 'name': 'Kevin Bacon', 'order': 0, 'profile_path': '/bMVujB1SaHhXD5gQdO4Xf47WXD3.jpg'}, {'cast_id': 2, 'character': 'Earl Bassett', 'credit_id': '52fe44eec3a36847f80b268b', 'gender': 2, 'id': 10430, 'name': 'Fred Ward', 'order': 1, 'profile_path': '/ybRDXraWsQ6zyqPUIAWITwuOWug.jpg'}, {'cast_id': 3, 'character': 'Rhonda LeBeck', 'credit_id': '52fe44eec3a36847f80b268f', 'gender': 1, 'id': 57453, 'name': 'Finn Carter', 'order': 2, 'profile_path': '/tgZvPhGz2LcSWdBcjmEMy11c4xq.jpg'}, {'cast_id': 15, 'character': 'Burt Gummer', 'credit_id': '52fe44eec3a36847f80b26c3', 'gender': 2, 'id': 67015, 'name': 'Michael Gross', 'order': 3, 'profile_path': '/nYCWEUdFbMo2JJo2Hd9KHNcP2GS.jpg'}, {'cast_id': 16, 'character': 'Heather Gummer', 'credit_id': '52fe44eec3a36847f80b26c7', 'gender': 1, 'id': 21986, 'name': 'Reba McEntire', 'order': 4, 'profile_path': '/xy47buWxWwR1imp3PnhWieF1dBL.jpg'}, {'cast_id': 17, 'character': 'Melvin Plug', 'credit_id': '52fe44eec3a36847f80b26cb', 'gender': 2, 'id': 52141, 'name': 'Robert Jayne', 'order': 5, 'profile_path': '/qmg7jCWMbudaRpKMepAwOXlIkYV.jpg'}, {'cast_id': 18, 'character': 'Nancy Sterngood', 'credit_id': '52fe44eec3a36847f80b26cf', 'gender': 1, 'id': 14794, 'name': 'Charlotte Stewart', 'order': 6, 'profile_path': '/4IUF48jRMcBR0ZjVc9ghDoo5c4x.jpg'}, {'cast_id': 19, 'character': 'Miguel', 'credit_id': '52fe44eec3a36847f80b26d3', 'gender': 2, 'id': 166606, 'name': 'Tony Genaro', 'order': 7, 'profile_path': '/zicRnTUBHN5MBr8oQkPk2t1HAyG.jpg'}, {'cast_id': 20, 'character': 'Mindy Sterngood', 'credit_id': '52fe44eec3a36847f80b26d7', 'gender': 1, 'id': 4788, 'name': 'Ariana Richards', 'order': 8, 'profile_path': '/b4S0q3uSDIophwYcPlBABgJObSX.jpg'}, {'cast_id': 21, 'character': 'Nestor', 'credit_id': '52fe44eec3a36847f80b26db', 'gender': 2, 'id': 70782, 'name': 'Richard Marcus', 'order': 9, 'profile_path': '/1GUEfd41kYQL20S84c8Z3wHeSGl.jpg'}, {'cast_id': 22, 'character': 'Walter Chang', 'credit_id': '52fe44eec3a36847f80b26df', 'gender': 2, 'id': 11395, 'name': 'Victor Wong', 'order': 10, 'profile_path': '/70vAqnH2QFhLOenNQCVcaG1JhN3.jpg'}, {'cast_id': 23, 'character': 'Edgar', 'credit_id': '52fe44eec3a36847f80b26e3', 'gender': 2, 'id': 79744, 'name': 'Sunshine Parker', 'order': 11, 'profile_path': None}, {'cast_id': 24, 'character': 'Old Fred', 'credit_id': '52fe44eec3a36847f80b26e7', 'gender': 0, 'id': 1193342, 'name': 'Michael Dan Wagner', 'order': 12, 'profile_path': None}, {'cast_id': 25, 'character': 'Dr. Jim', 'credit_id': '52fe44eec3a36847f80b26eb', 'gender': 2, 'id': 158052, 'name': 'Conrad Bachmann', 'order': 13, 'profile_path': '/42u50maBSkbn8DbT8JxPhUkpRgy.jpg'}, {'cast_id': 26, 'character': 'Megan', 'credit_id': '52fe44eec3a36847f80b26ef', 'gender': 1, 'id': 1794, 'name': 'Bibi Besch', 'order': 14, 'profile_path': '/zWpFXjzIS3cWI90bjrc9GfWMRpd.jpg'}]</t>
  </si>
  <si>
    <t>[{'credit_id': '52fe44eec3a36847f80b2695', 'department': 'Directing', 'gender': 2, 'id': 33485, 'job': 'Director', 'name': 'Ron Underwood', 'profile_path': '/6Que5sFtOzJ0q4D7vrFqG60sdzG.jpg'}, {'credit_id': '52fe44eec3a36847f80b269b', 'department': 'Writing', 'gender': 2, 'id': 26479, 'job': 'Screenplay', 'name': 'S. S. Wilson', 'profile_path': None}, {'credit_id': '52fe44eec3a36847f80b26a1', 'department': 'Writing', 'gender': 2, 'id': 26475, 'job': 'Screenplay', 'name': 'Brent Maddock', 'profile_path': None}, {'credit_id': '52fe44eec3a36847f80b26a7', 'department': 'Production', 'gender': 2, 'id': 26475, 'job': 'Producer', 'name': 'Brent Maddock', 'profile_path': None}, {'credit_id': '52fe44eec3a36847f80b26ad', 'department': 'Production', 'gender': 1, 'id': 869, 'job': 'Executive Producer', 'name': 'Gale Anne Hurd', 'profile_path': '/oRWGpXdIm2lu870aaKpgO3wy19n.jpg'}, {'credit_id': '52fe44eec3a36847f80b26b3', 'department': 'Production', 'gender': 2, 'id': 26479, 'job': 'Producer', 'name': 'S. S. Wilson', 'profile_path': None}, {'credit_id': '52fe44eec3a36847f80b26b9', 'department': 'Camera', 'gender': 2, 'id': 33651, 'job': 'Director of Photography', 'name': 'Alexander Gruszynski', 'profile_path': None}, {'credit_id': '52fe44eec3a36847f80b26bf', 'department': 'Editing', 'gender': 2, 'id': 16593, 'job': 'Editor', 'name': 'O. Nicholas Brown', 'profile_path': None}, {'credit_id': '52fe44eec3a36847f80b26f5', 'department': 'Sound', 'gender': 2, 'id': 37592, 'job': 'Original Music Composer', 'name': 'Ernest Troost', 'profile_path': None}, {'credit_id': '56999d07c3a3687cf6000474', 'department': 'Camera', 'gender': 0, 'id': 1194471, 'job': 'Still Photographer', 'name': 'Peter Iovino', 'profile_path': None}, {'credit_id': '56999d2ac3a3687cfd0004cd', 'department': 'Directing', 'gender': 0, 'id': 1342629, 'job': 'Script Supervisor', 'name': 'Susan Bierbaum', 'profile_path': None}, {'credit_id': '56999d3e9251416e8f0004cb', 'department': 'Costume &amp; Make-Up', 'gender': 1, 'id': 35594, 'job': 'Costume Design', 'name': 'Abigail Murray', 'profile_path': None}, {'credit_id': '56999d51c3a3687d0f0004e1', 'department': 'Art', 'gender': 1, 'id': 1563914, 'job': 'Set Decoration', 'name': 'Debra Combs', 'profile_path': None}, {'credit_id': '56999d5b9251416e8f0004ce', 'department': 'Art', 'gender': 0, 'id': 62584, 'job': 'Production Design', 'name': 'Ivo Cristante', 'profile_path': None}, {'credit_id': '56999d759251416e840004c6', 'department': 'Art', 'gender': 0, 'id': 1563915, 'job': 'Art Direction', 'name': 'Don Maskovich', 'profile_path': None}, {'credit_id': '56999d8ec3a3687d0600050d', 'department': 'Sound', 'gender': 0, 'id': 1458579, 'job': 'Production Sound Mixer', 'name': 'Walt Martin', 'profile_path': None}, {'credit_id': '56999da89251416e8c0004fc', 'department': 'Sound', 'gender': 0, 'id': 1341138, 'job': 'Sound Re-Recording Mixer', 'name': 'Jeffrey J. Haboush', 'profile_path': None}, {'credit_id': '56999db49251416e87000500', 'department': 'Sound', 'gender': 0, 'id': 42034, 'job': 'Sound Re-Recording Mixer', 'name': 'Greg P. Russell', 'profile_path': None}, {'credit_id': '56999dc29251416e87000504', 'department': 'Sound', 'gender': 2, 'id': 1378171, 'job': 'Sound Re-Recording Mixer', 'name': "Kevin O'Connell", 'profile_path': None}, {'credit_id': '56999dd39251416e8f0004e6', 'department': 'Sound', 'gender': 0, 'id': 671, 'job': 'Supervising Sound Editor', 'name': 'Richard L. Anderson', 'profile_path': None}, {'credit_id': '56999deb9251416e8c00050c', 'department': 'Sound', 'gender': 0, 'id': 554887, 'job': 'Supervising Sound Editor', 'name': 'Stephen Hunter Flick', 'profile_path': '/83arZqrN59fhxybLLmo5KUp0FSc.jpg'}, {'credit_id': '56999e16c3a3687d0600052c', 'department': 'Sound', 'gender': 2, 'id': 73137, 'job': 'Music Supervisor', 'name': 'Ralph Sall', 'profile_path': None}, {'credit_id': '56999e249251416e8a000527', 'department': 'Sound', 'gender': 1, 'id': 14716, 'job': 'Music Editor', 'name': 'Kathy Durning', 'profile_path': None}, {'credit_id': '56999e31c3a3687d000004fb', 'department': 'Sound', 'gender': 0, 'id': 1391398, 'job': 'Music Editor', 'name': 'Patricia Carlin', 'profile_path': None}, {'credit_id': '56999e48c3a3687cfb00051d', 'department': 'Editing', 'gender': 0, 'id': 1563916, 'job': 'First Assistant Editor', 'name': 'Karen Sharp Lancaster', 'profile_path': None}, {'credit_id': '56999e529251416e8a00052f', 'department': 'Editing', 'gender': 0, 'id': 1505133, 'job': 'First Assistant Editor', 'name': 'Derek Berlatsky', 'profile_path': None}]</t>
  </si>
  <si>
    <t>[{'id': 28, 'name': 'Action'}, {'id': 27, 'name': 'Horror'}]</t>
  </si>
  <si>
    <t>[{'name': 'Universal Pictures', 'id': 33}, {'name': 'No Frills Film Production', 'id': 3851}]</t>
  </si>
  <si>
    <t>Tremors</t>
  </si>
  <si>
    <t>m224</t>
  </si>
  <si>
    <t>[{'cast_id': 9, 'character': 'Laura Palmer', 'credit_id': '52fe4322c3a36847f803cd81', 'gender': 1, 'id': 6726, 'name': 'Sheryl Lee', 'order': 0, 'profile_path': '/zgGpEcAywZu1tx5OVj5I6j7PpxW.jpg'}, {'cast_id': 34, 'character': 'Leland Palmer', 'credit_id': '593ca32ac3a3680f670161db', 'gender': 2, 'id': 6719, 'name': 'Ray Wise', 'order': 1, 'profile_path': '/z1EXC8gYfFddC010e9YK5kI5NKC.jpg'}, {'cast_id': 32, 'character': 'Shelly Johnson', 'credit_id': '593ca2d3925141059b015361', 'gender': 1, 'id': 6714, 'name': 'MÃ¤dchen Amick', 'order': 2, 'profile_path': '/WEUyhEwheG5kUZLwKKW8sNY0NP.jpg'}, {'cast_id': 35, 'character': 'Bobby Briggs', 'credit_id': '593ca397c3a36828b2000147', 'gender': 2, 'id': 6715, 'name': 'Dana Ashbrook', 'order': 3, 'profile_path': '/qk2BsFN6ITljgG7wtGAcitbkFQC.jpg'}, {'cast_id': 50, 'character': 'James Hurley', 'credit_id': '596bc93fc3a3684c7300435b', 'gender': 2, 'id': 6717, 'name': 'James Marshall', 'order': 4, 'profile_path': '/xek3aHOpg16QEY8EzfByKTNViUh.jpg'}, {'cast_id': 41, 'character': 'Mrs. Tremond/Chalfont', 'credit_id': '5950f250c3a36813c50098b6', 'gender': 0, 'id': 11794, 'name': 'Frances Bay', 'order': 5, 'profile_path': '/uaT5z1YQKZZ8WcYsnOnnI6DRWdW.jpg'}, {'cast_id': 26, 'character': 'Phillip Jeffries', 'credit_id': '593ca0a592514105b701526c', 'gender': 2, 'id': 7487, 'name': 'David Bowie', 'order': 6, 'profile_path': '/7OIa363iSLG43x9Sb9HojUANwbh.jpg'}, {'cast_id': 43, 'character': 'Teresa Banks', 'credit_id': '5950f56c9251412b23008f32', 'gender': 1, 'id': 59789, 'name': 'Pamela Gidley', 'order': 7, 'profile_path': '/xfsP7yQMy9q3k1fS2PfixnyEJcl.jpg'}, {'cast_id': 28, 'character': 'Annie Blackburn', 'credit_id': '593ca23192514105b70153b3', 'gender': 1, 'id': 69122, 'name': 'Heather Graham', 'order': 8, 'profile_path': '/wxi8zk7izcJ1WmRWwWTP9Y2YnRM.jpg'}, {'cast_id': 33, 'character': 'Chester Desmond', 'credit_id': '593ca30c925141058f01615d', 'gender': 2, 'id': 6591, 'name': 'Chris Isaak', 'order': 9, 'profile_path': '/zL7bz7RQM2iVe45CZyYhM8fAi1U.jpg'}, {'cast_id': 31, 'character': 'Donna Heyward', 'credit_id': '593ca2b0c3a3680f42015c5f', 'gender': 1, 'id': 20005, 'name': 'Moira Kelly', 'order': 10, 'profile_path': '/pQstHxjYadJBlwD0ifXFRS0xUT5.jpg'}, {'cast_id': 36, 'character': 'Norma Jennings', 'credit_id': '593ca3ba92514105930158b1', 'gender': 1, 'id': 152759, 'name': 'Peggy Lipton', 'order': 11, 'profile_path': '/ufFeqwjB6GGdZCRnkZtNS2hDoz9.jpg'}, {'cast_id': 30, 'character': 'Gordon Cole', 'credit_id': '593ca27592514105870155ea', 'gender': 2, 'id': 5602, 'name': 'David Lynch', 'order': 12, 'profile_path': '/3xMyM3kvPqrIgcFQsHT7hVmIwwf.jpg'}, {'cast_id': 37, 'character': 'Woodsman', 'credit_id': '593ca3dac3a3680f87015cdf', 'gender': 2, 'id': 920, 'name': 'JÃ¼rgen Prochnow', 'order': 13, 'profile_path': '/aar3n9NEQdwWVvPOne3kLLXm75N.jpg'}, {'cast_id': 27, 'character': 'Carl Rodd', 'credit_id': '593ca20d92514105b7015386', 'gender': 2, 'id': 5048, 'name': 'Harry Dean Stanton', 'order': 14, 'profile_path': '/fkl5iJYpKxSFGixyvAsBpLdDmqN.jpg'}, {'cast_id': 29, 'character': 'Sam Stanley', 'credit_id': '593ca2529251410597015091', 'gender': 2, 'id': 2628, 'name': 'Kiefer Sutherland', 'order': 15, 'profile_path': '/4YvDfOfD4TgyzDkLGoq76g5BZNe.jpg'}, {'cast_id': 38, 'character': 'Harold Smith', 'credit_id': '593ca44f9251410587015781', 'gender': 0, 'id': 15799, 'name': 'Lenny Von Dohlen', 'order': 16, 'profile_path': '/yZfisRYu3aEDRa0AaEIjMhkmW8w.jpg'}, {'cast_id': 25, 'character': 'Dale Cooper', 'credit_id': '52fe4322c3a36847f803cdc1', 'gender': 2, 'id': 6677, 'name': 'Kyle MacLachlan', 'order': 17, 'profile_path': '/ykDb80YOPY2HLuRClLDpSYxUCPX.jpg'}, {'cast_id': 40, 'character': "Mrs. Tremond's Grandson", 'credit_id': '5950f244c3a3681388008c69', 'gender': 0, 'id': 1839365, 'name': 'Jonathan J. Leppell', 'order': 18, 'profile_path': None}, {'cast_id': 45, 'character': 'Lil the Dancer', 'credit_id': '5950fb5092514128e1009a61', 'gender': 0, 'id': 1839377, 'name': 'Kimberly Anne Cole', 'order': 19, 'profile_path': None}, {'cast_id': 47, 'character': 'Ronette Pulaski', 'credit_id': '596bc8f3c3a3684c500043c4', 'gender': 0, 'id': 15796, 'name': 'Phoebe Augustine', 'order': 20, 'profile_path': '/9C00DZH4w17ipBUXRzUidlvX0TK.jpg'}, {'cast_id': 48, 'character': 'Leo Johnson', 'credit_id': '596bc90fc3a3684c39003f4b', 'gender': 0, 'id': 9323, 'name': 'Eric DaRe', 'order': 21, 'profile_path': '/ifUTWQVVl9uYm0EweI1uy4fKPbP.jpg'}, {'cast_id': 49, 'character': 'Albert Rosenfeld', 'credit_id': '596bc922c3a3684c7300433e', 'gender': 2, 'id': 15860, 'name': 'Miguel Ferrer', 'order': 22, 'profile_path': '/fvRncqShcaV8R45IJGYZ7IAvrsO.jpg'}, {'cast_id': 51, 'character': 'Sarah Palmer', 'credit_id': '596bc95ec3a3684bcb003c1e', 'gender': 1, 'id': 6465, 'name': 'Grace Zabriskie', 'order': 23, 'profile_path': '/ibBabuSM1UyPYFFo0wBXhGbqElk.jpg'}, {'cast_id': 52, 'character': 'The Log Lady', 'credit_id': '596bc9719251413b6e004022', 'gender': 1, 'id': 123516, 'name': 'Catherine E. Coulson', 'order': 24, 'profile_path': '/c0jCkzF2Ay5QqcNMZS8iEX4EUhD.jpg'}, {'cast_id': 53, 'character': 'Man From Another Place', 'credit_id': '596bc98f9251413b3d004238', 'gender': 2, 'id': 123517, 'name': 'Michael J. Anderson', 'order': 25, 'profile_path': '/3YhlfQLwReWY3xSjh5VJriOkiLA.jpg'}, {'cast_id': 54, 'character': 'Bob', 'credit_id': '596bc99c9251413b18003d41', 'gender': 0, 'id': 123518, 'name': 'Frank Silva', 'order': 26, 'profile_path': None}, {'cast_id': 55, 'character': 'Jacques Renault', 'credit_id': '596bc9a9c3a3684c020042b1', 'gender': 2, 'id': 45612, 'name': 'Walter Olkewicz', 'order': 27, 'profile_path': None}, {'cast_id': 56, 'character': 'Philip Gerard (The One Armed Man)', 'credit_id': '596bc9c9c3a3684c6100424c', 'gender': 0, 'id': 1835701, 'name': 'Al Strobel', 'order': 28, 'profile_path': None}, {'cast_id': 57, 'character': 'Mike Nelson', 'credit_id': '596bc9d59251413b57003fdc', 'gender': 2, 'id': 127098, 'name': 'Gary Hershberger', 'order': 29, 'profile_path': '/5qxHUxGhXk0pXZuTsBnPnSLZjlW.jpg'}, {'cast_id': 58, 'character': "Irene at Hap's", 'credit_id': '596bc9edc3a3684c10003bb6', 'gender': 0, 'id': 1686828, 'name': 'Sandra Kinder', 'order': 30, 'profile_path': '/nxH6engClJ8ocvVoMpUMVNY2XVx.jpg'}, {'cast_id': 59, 'character': 'Tommy', 'credit_id': '596bca09c3a3684bcb003ca4', 'gender': 0, 'id': 11890, 'name': 'Chris Pedersen', 'order': 31, 'profile_path': '/y8v3KTTxcuMFR7cKxGF3sJCEZ0W.jpg'}, {'cast_id': 60, 'character': 'Buck', 'credit_id': '596bca269251413b6e0040c9', 'gender': 2, 'id': 58648, 'name': 'Victor Rivers', 'order': 32, 'profile_path': '/fSFRSpUjfJpdeC3E6qX6e9o5xcx.jpg'}, {'cast_id': 61, 'character': 'Cliff Howard', 'credit_id': '596bca2ec3a3684c610042b1', 'gender': 0, 'id': 128597, 'name': 'Rick Aiello', 'order': 33, 'profile_path': '/6CBQCDDpj86bhLkuiWrwUG6q2dj.jpg'}, {'cast_id': 62, 'character': 'Sheriff Cable', 'credit_id': '596bca3ac3a3684c10003c13', 'gender': 2, 'id': 56848, 'name': 'Gary Bullock', 'order': 34, 'profile_path': '/yfURPryWx4rt58hwuobszjLuyj3.jpg'}, {'cast_id': 63, 'character': 'FBI Agent', 'credit_id': '596bca639251413b20003ffd', 'gender': 0, 'id': 1852699, 'name': 'Jon Huck', 'order': 35, 'profile_path': None}, {'cast_id': 64, 'character': 'FBI Agent', 'credit_id': '596bca8e9251413b1c0042ae', 'gender': 0, 'id': 1199564, 'name': 'Mike Malone', 'order': 36, 'profile_path': None}, {'cast_id': 65, 'character': 'Bus Driver', 'credit_id': '596bca979251413b2000402d', 'gender': 0, 'id': 1852700, 'name': 'Joe Berman', 'order': 37, 'profile_path': None}, {'cast_id': 66, 'character': 'First Prostitute', 'credit_id': '596bcaaec3a3684c73004497', 'gender': 0, 'id': 1852701, 'name': 'Yvonne Roberts', 'order': 38, 'profile_path': None}, {'cast_id': 67, 'character': 'Second Prostitute', 'credit_id': '596bcabdc3a3684c2c004606', 'gender': 0, 'id': 1852702, 'name': 'Audra L. Cooper', 'order': 39, 'profile_path': None}, {'cast_id': 68, 'character': 'Pilot', 'credit_id': '596bcac4c3a3684c10003c87', 'gender': 0, 'id': 1852703, 'name': 'John Hoobler', 'order': 40, 'profile_path': None}, {'cast_id': 69, 'character': 'Giggling Secretary', 'credit_id': '596bcaeb9251413b570040d0', 'gender': 0, 'id': 1852704, 'name': 'Elizabeth McCarthy', 'order': 41, 'profile_path': None}, {'cast_id': 70, 'character': "Jack at Hap's", 'credit_id': '596bcaf7c3a3684c2c004659', 'gender': 0, 'id': 1852705, 'name': 'C.H. Evans', 'order': 42, 'profile_path': None}, {'cast_id': 71, 'character': "French Girl at Hap's", 'credit_id': '596bcb01c3a3684c2c00466d', 'gender': 0, 'id': 1852706, 'name': 'Paige Bennett', 'order': 43, 'profile_path': None}, {'cast_id': 72, 'character': "Old Guy at Hap's", 'credit_id': '596bcb0c9251413b600040d5', 'gender': 0, 'id': 1852707, 'name': 'G. Kenneth Davidson', 'order': 44, 'profile_path': None}, {'cast_id': 73, 'character': 'Curious Woman', 'credit_id': '596bcb16c3a3684c2c004682', 'gender': 0, 'id': 1852708, 'name': 'Ingrid Brucato', 'order': 45, 'profile_path': None}, {'cast_id': 74, 'character': 'Medic', 'credit_id': '596bcb2ec3a3684c2c004698', 'gender': 0, 'id': 1070325, 'name': 'Chuck McQuary', 'order': 46, 'profile_path': None}, {'cast_id': 75, 'character': 'Fat Trout Neighbor', 'credit_id': '596bcb49c3a3684c10003cf7', 'gender': 0, 'id': 1852709, 'name': 'Margaret Adams', 'order': 47, 'profile_path': None}, {'cast_id': 76, 'character': 'Jumping Man', 'credit_id': '596bcb5a9251413b24004513', 'gender': 0, 'id': 1852710, 'name': 'Carlton Lee Russell', 'order': 48, 'profile_path': None}, {'cast_id': 77, 'character': 'The Electrician', 'credit_id': '596bcb689251413b60004135', 'gender': 2, 'id': 2067, 'name': 'Calvin Lockhart', 'order': 49, 'profile_path': '/3yJrPwyFScLuBukMb5BMJ8lDk1m.jpg'}, {'cast_id': 78, 'character': 'Second Woodsman', 'credit_id': '596bcb97c3a3684c50004647', 'gender': 0, 'id': 6310, 'name': 'David Brisbin', 'order': 50, 'profile_path': '/dT7HlG0qRmzAuz9EObY4DzHIi2g.jpg'}, {'cast_id': 79, 'character': 'Heidi', 'credit_id': '596bcba09251413b1c0043bb', 'gender': 0, 'id': 1852711, 'name': 'Andrea Hays', 'order': 51, 'profile_path': None}, {'cast_id': 80, 'character': 'Roadhouse Singer', 'credit_id': '596bcbaac3a3684c61004411', 'gender': 0, 'id': 1228024, 'name': 'Julee Cruise', 'order': 52, 'profile_path': '/Sn19HWdehP72jDcwm04wdmAKri.jpg'}, {'cast_id': 81, 'character': 'Band at Roadhouse', 'credit_id': '596bcbbf9251413b20004111', 'gender': 0, 'id': 1852712, 'name': 'Steven Hodges', 'order': 53, 'profile_path': None}, {'cast_id': 82, 'character': 'Band at Roadhouse', 'credit_id': '596bcbde9251413b600041a9', 'gender': 0, 'id': 1852713, 'name': 'William Ungerman', 'order': 54, 'profile_path': None}, {'cast_id': 83, 'character': 'Band at Roadhouse', 'credit_id': '596bcbed9251413b3d004432', 'gender': 0, 'id': 1852714, 'name': "Joseph 'Simon' Szeibert", 'order': 55, 'profile_path': None}, {'cast_id': 84, 'character': 'Band at Roadhouse', 'credit_id': '596bcbfa9251413b570041bb', 'gender': 0, 'id': 1360759, 'name': 'Smokey Hormel', 'order': 56, 'profile_path': None}, {'cast_id': 85, 'character': 'Band at Roadhouse', 'credit_id': '596bcc059251413b6e004265', 'gender': 0, 'id': 1042651, 'name': 'Joseph L. Altruda\t', 'order': 57, 'profile_path': None}, {'cast_id': 86, 'character': 'Service Station Mechanic', 'credit_id': '596bcc119251413b20004158', 'gender': 0, 'id': 87312, 'name': 'James Parks', 'order': 58, 'profile_path': '/lzdbAVS3ABK8k6xGpYHU8E02OAA.jpg'}, {'cast_id': 87, 'character': 'School Teacher', 'credit_id': '596bcc439251413b3d004473', 'gender': 0, 'id': 1852715, 'name': 'Jane Jones', 'order': 59, 'profile_path': None}, {'cast_id': 88, 'character': 'Angel in Train Car', 'credit_id': '596bcc59c3a3684c500046f1', 'gender': 0, 'id': 1852716, 'name': 'Karin Robison', 'order': 60, 'profile_path': None}, {'cast_id': 89, 'character': 'Angel in Red Room', 'credit_id': '596bcc63c3a3684c2c00478a', 'gender': 0, 'id': 1852717, 'name': 'Lorna MacMillan', 'order': 61, 'profile_path': None}, {'cast_id': 90, 'character': 'Student', 'credit_id': '596bcc749251413b3d0044ac', 'gender': 0, 'id': 1723836, 'name': 'Philip Anagnos', 'order': 62, 'profile_path': None}, {'cast_id': 91, 'character': "Dancer on Stage in 'Pink Room'", 'credit_id': '596bcc82c3a3684c39004278', 'gender': 0, 'id': 58808, 'name': 'Anne Gaybis', 'order': 63, 'profile_path': None}, {'cast_id': 92, 'character': 'Double R Diner Customer', 'credit_id': '596bccda9251413b60004295', 'gender': 0, 'id': 1852718, 'name': 'John Nelson', 'order': 64, 'profile_path': None}]</t>
  </si>
  <si>
    <t>[{'credit_id': '52fe4322c3a36847f803cd53', 'department': 'Directing', 'gender': 2, 'id': 5602, 'job': 'Director', 'name': 'David Lynch', 'profile_path': '/3xMyM3kvPqrIgcFQsHT7hVmIwwf.jpg'}, {'credit_id': '52fe4322c3a36847f803cd59', 'department': 'Writing', 'gender': 2, 'id': 5602, 'job': 'Author', 'name': 'David Lynch', 'profile_path': '/3xMyM3kvPqrIgcFQsHT7hVmIwwf.jpg'}, {'credit_id': '52fe4322c3a36847f803cd5f', 'department': 'Writing', 'gender': 0, 'id': 15797, 'job': 'Author', 'name': 'Robert Engels', 'profile_path': None}, {'credit_id': '52fe4322c3a36847f803cd65', 'department': 'Production', 'gender': 0, 'id': 20003, 'job': 'Producer', 'name': 'Francis Bouygues', 'profile_path': None}, {'credit_id': '52fe4322c3a36847f803cd6b', 'department': 'Production', 'gender': 2, 'id': 15802, 'job': 'Producer', 'name': 'Gregg Fienberg', 'profile_path': None}, {'credit_id': '52fe4322c3a36847f803cd77', 'department': 'Camera', 'gender': 2, 'id': 20004, 'job': 'Director of Photography', 'name': 'Ronald VÃ­ctor GarcÃ­a', 'profile_path': None}, {'credit_id': '52fe4322c3a36847f803cd7d', 'department': 'Editing', 'gender': 1, 'id': 5604, 'job': 'Editor', 'name': 'Mary Sweeney', 'profile_path': None}, {'credit_id': '5952cb0d92514129c4028bdf', 'department': 'Sound', 'gender': 2, 'id': 5628, 'job': 'Music', 'name': 'Angelo Badalamenti', 'profile_path': '/n5euRajRHN2xSSq4MnGMfHEHkBZ.jpg'}, {'credit_id': '596bcd099251413b600042c5', 'department': 'Production', 'gender': 2, 'id': 58837, 'job': 'Executive Producer', 'name': 'Mark Frost', 'profile_path': '/paBsASDx2Qap4i51HIm9tycpgBW.jpg'}, {'credit_id': '596bcd18c3a3684c39004302', 'department': 'Production', 'gender': 0, 'id': 1478117, 'job': 'Associate Producer', 'name': 'Tim Harbert', 'profile_path': None}, {'credit_id': '596bcd229251413b240046e5', 'department': 'Production', 'gender': 2, 'id': 5602, 'job': 'Executive Producer', 'name': 'David Lynch', 'profile_path': '/3xMyM3kvPqrIgcFQsHT7hVmIwwf.jpg'}, {'credit_id': '596bcd40c3a3684c610045a3', 'department': 'Production', 'gender': 1, 'id': 3686, 'job': 'Co-Producer', 'name': 'Johanna Ray', 'profile_path': None}, {'credit_id': '596bcd63c3a3684c73004752', 'department': 'Production', 'gender': 0, 'id': 1852719, 'job': 'Co-Producer', 'name': 'John Wentworth', 'profile_path': None}, {'credit_id': '596bcd89c3a3684c0200464d', 'department': 'Production', 'gender': 1, 'id': 3686, 'job': 'Casting', 'name': 'Johanna Ray', 'profile_path': None}, {'credit_id': '596bcda29251413b60004356', 'department': 'Art', 'gender': 1, 'id': 5634, 'job': 'Production Design', 'name': 'Patricia Norris', 'profile_path': '/gZQZwyO3fckr0qNOxTDwxEK442F.jpg'}, {'credit_id': '596bcdbcc3a3684c10003ee9', 'department': 'Art', 'gender': 0, 'id': 9321, 'job': 'Set Decoration', 'name': 'Leslie Morales', 'profile_path': None}, {'credit_id': '596bcdcc9251413b5700436e', 'department': 'Costume &amp; Make-Up', 'gender': 1, 'id': 5634, 'job': 'Costume Design', 'name': 'Patricia Norris', 'profile_path': '/gZQZwyO3fckr0qNOxTDwxEK442F.jpg'}, {'credit_id': '596bcdd99251413b6000438a', 'department': 'Costume &amp; Make-Up', 'gender': 0, 'id': 551925, 'job': 'Key Makeup Artist', 'name': 'Katharina Hirsch-Smith', 'profile_path': None}, {'credit_id': '596bcde3c3a3684bcb003fda', 'department': 'Costume &amp; Make-Up', 'gender': 0, 'id': 1852720, 'job': 'Hairstylist', 'name': 'Brent Lavett', 'profile_path': None}, {'credit_id': '596bcdee9251413b20004313', 'department': 'Production', 'gender': 2, 'id': 15802, 'job': 'Unit Production Manager', 'name': 'Gregg Fienberg', 'profile_path': None}, {'credit_id': '596bcdfdc3a3684bcb003ff1', 'department': 'Directing', 'gender': 2, 'id': 6223, 'job': 'First Assistant Director', 'name': 'Deepak Nayar', 'profile_path': None}, {'credit_id': '596bce28c3a3684bcb00401c', 'department': 'Directing', 'gender': 0, 'id': 1745942, 'job': 'Second Assistant Director', 'name': 'Richard Oswald', 'profile_path': None}, {'credit_id': '596bce30c3a3684c6100468c', 'department': 'Art', 'gender': 0, 'id': 1852721, 'job': 'Painter', 'name': 'Sophia Barashkoff', 'profile_path': None}, {'credit_id': '596bce3a9251413b600043e5', 'department': 'Crew', 'gender': 0, 'id': 1852722, 'job': 'Carpenter', 'name': 'David Christopher Campbell', 'profile_path': None}, {'credit_id': '596bce439251413b3d004659', 'department': 'Art', 'gender': 0, 'id': 1852723, 'job': 'Painter', 'name': 'John Canedo', 'profile_path': None}, {'credit_id': '596bce50c3a3684bcb004037', 'department': 'Art', 'gender': 0, 'id': 1410639, 'job': 'Construction Coordinator', 'name': 'Keith Cox', 'profile_path': None}, {'credit_id': '596bce5a9251413b570043ef', 'department': 'Crew', 'gender': 0, 'id': 1852724, 'job': 'Carpenter', 'name': 'Tyler Dupuy', 'profile_path': None}, {'credit_id': '596bce639251413b3d004678', 'department': 'Crew', 'gender': 0, 'id': 1852725, 'job': 'Carpenter', 'name': 'Morgan Flaherty', 'profile_path': None}, {'credit_id': '596bce6c9251413b3d004683', 'department': 'Crew', 'gender': 0, 'id': 1852726, 'job': 'Carpenter', 'name': "James 'Bud' Hays", 'profile_path': None}, {'credit_id': '596bce79c3a3684c2c0049a3', 'department': 'Art', 'gender': 0, 'id': 1852727, 'job': 'Construction Foreman', 'name': 'Jon Kazunaga', 'profile_path': None}, {'credit_id': '596bceabc3a3684c02004762', 'department': 'Art', 'gender': 0, 'id': 1852728, 'job': 'Painter', 'name': 'Chris Kelly', 'profile_path': None}, {'credit_id': '596bcec59251413b5700444b', 'department': 'Art', 'gender': 0, 'id': 1762639, 'job': 'Property Master', 'name': 'Daniel Kuttner', 'profile_path': None}, {'credit_id': '596bceea9251413b1c0046b9', 'department': 'Art', 'gender': 0, 'id': 1199564, 'job': 'Set Dresser', 'name': 'Mike Malone', 'profile_path': None}, {'credit_id': '596bcefac3a3684bcb0040d8', 'department': 'Crew', 'gender': 0, 'id': 1852729, 'job': 'Carpenter', 'name': 'Marvin Perry', 'profile_path': None}, {'credit_id': '596bcf25c3a3684c020047ce', 'department': 'Crew', 'gender': 0, 'id': 1852730, 'job': 'Carpenter', 'name': 'Carlos Quintero', 'profile_path': None}, {'credit_id': '596bcf43c3a3684bcb004119', 'department': 'Crew', 'gender': 0, 'id': 1846444, 'job': 'Scenic Artist', 'name': 'David E. Robinson', 'profile_path': None}, {'credit_id': '596bcf4d9251413b600044c8', 'department': 'Art', 'gender': 0, 'id': 1852731, 'job': 'Leadman', 'name': 'Stephanie Sandston', 'profile_path': None}, {'credit_id': '596bcf57c3a3684c7300492c', 'department': 'Art', 'gender': 0, 'id': 1852732, 'job': 'Set Dresser', 'name': 'Audrey Stanzler', 'profile_path': None}, {'credit_id': '596bcf759251413b2400491b', 'department': 'Sound', 'gender': 0, 'id': 404895, 'job': 'Assistant Sound Editor', 'name': 'Phil Benson', 'profile_path': None}, {'credit_id': '596bcf81c3a3684c500049df', 'department': 'Sound', 'gender': 0, 'id': 1852733, 'job': 'Sound Recordist', 'name': 'Frank Canonica', 'profile_path': None}, {'credit_id': '596bcf8e9251413b18004201', 'department': 'Sound', 'gender': 0, 'id': 1852734, 'job': 'Sound Effects Editor', 'name': 'Richard F.W. Davis', 'profile_path': None}, {'credit_id': '596bcfa0c3a3684c7300497d', 'department': 'Sound', 'gender': 0, 'id': 1852735, 'job': 'Assistant Sound Editor', 'name': 'Kristen Gerstner', 'profile_path': None}, {'credit_id': '596bcfb49251413b20004493', 'department': 'Sound', 'gender': 0, 'id': 1852699, 'job': 'Sound Recordist', 'name': 'Jon Huck', 'profile_path': None}, {'credit_id': '596bcfd89251413b3d0047c1', 'department': 'Sound', 'gender': 0, 'id': 1852736, 'job': 'Assistant Sound Editor', 'name': 'Stephen Kearney', 'profile_path': None}, {'credit_id': '596bcff4c3a3684c61004834', 'department': 'Sound', 'gender': 0, 'id': 1436963, 'job': 'Sound Effects Editor', 'name': 'James Lebrecht', 'profile_path': None}, {'credit_id': '596bd005c3a3684c0200488f', 'department': 'Sound', 'gender': 2, 'id': 5602, 'job': 'Sound Re-Recording Mixer', 'name': 'David Lynch', 'profile_path': '/3xMyM3kvPqrIgcFQsHT7hVmIwwf.jpg'}, {'credit_id': '596bd00ec3a3684c1000409e', 'department': 'Sound', 'gender': 2, 'id': 5602, 'job': 'Sound Designer', 'name': 'David Lynch', 'profile_path': '/3xMyM3kvPqrIgcFQsHT7hVmIwwf.jpg'}, {'credit_id': '596bd01ac3a3684c100040a8', 'department': 'Sound', 'gender': 0, 'id': 1852737, 'job': 'Sound Effects Editor', 'name': 'Donny Miele', 'profile_path': None}, {'credit_id': '596bd039c3a3684c2c004b0a', 'department': 'Sound', 'gender': 0, 'id': 1389134, 'job': 'Supervising Sound Editor', 'name': 'Douglas Murray', 'profile_path': None}, {'credit_id': '596bd0669251413b180042c4', 'department': 'Sound', 'gender': 0, 'id': 1666002, 'job': 'Sound Recordist', 'name': 'Dan Olmsted', 'profile_path': None}, {'credit_id': '596bd0909251413b1c00482e', 'department': 'Sound', 'gender': 2, 'id': 1406614, 'job': 'Sound Re-Recording Mixer', 'name': 'David Parker', 'profile_path': None}, {'credit_id': '596bd09d9251413b600045f1', 'department': 'Sound', 'gender': 0, 'id': 1852738, 'job': 'Boom Operator', 'name': 'Debbie Pinthus', 'profile_path': None}, {'credit_id': '596bd0b4c3a3684c610048f5', 'department': 'Sound', 'gender': 0, 'id': 1378828, 'job': 'Sound Re-Recording Mixer', 'name': 'Michael Semanick', 'profile_path': None}, {'credit_id': '596bd0d7c3a3684c02004932', 'department': 'Crew', 'gender': 0, 'id': 1608355, 'job': 'Special Effects Coordinator', 'name': 'Bob McCarthy', 'profile_path': None}, {'credit_id': '596bd0e3c3a3684c02004948', 'department': 'Crew', 'gender': 0, 'id': 1852740, 'job': 'Special Effects', 'name': 'Sabrina McCarthy', 'profile_path': None}, {'credit_id': '596bd100c3a3684bcb0042a8', 'department': 'Crew', 'gender': 0, 'id': 1421720, 'job': 'Special Effects', 'name': 'Darrell Pritchett', 'profile_path': None}, {'credit_id': '596bd10bc3a3684c50004b5a', 'department': 'Crew', 'gender': 0, 'id': 1852741, 'job': 'Special Effects', 'name': 'Del Reahm', 'profile_path': None}, {'credit_id': '596bd114c3a3684bcb0042bf', 'department': 'Crew', 'gender': 0, 'id': 1852742, 'job': 'Special Effects', 'name': 'Terry Shattuck', 'profile_path': None}, {'credit_id': '596bd11f9251413b200045c2', 'department': 'Crew', 'gender': 0, 'id': 1852743, 'job': 'Special Effects', 'name': 'Gunter Simon', 'profile_path': None}, {'credit_id': '596bd140c3a3684c73004ada', 'department': 'Crew', 'gender': 0, 'id': 1789398, 'job': 'Special Effects Coordinator', 'name': 'Bob Riggs', 'profile_path': None}, {'credit_id': '596bd14e9251413b57004696', 'department': 'Visual Effects', 'gender': 0, 'id': 1852744, 'job': 'Visual Effects', 'name': 'Christopher Rohde', 'profile_path': None}, {'credit_id': '596bd15a9251413b200045f8', 'department': 'Crew', 'gender': 0, 'id': 1852745, 'job': 'Stunts', 'name': 'David Boushey', 'profile_path': None}, {'credit_id': '596bd1649251413b6e004743', 'department': 'Crew', 'gender': 2, 'id': 91897, 'job': 'Stunt Coordinator', 'name': 'Jon H. Epstein', 'profile_path': None}, {'credit_id': '596bd17ec3a3684c020049f2', 'department': 'Crew', 'gender': 0, 'id': 1852746, 'job': 'Stunts', 'name': 'Hannah Kozak', 'profile_path': None}, {'credit_id': '596bd19bc3a3684c02004a0b', 'department': 'Crew', 'gender': 0, 'id': 1852747, 'job': 'Stunts', 'name': 'Kathleen Reilly', 'profile_path': None}, {'credit_id': '596bd1a69251413b3d004965', 'department': 'Crew', 'gender': 0, 'id': 1852748, 'job': 'Stunt Coordinator', 'name': 'Jeff Smolek', 'profile_path': None}, {'credit_id': '596bd1b19251413b1c004931', 'department': 'Crew', 'gender': 0, 'id': 1852749, 'job': 'Stunts', 'name': 'Diana Wagner-Boyd', 'profile_path': None}, {'credit_id': '596bd1e7c3a3684c02004a53', 'department': 'Camera', 'gender': 0, 'id': 1801529, 'job': 'Grip', 'name': 'Tasso Bravos', 'profile_path': None}, {'credit_id': '596bd1f2c3a3684c73004b98', 'department': 'Camera', 'gender': 0, 'id': 1852750, 'job': 'Grip', 'name': 'William Buckingham III', 'profile_path': None}, {'credit_id': '596bd2179251413b57004773', 'department': 'Lighting', 'gender': 0, 'id': 13160, 'job': 'Gaffer', 'name': 'John Buckley', 'profile_path': None}, {'credit_id': '596bd222c3a3684bcb004395', 'department': 'Lighting', 'gender': 0, 'id': 1852753, 'job': 'Electrician', 'name': 'Kyle Carver', 'profile_path': None}, {'credit_id': '596bd238c3a3684c61004a51', 'department': 'Camera', 'gender': 2, 'id': 1493887, 'job': 'Steadicam Operator', 'name': 'Bruce Alan Greene', 'profile_path': None}, {'credit_id': '596bd28a9251413b60004790', 'department': 'Lighting', 'gender': 0, 'id': 1852755, 'job': 'Electrician', 'name': 'Jay Johnson', 'profile_path': None}, {'credit_id': '596bd2a0c3a3684c39004815', 'department': 'Lighting', 'gender': 0, 'id': 1852757, 'job': 'Electrician', 'name': 'Colleen Kingdon', 'profile_path': None}, {'credit_id': '596bd2aa9251413b1800449b', 'department': 'Camera', 'gender': 0, 'id': 1420160, 'job': 'Steadicam Operator', 'name': 'Dan Kneece', 'profile_path': None}, {'credit_id': '596bd2d29251413b57004828', 'department': 'Camera', 'gender': 0, 'id': 1852762, 'job': 'Grip', 'name': 'Stephen Les', 'profile_path': None}, {'credit_id': '596bd2df9251413b600047db', 'department': 'Lighting', 'gender': 0, 'id': 1718525, 'job': 'Best Boy Electric', 'name': 'Tom Marvel', 'profile_path': None}, {'credit_id': '596bd2eec3a3684c2c004d73', 'department': 'Lighting', 'gender': 0, 'id': 1852764, 'job': 'Lighting Technician', 'name': 'Stephen McGehee', 'profile_path': None}, {'credit_id': '596bd301c3a3684c3900486c', 'department': 'Camera', 'gender': 0, 'id': 1852766, 'job': 'Dolly Grip', 'name': 'Lloyd Moriarity', 'profile_path': None}, {'credit_id': '596bd30b9251413b24004c40', 'department': 'Camera', 'gender': 0, 'id': 1852766, 'job': 'Key Grip', 'name': 'Lloyd Moriarity', 'profile_path': None}, {'credit_id': '596bd328c3a3684c02004bb6', 'department': 'Camera', 'gender': 0, 'id': 1177987, 'job': 'Grip', 'name': 'Ryan Purcell', 'profile_path': None}, {'credit_id': '596bd3339251413b1800450a', 'department': 'Lighting', 'gender': 0, 'id': 1852767, 'job': 'Electrician', 'name': 'Norbert F. Quiban', 'profile_path': None}, {'credit_id': '596bd33e9251413b6e0048f1', 'department': 'Camera', 'gender': 0, 'id': 1852768, 'job': 'Grip', 'name': 'Vince Rapini', 'profile_path': None}, {'credit_id': '596bd357c3a3684c2c004deb', 'department': 'Lighting', 'gender': 0, 'id': 1852769, 'job': 'Electrician', 'name': 'Miguel Rico', 'profile_path': None}, {'credit_id': '596bd3639251413b1c004ace', 'department': 'Camera', 'gender': 0, 'id': 1691382, 'job': 'Grip', 'name': 'Shade Rupe', 'profile_path': '/69dc66AU0CYKVS6OKJro704gZEE.jpg'}, {'credit_id': '596bd3949251413b6000488a', 'department': 'Camera', 'gender': 0, 'id': 1764545, 'job': 'Key Grip', 'name': 'Rick Wiley', 'profile_path': None}, {'credit_id': '596bd3b9c3a3684c02004c2b', 'department': 'Camera', 'gender': 0, 'id': 1852770, 'job': 'Steadicam Operator', 'name': 'T.J. Williams', 'profile_path': None}, {'credit_id': '596bd3dd9251413b600048d7', 'department': 'Lighting', 'gender': 0, 'id': 1852771, 'job': 'Electrician', 'name': 'Eric Thomas', 'profile_path': None}, {'credit_id': '596bd3e99251413b24004d2c', 'department': 'Production', 'gender': 1, 'id': 7731, 'job': 'Casting Associate', 'name': 'Elaine J. Huzzar', 'profile_path': None}, {'credit_id': '596bd3f4c3a3684c61004c08', 'department': 'Production', 'gender': 0, 'id': 1852772, 'job': 'Casting', 'name': 'Heidi Walker', 'profile_path': None}, {'credit_id': '596bd4159251413b6e0049b7', 'department': 'Production', 'gender': 0, 'id': 1852773, 'job': 'Casting Assistant', 'name': 'Shannon Ward', 'profile_path': None}, {'credit_id': '596bd441c3a3684c73004d99', 'department': 'Production', 'gender': 0, 'id': 230436, 'job': 'Casting', 'name': 'Barbara Harris', 'profile_path': None}, {'credit_id': '596bd4679251413b180045fd', 'department': 'Costume &amp; Make-Up', 'gender': 0, 'id': 1050932, 'job': 'Set Costumer', 'name': 'Cheri Reed', 'profile_path': None}, {'credit_id': '596bd47ac3a3684c02004cdb', 'department': 'Costume &amp; Make-Up', 'gender': 0, 'id': 15015, 'job': 'Costume Supervisor', 'name': 'Amy Stofsky', 'profile_path': None}, {'credit_id': '596bd4a4c3a3684c50004ef0', 'department': 'Editing', 'gender': 0, 'id': 1852774, 'job': 'First Assistant Editor', 'name': 'Deborah Gavlak', 'profile_path': None}, {'credit_id': '596bd4c3c3a3684c02004d1e', 'department': 'Crew', 'gender': 0, 'id': 12775, 'job': 'Post Production Consulting', 'name': 'Joe Fineman', 'profile_path': None}, {'credit_id': '596bd4e6c3a3684c10004483', 'department': 'Sound', 'gender': 0, 'id': 117813, 'job': 'Musician', 'name': 'Dave Alvin', 'profile_path': '/75po2SNefjLmokc64As0kQgidBb.jpg'}, {'credit_id': '596bd4f7c3a3684c61004d22', 'department': 'Sound', 'gender': 0, 'id': 1852775, 'job': 'Musician', 'name': 'Andy Armor', 'profile_path': None}, {'credit_id': '596bd5039251413b57004a2c', 'department': 'Sound', 'gender': 2, 'id': 5628, 'job': 'Orchestrator', 'name': 'Angelo Badalamenti', 'profile_path': '/n5euRajRHN2xSSq4MnGMfHEHkBZ.jpg'}, {'credit_id': '596bd50cc3a3684c2c004f9e', 'department': 'Sound', 'gender': 2, 'id': 5628, 'job': 'Musician', 'name': 'Angelo Badalamenti', 'profile_path': '/n5euRajRHN2xSSq4MnGMfHEHkBZ.jpg'}, {'credit_id': '596bd5199251413b1800469e', 'department': 'Sound', 'gender': 0, 'id': 1852776, 'job': 'Musician', 'name': 'Donald Bailey', 'profile_path': None}, {'credit_id': '596bd526c3a3684c2c004fb7', 'department': 'Sound', 'gender': 0, 'id': 1852777, 'job': 'Musician', 'name': 'Vinnie Bell', 'profile_path': None}, {'credit_id': '596bd531c3a3684c2c004fc5', 'department': 'Sound', 'gender': 0, 'id': 1852778, 'job': 'Musician', 'name': 'Myles Boisen', 'profile_path': None}, {'credit_id': '596bd54c9251413b20004986', 'department': 'Sound', 'gender': 0, 'id': 115081, 'job': 'Musician', 'name': 'Ron Carter', 'profile_path': None}, {'credit_id': '596bd5689251413b60004a39', 'department': 'Sound', 'gender': 0, 'id': 1852779, 'job': 'Musician', 'name': 'David Cooper', 'profile_path': None}, {'credit_id': '596bd5789251413b60004a48', 'department': 'Sound', 'gender': 0, 'id': 1537143, 'job': 'Music Editor', 'name': 'Lori L. Eschler', 'profile_path': None}, {'credit_id': '596bd5929251413b60004a60', 'department': 'Sound', 'gender': 0, 'id': 1852780, 'job': 'Musician', 'name': 'William Fairbanks', 'profile_path': None}, {'credit_id': '596bd5a09251413b1c004cfb', 'department': 'Sound', 'gender': 0, 'id': 1852781, 'job': 'Musician', 'name': 'Don Falzone', 'profile_path': None}, {'credit_id': '596bd5b49251413b6e004b2f', 'department': 'Sound', 'gender': 0, 'id': 1852712, 'job': 'Musician', 'name': 'Steven Hodges', 'profile_path': None}, {'credit_id': '596bd5c6c3a3684c02004e16', 'department': 'Sound', 'gender': 0, 'id': 1852782, 'job': 'Musician', 'name': 'Jay Hoggard', 'profile_path': None}, {'credit_id': '596bd5e59251413b1800473d', 'department': 'Sound', 'gender': 0, 'id': 1852783, 'job': 'Musician', 'name': 'James Hynes', 'profile_path': None}, {'credit_id': '596bd5f3c3a3684c5000502b', 'department': 'Sound', 'gender': 0, 'id': 1852784, 'job': 'Musician', 'name': 'David Jaurequi', 'profile_path': None}, {'credit_id': '596bd60ec3a3684c39004b33', 'department': 'Sound', 'gender': 0, 'id': 1209399, 'job': 'Musician', 'name': 'Kinny Landrum', 'profile_path': None}, {'credit_id': '596bd61ac3a3684c39004b43', 'department': 'Sound', 'gender': 0, 'id': 1852785, 'job': 'Scoring Mixer', 'name': 'Art Polhemus', 'profile_path': None}, {'credit_id': '596bd6299251413b20004a53', 'department': 'Sound', 'gender': 0, 'id': 1852786, 'job': 'Musician', 'name': 'Al Regni', 'profile_path': None}, {'credit_id': '596bd635c3a3684c73004f61', 'department': 'Sound', 'gender': 0, 'id': 1852787, 'job': 'Musician', 'name': 'Rufus Reid', 'profile_path': None}, {'credit_id': '596bd6689251413b60004b28', 'department': 'Sound', 'gender': 0, 'id': 1852788, 'job': 'Musician', 'name': 'Bob Rose', 'profile_path': None}, {'credit_id': '596bd6759251413b6e004be9', 'department': 'Sound', 'gender': 2, 'id': 1122225, 'job': 'Musician', 'name': 'David Slusser', 'profile_path': None}, {'credit_id': '596bd69fc3a3684c61004e7c', 'department': 'Sound', 'gender': 0, 'id': 1242431, 'job': 'Musician', 'name': 'Grady Tate', 'profile_path': None}, {'credit_id': '596bd6b6c3a3684c02004f04', 'department': 'Sound', 'gender': 0, 'id': 1852789, 'job': 'Musician', 'name': 'Buster Williams', 'profile_path': None}, {'credit_id': '596bd6c49251413b20004af1', 'department': 'Crew', 'gender': 0, 'id': 1852790, 'job': 'Stand In', 'name': 'Traci Clauson', 'profile_path': None}, {'credit_id': '596bd6eac3a3684bcb0047c6', 'department': 'Crew', 'gender': 1, 'id': 73569, 'job': 'Stand In', 'name': 'Dana Eskelson', 'profile_path': '/cpOT9ELQJkBGn3z1FoAL0OY3AFM.jpg'}, {'credit_id': '596bd6f69251413b24004fe5', 'department': 'Directing', 'gender': 0, 'id': 9320, 'job': 'Script Supervisor', 'name': 'Cori Glazer', 'profile_path': None}, {'credit_id': '596bd708c3a3684c50005142', 'department': 'Crew', 'gender': 0, 'id': 1852791, 'job': 'Stand In', 'name': 'Barry Littman', 'profile_path': None}, {'credit_id': '596bd71c9251413b1c004e85', 'department': 'Production', 'gender': 0, 'id': 1852792, 'job': 'Production Manager', 'name': 'Joe Montrone', 'profile_path': None}, {'credit_id': '596bd73f9251413b20004b62', 'department': 'Crew', 'gender': 0, 'id': 9396, 'job': 'Unit Publicist', 'name': 'Gaye Pope', 'profile_path': None}, {'credit_id': '596bd755c3a3684c73005092', 'department': 'Crew', 'gender': 0, 'id': 5624, 'job': 'Thanks', 'name': 'Pierre Edelman', 'profile_path': None}]</t>
  </si>
  <si>
    <t>[{'id': 18, 'name': 'Drama'}, {'id': 9648, 'name': 'Mystery'}]</t>
  </si>
  <si>
    <t>[{'name': 'New Line Cinema', 'id': 12}, {'name': 'Ciby 2000', 'id': 105}, {'name': 'Janus Films', 'id': 533}]</t>
  </si>
  <si>
    <t>Twin Peaks: Fire Walk with Me</t>
  </si>
  <si>
    <t>m227</t>
  </si>
  <si>
    <t>['fantasy', 'horror', 'mystery', 'thriller']</t>
  </si>
  <si>
    <t>[{'cast_id': 1, 'character': 'Herself / Nancy Thompson', 'credit_id': '52fe44639251416c7503301d', 'gender': 1, 'id': 5141, 'name': 'Heather Langenkamp', 'order': 0, 'profile_path': '/aRcb9i4iMLpgycEDn5uTcBka8HK.jpg'}, {'cast_id': 2, 'character': 'Freddy Krueger / Himself', 'credit_id': '52fe44639251416c75033021', 'gender': 2, 'id': 5139, 'name': 'Robert Englund', 'order': 1, 'profile_path': '/h4LEgXsvbfmIbwktkiGWNwwtr8q.jpg'}, {'cast_id': 3, 'character': 'Dylan Porter', 'credit_id': '52fe44639251416c75033025', 'gender': 2, 'id': 8186, 'name': 'Miko Hughes', 'order': 2, 'profile_path': '/hpteoojNUAomlQVbiL4eSjUeJ4K.jpg'}, {'cast_id': 4, 'character': 'Himself', 'credit_id': '52fe44639251416c75033029', 'gender': 2, 'id': 5140, 'name': 'Wes Craven', 'order': 3, 'profile_path': '/vffssPtgNn2ZwoMfLCCDJAxlXGI.jpg'}, {'cast_id': 11, 'character': 'Chase Porter', 'credit_id': '52fe44639251416c75033051', 'gender': 2, 'id': 166594, 'name': 'David Newsom', 'order': 4, 'profile_path': '/aSEdkogLdFgHubJiqEAKDtLcVD3.jpg'}, {'cast_id': 12, 'character': 'Julie', 'credit_id': '52fe44639251416c75033055', 'gender': 1, 'id': 12547, 'name': 'Tracy Middendorf', 'order': 5, 'profile_path': '/j55JY7bG995jfnZ0kkXZxzF1wxt.jpg'}, {'cast_id': 14, 'character': 'Himself / Lt. Donald Thompson', 'credit_id': '52fe44639251416c75033059', 'gender': 2, 'id': 11163, 'name': 'John Saxon', 'order': 6, 'profile_path': '/140sjZuUAGQraBSNO87Y5bVC74i.jpg'}, {'cast_id': 15, 'character': "Freddy's Hand Double", 'credit_id': '52fe44639251416c7503305d', 'gender': 2, 'id': 161731, 'name': 'Jeff Davis', 'order': 7, 'profile_path': '/21rAGEXH7xTgH1oFTomAFEl1fmx.jpg'}, {'cast_id': 16, 'character': "Charles 'Chuck' Wilson", 'credit_id': '52fe44639251416c75033061', 'gender': 2, 'id': 35521, 'name': 'Matt Winston', 'order': 8, 'profile_path': '/vjXom4PhSWEkXlQDhh8ubTFoiIq.jpg'}, {'cast_id': 17, 'character': "Terrance 'Terry' Feinstein", 'credit_id': '52fe44639251416c75033065', 'gender': 2, 'id': 42708, 'name': 'Rob LaBelle', 'order': 9, 'profile_path': '/v1cEWVrGmwDiePK5QxkUq5PjbQP.jpg'}, {'cast_id': 18, 'character': 'Herself', 'credit_id': '52fe44639251416c75033069', 'gender': 1, 'id': 35581, 'name': 'Marianne Maddalena', 'order': 10, 'profile_path': '/bBMwURi3NuQsK4pSMq6tU2RwRT9.jpg'}, {'cast_id': 19, 'character': 'Script Supervisor', 'credit_id': '52fe44639251416c7503306d', 'gender': 1, 'id': 553772, 'name': 'Gretchen Oehler', 'order': 11, 'profile_path': None}, {'cast_id': 20, 'character': 'Limo Driver', 'credit_id': '52fe44639251416c75033071', 'gender': 0, 'id': 553773, 'name': 'Cully Fredricksen', 'order': 12, 'profile_path': '/cGzeoMtRt55Rk8I98EUrCZxs55s.jpg'}, {'cast_id': 21, 'character': 'TV Studio P.A.', 'credit_id': '52fe44639251416c75033075', 'gender': 2, 'id': 154883, 'name': 'Bodhi Elfman', 'order': 13, 'profile_path': '/df6kpq8RPDKi1CwRlBWwl29kZSS.jpg'}, {'cast_id': 22, 'character': 'Himself', 'credit_id': '52fe44639251416c75033079', 'gender': 2, 'id': 92568, 'name': 'Sam Rubin', 'order': 14, 'profile_path': '/mnxkQjkoimnbuHpXtdt49uX27vE.jpg'}, {'cast_id': 23, 'character': 'New Line Receptionist', 'credit_id': '52fe44639251416c7503307d', 'gender': 0, 'id': 553774, 'name': 'Claudia Haro', 'order': 15, 'profile_path': '/1XPYBTNuNVl01zjd19U4vZA4zqs.jpg'}, {'cast_id': 24, 'character': 'Herself', 'credit_id': '52fe44639251416c75033081', 'gender': 1, 'id': 13668, 'name': 'Sara Risher', 'order': 16, 'profile_path': None}, {'cast_id': 25, 'character': 'Himself', 'credit_id': '52fe44639251416c75033085', 'gender': 2, 'id': 13663, 'name': 'Robert Shaye', 'order': 17, 'profile_path': '/ylgPcVcvDAZ9IykvDVN4894cEJh.jpg'}, {'cast_id': 26, 'character': 'Kim at New Line', 'credit_id': '52fe44639251416c75033089', 'gender': 0, 'id': 553775, 'name': 'Cindy Guidry', 'order': 18, 'profile_path': None}, {'cast_id': 27, 'character': 'Highway Patrolman', 'credit_id': '52fe44639251416c7503308d', 'gender': 0, 'id': 172525, 'name': 'Ray Glanzmann', 'order': 19, 'profile_path': None}, {'cast_id': 28, 'character': 'Highway Patrolwoman', 'credit_id': '52fe44639251416c75033091', 'gender': 0, 'id': 188198, 'name': 'Yonda Davis', 'order': 20, 'profile_path': '/1K8vQiZjZl10RNuSiuKhxp9S9Qg.jpg'}, {'cast_id': 29, 'character': 'Coroner', 'credit_id': '52fe44639251416c75033095', 'gender': 2, 'id': 204152, 'name': 'Michael Hagiwara', 'order': 21, 'profile_path': '/eZTBDByPTgiPlbBY2SS4kDRaxts.jpg'}, {'cast_id': 30, 'character': 'Morgue Attendant', 'credit_id': '52fe44639251416c75033099', 'gender': 2, 'id': 6951, 'name': 'W. Earl Brown', 'order': 22, 'profile_path': '/ygTJtQVn9R2NgE1YPybsgk33jBm.jpg'}, {'cast_id': 31, 'character': 'Minister', 'credit_id': '52fe44639251416c7503309d', 'gender': 0, 'id': 168289, 'name': 'Kenneth Zanchi', 'order': 23, 'profile_path': None}, {'cast_id': 32, 'character': 'Himself (as Nick Corri)', 'credit_id': '52fe44639251416c750330a1', 'gender': 2, 'id': 13657, 'name': 'Jsu Garcia', 'order': 24, 'profile_path': '/wbmmHxDtEMECvgmjwsgGX5HRmsr.jpg'}, {'cast_id': 33, 'character': 'Herself', 'credit_id': '52fe44649251416c750330a5', 'gender': 1, 'id': 63914, 'name': 'Tuesday Knight', 'order': 25, 'profile_path': '/jVWMuS5NW5T2hU1cK0KqQW8bBj2.jpg'}, {'cast_id': 34, 'character': 'Graveyard Worker', 'credit_id': '52fe44649251416c750330a9', 'gender': 0, 'id': 154905, 'name': 'Beans Morocco', 'order': 26, 'profile_path': None}, {'cast_id': 35, 'character': 'Patrice Englund', 'credit_id': '52fe44649251416c750330ad', 'gender': 0, 'id': 553776, 'name': 'Tamara Mark', 'order': 27, 'profile_path': '/ycT9pJBiMSwweNcbE1bWX63kGp4.jpg'}, {'cast_id': 36, 'character': 'Nurse with Pills', 'credit_id': '52fe44649251416c750330b1', 'gender': 1, 'id': 7401, 'name': 'Lin Shaye', 'order': 28, 'profile_path': '/erD3UM1YDkRS46D3XkhTSNXtRyg.jpg'}, {'cast_id': 37, 'character': 'Newscaster', 'credit_id': '52fe44649251416c750330b5', 'gender': 0, 'id': 553777, 'name': 'Deborah Zara Kobylt', 'order': 29, 'profile_path': None}, {'cast_id': 38, 'character': 'Counter Nurse', 'credit_id': '52fe44649251416c750330b9', 'gender': 0, 'id': 553778, 'name': 'Diane Nadeau', 'order': 30, 'profile_path': None}, {'cast_id': 39, 'character': 'ICU Nurse', 'credit_id': '52fe44649251416c750330bd', 'gender': 0, 'id': 553779, 'name': 'Star-Shemah Bobatoon', 'order': 31, 'profile_path': None}, {'cast_id': 40, 'character': 'ICU Nurse', 'credit_id': '52fe44649251416c750330c1', 'gender': 0, 'id': 182556, 'name': 'Lou Thornton', 'order': 32, 'profile_path': None}, {'cast_id': 41, 'character': 'ICU Nurse', 'credit_id': '52fe44649251416c750330c5', 'gender': 1, 'id': 553780, 'name': 'Cynthia Savage', 'order': 33, 'profile_path': None}, {'cast_id': 42, 'character': 'Junior Nurse with Needle', 'credit_id': '52fe44649251416c750330c9', 'gender': 0, 'id': 553781, 'name': 'Jessica Craven', 'order': 34, 'profile_path': None}, {'cast_id': 43, 'character': 'Senior Nurse with Needle', 'credit_id': '52fe44649251416c750330cd', 'gender': 1, 'id': 427, 'name': 'Sandra Ellis Lafferty', 'order': 35, 'profile_path': '/x84X0jwGl063wTGSmw7M8J0SxhS.jpg'}, {'cast_id': 44, 'character': 'Security Officer', 'credit_id': '52fe44649251416c750330d1', 'gender': 0, 'id': 553782, 'name': 'Thomas G. Burt', 'order': 36, 'profile_path': None}, {'cast_id': 45, 'character': 'Nurse Abbott', 'credit_id': '52fe44649251416c750330d5', 'gender': 0, 'id': 553783, 'name': 'Tina Vail', 'order': 37, 'profile_path': None}, {'cast_id': 46, 'character': 'Nurse in Hospital Room with Heather (uncredited)', 'credit_id': '52fe44649251416c750330d9', 'gender': 1, 'id': 162747, 'name': 'Kathryn Greenwood', 'order': 38, 'profile_path': '/os3zdHkFkdjseMXk6qXbvakelzj.jpg'}, {'cast_id': 47, 'character': 'Hospital Intern (uncredited)', 'credit_id': '52fe44649251416c750330dd', 'gender': 0, 'id': 234423, 'name': 'Kevin Harrison', 'order': 39, 'profile_path': None}, {'cast_id': 48, 'character': "Christina 'Tina' Grey (archive footage) (uncredited)", 'credit_id': '52fe44649251416c750330e1', 'gender': 1, 'id': 13656, 'name': 'Amanda Wyss', 'order': 40, 'profile_path': '/3AwA9AaUsMYp68uNCihqtRAyeGz.jpg'}, {'cast_id': 49, 'character': 'Dr. Christine Heffner', 'credit_id': '52fe44649251416c750330e5', 'gender': 0, 'id': 1212018, 'name': 'Fran Bennett', 'order': 41, 'profile_path': '/eRKURvGYgElPw4sQH36RUGRQdtg.jpg'}]</t>
  </si>
  <si>
    <t>[{'credit_id': '52fe44639251416c75033047', 'department': 'Writing', 'gender': 2, 'id': 5140, 'job': 'Screenplay', 'name': 'Wes Craven', 'profile_path': '/vffssPtgNn2ZwoMfLCCDJAxlXGI.jpg'}, {'credit_id': '52fe44639251416c7503302f', 'department': 'Directing', 'gender': 2, 'id': 5140, 'job': 'Director', 'name': 'Wes Craven', 'profile_path': '/vffssPtgNn2ZwoMfLCCDJAxlXGI.jpg'}, {'credit_id': '566445a1c3a3682bcd00816d', 'department': 'Production', 'gender': 2, 'id': 5140, 'job': 'Executive Producer', 'name': 'Wes Craven', 'profile_path': '/vffssPtgNn2ZwoMfLCCDJAxlXGI.jpg'}, {'credit_id': '566441189251412d7b00835a', 'department': 'Writing', 'gender': 2, 'id': 5140, 'job': 'Characters', 'name': 'Wes Craven', 'profile_path': '/vffssPtgNn2ZwoMfLCCDJAxlXGI.jpg'}, {'credit_id': '56644521c3a3682bef00961e', 'department': 'Production', 'gender': 2, 'id': 13663, 'job': 'Executive Producer', 'name': 'Robert Shaye', 'profile_path': '/ylgPcVcvDAZ9IykvDVN4894cEJh.jpg'}, {'credit_id': '5664457bc3a3682bd200865e', 'department': 'Production', 'gender': 1, 'id': 13668, 'job': 'Co-Executive Producer', 'name': 'Sara Risher', 'profile_path': None}, {'credit_id': '52fe44639251416c7503303b', 'department': 'Camera', 'gender': 2, 'id': 7413, 'job': 'Director of Photography', 'name': 'Mark Irwin', 'profile_path': None}, {'credit_id': '566444e0c3a3682be9008aaf', 'department': 'Production', 'gender': 0, 'id': 10122, 'job': 'Unit Production Manager', 'name': 'Barry H. Waldman', 'profile_path': None}, {'credit_id': '566440d1c3a3682bd200858b', 'department': 'Production', 'gender': 2, 'id': 11799, 'job': 'Casting', 'name': 'Gary M. Zuckerbrod', 'profile_path': None}, {'credit_id': '5664440dc3a3682bd0007cbb', 'department': 'Art', 'gender': 1, 'id': 14039, 'job': 'Production Design', 'name': 'Cynthia Kay Charette', 'profile_path': None}, {'credit_id': '52fe44639251416c75033041', 'department': 'Sound', 'gender': 2, 'id': 28156, 'job': 'Original Music Composer', 'name': 'J. Peter Robinson', 'profile_path': None}, {'credit_id': '56644533c3a3682bcd008163', 'department': 'Production', 'gender': 1, 'id': 35581, 'job': 'Producer', 'name': 'Marianne Maddalena', 'profile_path': '/bBMwURi3NuQsK4pSMq6tU2RwRT9.jpg'}, {'credit_id': '52fe44639251416c7503304d', 'department': 'Editing', 'gender': 0, 'id': 27226, 'job': 'Editor', 'name': 'Patrick Lussier', 'profile_path': '/xBZm3o2FtAH0RjEdmAau8OqkoZg.jpg'}, {'credit_id': '566441009251412ad90086f2', 'department': 'Costume &amp; Make-Up', 'gender': 1, 'id': 35766, 'job': 'Costume Design', 'name': 'Mary Jane Fort', 'profile_path': None}, {'credit_id': '56644166c3a3682bd20085a7', 'department': 'Editing', 'gender': 0, 'id': 40269, 'job': 'First Assistant Editor', 'name': 'Peter Devaney Flanagan', 'profile_path': None}, {'credit_id': '566444f7c3a3682bd0007cda', 'department': 'Production', 'gender': 0, 'id': 64075, 'job': 'Co-Producer', 'name': 'Jay Roewe', 'profile_path': None}, {'credit_id': '5664413ac3a3682bde007bd1', 'department': 'Directing', 'gender': 1, 'id': 553772, 'job': 'Script Supervisor', 'name': 'Gretchen Oehler', 'profile_path': None}, {'credit_id': '5664466a9251412aca00891a', 'department': 'Sound', 'gender': 0, 'id': 1387541, 'job': 'Sound Effects Editor', 'name': 'Susan Kurtz', 'profile_path': None}, {'credit_id': '566447a0c3a3682be9008b17', 'department': 'Editing', 'gender': 0, 'id': 1391679, 'job': 'Dialogue Editor', 'name': 'Mike Szakmeister', 'profile_path': None}, {'credit_id': '566445cdc3a3682bef009640', 'department': 'Sound', 'gender': 0, 'id': 1397263, 'job': 'Sound Re-Recording Mixer', 'name': 'Roberta Doheny', 'profile_path': None}, {'credit_id': '566440afc3a3682bd2008585', 'department': 'Sound', 'gender': 0, 'id': 1397736, 'job': 'Music Editor', 'name': 'Lise Richardson', 'profile_path': None}, {'credit_id': '566443e6c3a3682bcd008133', 'department': 'Camera', 'gender': 0, 'id': 1408192, 'job': 'Steadicam Operator', 'name': 'Kirk R. Gardner', 'profile_path': None}, {'credit_id': '56644695c3a3682bcd00818c', 'department': 'Sound', 'gender': 0, 'id': 1415105, 'job': 'Sound Effects Editor', 'name': "Patrick O'Sullivan", 'profile_path': None}, {'credit_id': '5544251ac3a3680ce6003099', 'department': 'Art', 'gender': 0, 'id': 1447503, 'job': 'Conceptual Design', 'name': 'Matsune Suzuki', 'profile_path': None}, {'credit_id': '56644425c3a3682bd200861c', 'department': 'Art', 'gender': 0, 'id': 1472439, 'job': 'Set Decoration', 'name': 'Ruby Guidara', 'profile_path': None}, {'credit_id': '566442689251412ad30083bf', 'department': 'Sound', 'gender': 0, 'id': 1544376, 'job': 'Music Supervisor', 'name': 'Paul Di Franco', 'profile_path': None}, {'credit_id': '566442819251412ad900871e', 'department': 'Sound', 'gender': 0, 'id': 1545450, 'job': 'Music Supervisor', 'name': 'Ed Gerrard', 'profile_path': None}, {'credit_id': '566443fac3a3682bd2008612', 'department': 'Camera', 'gender': 0, 'id': 1545451, 'job': 'Steadicam Operator', 'name': 'David L. Peck', 'profile_path': None}, {'credit_id': '5664458d9251412ac400815d', 'department': 'Production', 'gender': 0, 'id': 1545453, 'job': 'Associate Producer', 'name': 'Jeffrey Fenner', 'profile_path': None}, {'credit_id': '566445eac3a3682c010083ee', 'department': 'Sound', 'gender': 0, 'id': 1545454, 'job': 'Sound Re-Recording Mixer', 'name': 'Tim Philben', 'profile_path': None}, {'credit_id': '5664460d9251412aca00890c', 'department': 'Sound', 'gender': 0, 'id': 1545455, 'job': 'Sound Re-Recording Mixer', 'name': 'Peter Reale', 'profile_path': None}, {'credit_id': '566446b5c3a3682bef009662', 'department': 'Sound', 'gender': 0, 'id': 1545458, 'job': 'Sound Effects Editor', 'name': 'Cindy Rabideau', 'profile_path': None}, {'credit_id': '566446ebc3a3682bd8008d2c', 'department': 'Sound', 'gender': 0, 'id': 1545460, 'job': 'Sound mixer', 'name': 'Jim Stuebe', 'profile_path': None}, {'credit_id': '56644764c3a3682c01008422', 'department': 'Editing', 'gender': 0, 'id': 1545462, 'job': 'Dialogue Editor', 'name': 'Chris Rabideau', 'profile_path': None}, {'credit_id': '56644776c3a3682bde007cb4', 'department': 'Editing', 'gender': 0, 'id': 1545463, 'job': 'Dialogue Editor', 'name': 'Jerry Jacobson', 'profile_path': None}, {'credit_id': '56644782c3a3682be9008b0f', 'department': 'Editing', 'gender': 0, 'id': 1545464, 'job': 'Dialogue Editor', 'name': 'Marty Stein', 'profile_path': None}, {'credit_id': '566447d29251412ac60082b8', 'department': 'Crew', 'gender': 0, 'id': 1545466, 'job': 'Stunt Coordinator', 'name': 'Anthony Cecere', 'profile_path': None}]</t>
  </si>
  <si>
    <t>[{'id': 27, 'name': 'Horror'}, {'id': 53, 'name': 'Thriller'}, {'id': 9648, 'name': 'Mystery'}, {'id': 14, 'name': 'Fantasy'}]</t>
  </si>
  <si>
    <t>New Nightmare</t>
  </si>
  <si>
    <t>m229</t>
  </si>
  <si>
    <t>['crime', 'romance', 'thriller']</t>
  </si>
  <si>
    <t>[{'cast_id': 4, 'character': 'Sailor Ripley', 'credit_id': '52fe4248c3a36847f80124a5', 'gender': 2, 'id': 2963, 'name': 'Nicolas Cage', 'order': 0, 'profile_path': '/ti2h1OS1n1VwoJHWFaJD8dMZuEE.jpg'}, {'cast_id': 5, 'character': 'Lula Fortune', 'credit_id': '52fe4248c3a36847f80124a9', 'gender': 1, 'id': 4784, 'name': 'Laura Dern', 'order': 1, 'profile_path': '/6UdGooksu7F4qfXkdvsQkhFVuhK.jpg'}, {'cast_id': 6, 'character': 'Bobby Peru', 'credit_id': '52fe4248c3a36847f80124ad', 'gender': 2, 'id': 5293, 'name': 'Willem Dafoe', 'order': 2, 'profile_path': '/xM5lhOR5tWWdIlFpBDeZJx9opIP.jpg'}, {'cast_id': 7, 'character': 'Marcelles Santos', 'credit_id': '52fe4248c3a36847f80124b1', 'gender': 2, 'id': 5169, 'name': 'J.E. Freeman', 'order': 3, 'profile_path': '/lGqZh89pfgSNhIItjvn34jPO6HM.jpg'}, {'cast_id': 8, 'character': 'Dell', 'credit_id': '52fe4248c3a36847f80124b5', 'gender': 2, 'id': 1064, 'name': 'Crispin Glover', 'order': 4, 'profile_path': '/thA5rOv5XE1oFpxD9DSp0tDrIIR.jpg'}, {'cast_id': 9, 'character': 'Marietta Fortune', 'credit_id': '52fe4248c3a36847f80124b9', 'gender': 1, 'id': 6587, 'name': 'Diane Ladd', 'order': 5, 'profile_path': '/slgKANTJWP5vStwKimuEGwpMr4S.jpg'}, {'cast_id': 10, 'character': 'Reggie', 'credit_id': '52fe4248c3a36847f80124bd', 'gender': 2, 'id': 2067, 'name': 'Calvin Lockhart', 'order': 6, 'profile_path': '/3yJrPwyFScLuBukMb5BMJ8lDk1m.jpg'}, {'cast_id': 11, 'character': 'Perdita Durango', 'credit_id': '52fe4248c3a36847f80124c1', 'gender': 1, 'id': 6588, 'name': 'Isabella Rossellini', 'order': 7, 'profile_path': '/yKnom6aUaP17Z49mypVZmq1jdjH.jpg'}, {'cast_id': 12, 'character': 'Johnnie Farragut', 'credit_id': '52fe4248c3a36847f80124c5', 'gender': 2, 'id': 5048, 'name': 'Harry Dean Stanton', 'order': 8, 'profile_path': '/fkl5iJYpKxSFGixyvAsBpLdDmqN.jpg'}, {'cast_id': 13, 'character': 'Juana Durango', 'credit_id': '52fe4248c3a36847f80124c9', 'gender': 1, 'id': 6465, 'name': 'Grace Zabriskie', 'order': 9, 'profile_path': '/ibBabuSM1UyPYFFo0wBXhGbqElk.jpg'}, {'cast_id': 24, 'character': 'Girl in Accident', 'credit_id': '52fe4248c3a36847f8012503', 'gender': 1, 'id': 6681, 'name': 'Sherilyn Fenn', 'order': 10, 'profile_path': '/1AKZocU6gfD1udBPUxYH6Vez8Ll.jpg'}, {'cast_id': 25, 'character': 'Pace Fortune', 'credit_id': '52fe4248c3a36847f8012507', 'gender': 2, 'id': 7089, 'name': 'Glenn Walker Harris Jr.', 'order': 11, 'profile_path': '/pvTQf4oKrqFmcXkYiwENKK65UM3.jpg'}, {'cast_id': 31, 'character': 'Dropshadow', 'credit_id': '52fe4249c3a36847f8012527', 'gender': 2, 'id': 1737, 'name': 'David Patrick Kelly', 'order': 13, 'profile_path': '/ujvmeyBvEJ7gkvww0OYDBlbxOTT.jpg'}, {'cast_id': 32, 'character': 'Mr. Reindeer', 'credit_id': '52fe4249c3a36847f801252b', 'gender': 0, 'id': 938390, 'name': 'William Morgan Sheppard', 'order': 14, 'profile_path': '/waLqlHPegD7GgbnCVfLk3K4rDuA.jpg'}, {'cast_id': 33, 'character': 'Buddy', 'credit_id': '55f73398c3a3684fae0045a4', 'gender': 2, 'id': 3201, 'name': 'Pruitt Taylor Vince', 'order': 15, 'profile_path': '/p3xmcGJ7IKCxw42lwQbg4WmwPTA.jpg'}, {'cast_id': 34, 'character': '00 Spool', 'credit_id': '55f733b0c3a3684fae0045b3', 'gender': 2, 'id': 6718, 'name': 'Jack Nance', 'order': 16, 'profile_path': '/pb7sWzIyGdySpokyr80L7Iqzmx0.jpg'}, {'cast_id': 35, 'character': 'Sparky', 'credit_id': '55f733c5c3a3686d2700a6dd', 'gender': 2, 'id': 6394, 'name': 'John Lurie', 'order': 17, 'profile_path': '/izPEjdTrWUy3gPEdJ8f2OOnBW3f.jpg'}, {'cast_id': 36, 'character': 'Madam', 'credit_id': '55f733d4c3a3684fae0045bb', 'gender': 0, 'id': 11794, 'name': 'Frances Bay', 'order': 18, 'profile_path': '/uaT5z1YQKZZ8WcYsnOnnI6DRWdW.jpg'}, {'cast_id': 37, 'character': 'The Good Witch', 'credit_id': '57d3749092514160990009b3', 'gender': 1, 'id': 6726, 'name': 'Sheryl Lee', 'order': 19, 'profile_path': '/zgGpEcAywZu1tx5OVj5I6j7PpxW.jpg'}, {'cast_id': 38, 'character': 'Irma', 'credit_id': '5868b5d5c3a3680f51009759', 'gender': 1, 'id': 147396, 'name': 'Charlie Spradling', 'order': 20, 'profile_path': '/siWhm3sZFFpSyFPwpn0DostNhka.jpg'}]</t>
  </si>
  <si>
    <t>[{'credit_id': '52fe4248c3a36847f80124f9', 'department': 'Production', 'gender': 1, 'id': 3686, 'job': 'Casting', 'name': 'Johanna Ray', 'profile_path': None}, {'credit_id': '52fe4248c3a36847f80124cf', 'department': 'Production', 'gender': 2, 'id': 322, 'job': 'Producer', 'name': 'Steve Golin', 'profile_path': None}, {'credit_id': '5952cfdec3a368382e00a5c2', 'department': 'Sound', 'gender': 2, 'id': 6591, 'job': 'Music', 'name': 'Chris Isaak', 'profile_path': '/zL7bz7RQM2iVe45CZyYhM8fAi1U.jpg'}, {'credit_id': '52fe4248c3a36847f80124ed', 'department': 'Camera', 'gender': 2, 'id': 4434, 'job': 'Director of Photography', 'name': 'Frederick Elmes', 'profile_path': '/hqUt4zOub8m55Gy2OOg2XwR4yov.jpg'}, {'credit_id': '52fe4249c3a36847f801251d', 'department': 'Writing', 'gender': 2, 'id': 5602, 'job': 'Screenplay', 'name': 'David Lynch', 'profile_path': '/3xMyM3kvPqrIgcFQsHT7hVmIwwf.jpg'}, {'credit_id': '52fe4248c3a36847f8012495', 'department': 'Directing', 'gender': 2, 'id': 5602, 'job': 'Director', 'name': 'David Lynch', 'profile_path': '/3xMyM3kvPqrIgcFQsHT7hVmIwwf.jpg'}, {'credit_id': '52fe4248c3a36847f801249b', 'department': 'Writing', 'gender': 2, 'id': 5602, 'job': 'Author', 'name': 'David Lynch', 'profile_path': '/3xMyM3kvPqrIgcFQsHT7hVmIwwf.jpg'}, {'credit_id': '5952cfb49251411d9800952f', 'department': 'Sound', 'gender': 2, 'id': 5628, 'job': 'Music', 'name': 'Angelo Badalamenti', 'profile_path': '/n5euRajRHN2xSSq4MnGMfHEHkBZ.jpg'}, {'credit_id': '52fe4248c3a36847f80124ff', 'department': 'Costume &amp; Make-Up', 'gender': 1, 'id': 5634, 'job': 'Costume Design', 'name': 'Patricia Norris', 'profile_path': '/gZQZwyO3fckr0qNOxTDwxEK442F.jpg'}, {'credit_id': '52fe4249c3a36847f8012523', 'department': 'Writing', 'gender': 2, 'id': 6586, 'job': 'Screenplay', 'name': 'Barry Gifford', 'profile_path': '/wdo1mVFEOh0nnnRmoDfZcMUqLbe.jpg'}, {'credit_id': '52fe4248c3a36847f80124a1', 'department': 'Writing', 'gender': 2, 'id': 6586, 'job': 'Author', 'name': 'Barry Gifford', 'profile_path': '/wdo1mVFEOh0nnnRmoDfZcMUqLbe.jpg'}, {'credit_id': '52fe4248c3a36847f80124d5', 'department': 'Production', 'gender': 0, 'id': 6589, 'job': 'Producer', 'name': 'Monty Montgomery', 'profile_path': None}, {'credit_id': '52fe4248c3a36847f80124db', 'department': 'Production', 'gender': 2, 'id': 6590, 'job': 'Producer', 'name': 'SigurjÃ³n Sighvatsson', 'profile_path': None}, {'credit_id': '52fe4248c3a36847f80124f3', 'department': 'Editing', 'gender': 2, 'id': 6592, 'job': 'Editor', 'name': 'Duwayne Dunham', 'profile_path': '/bmWGTwrB3O14Fgp2AI5UXIqiB3F.jpg'}]</t>
  </si>
  <si>
    <t>[{'id': 35, 'name': 'Comedy'}, {'id': 80, 'name': 'Crime'}, {'id': 53, 'name': 'Thriller'}]</t>
  </si>
  <si>
    <t>[{'name': 'Samuel Goldwyn', 'id': 261}]</t>
  </si>
  <si>
    <t>Wild at Heart</t>
  </si>
  <si>
    <t>m234</t>
  </si>
  <si>
    <t>['drama', 'mystery', 'thriller']</t>
  </si>
  <si>
    <t>[{'cast_id': 1, 'character': 'Dr. Martha Livingston', 'credit_id': '52fe44a6c3a368484e02ef8f', 'gender': 1, 'id': 6352, 'name': 'Jane Fonda', 'order': 0, 'profile_path': '/y1QtAxHn8XOi4cHzDRJUuvK3aFp.jpg'}, {'cast_id': 2, 'character': 'Mother Miriam Ruth', 'credit_id': '52fe44a6c3a368484e02ef93', 'gender': 1, 'id': 10774, 'name': 'Anne Bancroft', 'order': 1, 'profile_path': '/4VMhut6tvXqXBmMGFRjXbbImAZW.jpg'}, {'cast_id': 3, 'character': 'Sister Agnes', 'credit_id': '52fe44a6c3a368484e02ef97', 'gender': 1, 'id': 39117, 'name': 'Meg Tilly', 'order': 2, 'profile_path': '/qR47kpFZR7ROd82oXJUj1CHYyZl.jpg'}, {'cast_id': 4, 'character': "Dr. Livingston's Mother", 'credit_id': '52fe44a6c3a368484e02ef9b', 'gender': 1, 'id': 38691, 'name': 'Anne Pitoniak', 'order': 3, 'profile_path': '/zcQf85EI3UyqDc9SKqrVCSKIOx5.jpg'}, {'cast_id': 5, 'character': 'Det. Langevin', 'credit_id': '52fe44a6c3a368484e02ef9f', 'gender': 2, 'id': 92461, 'name': 'Winston Rekert', 'order': 4, 'profile_path': '/i3Rja2EnAfomaBE72iXxtqVBD6x.jpg'}, {'cast_id': 6, 'character': 'Father Martineau', 'credit_id': '52fe44a6c3a368484e02efa3', 'gender': 2, 'id': 92463, 'name': 'Gratien GÃ©linas', 'order': 5, 'profile_path': None}, {'cast_id': 7, 'character': 'Justice Joseph Leveau', 'credit_id': '52fe44a6c3a368484e02efa7', 'gender': 0, 'id': 28252, 'name': 'Guy Hoffman', 'order': 6, 'profile_path': None}, {'cast_id': 8, 'character': 'Monsignor', 'credit_id': '52fe44a6c3a368484e02efab', 'gender': 2, 'id': 83183, 'name': 'Gabriel Arcand', 'order': 7, 'profile_path': '/m8sElerw1QHHIVk3Jy0DKO0d70U.jpg'}, {'cast_id': 34, 'character': 'Eve LeClaire', 'credit_id': '562b73e0c3a3681b5200497a', 'gender': 0, 'id': 1177295, 'name': 'FranÃ§oise Faucher', 'order': 8, 'profile_path': None}, {'cast_id': 35, 'character': 'Eugene Lyon', 'credit_id': '562b7421925141284c004c0d', 'gender': 0, 'id': 1219179, 'name': 'Jacques Tourangeau', 'order': 9, 'profile_path': None}]</t>
  </si>
  <si>
    <t>[{'credit_id': '562b6ee0c3a3681b54004cf8', 'department': 'Sound', 'gender': 2, 'id': 3535, 'job': 'Original Music Composer', 'name': 'Georges Delerue', 'profile_path': '/yAlgcnY7fXUQLrxfknp0Jv4dUTv.jpg'}, {'credit_id': '562b727d9251410a22000255', 'department': 'Camera', 'gender': 0, 'id': 18373, 'job': 'Camera Operator', 'name': 'Ralph Gerling', 'profile_path': None}, {'credit_id': '562b6f899251412853005018', 'department': 'Costume &amp; Make-Up', 'gender': 1, 'id': 6057, 'job': 'Costume Design', 'name': 'RenÃ©e April', 'profile_path': None}, {'credit_id': '562b7010925141284c004b70', 'department': 'Art', 'gender': 2, 'id': 6630, 'job': 'Set Decoration', 'name': 'Jaro Dick', 'profile_path': None}, {'credit_id': '562b6f4a92514140060031f9', 'department': 'Production', 'gender': 0, 'id': 7534, 'job': 'Casting', 'name': 'Gretchen Rennell', 'profile_path': None}, {'credit_id': '562b6f7592514128450044f1', 'department': 'Art', 'gender': 1, 'id': 8315, 'job': 'Art Direction', 'name': 'Carol Spier', 'profile_path': None}, {'credit_id': '562b6f61c3a3681b5c00489f', 'department': 'Art', 'gender': 2, 'id': 9869, 'job': 'Production Design', 'name': 'Ken Adam', 'profile_path': None}, {'credit_id': '562b6817c3a3681b4d0052c8', 'department': 'Camera', 'gender': 2, 'id': 11905, 'job': 'Director of Photography', 'name': 'Sven Nykvist', 'profile_path': '/2S1wtqPzCUlAMVpor5o0YHkme21.jpg'}, {'credit_id': '562b6ff9c3a3681b5c0048b2', 'department': 'Editing', 'gender': 2, 'id': 12509, 'job': 'Editor', 'name': 'Antony Gibbs', 'profile_path': None}, {'credit_id': '52fe44a6c3a368484e02efb1', 'department': 'Directing', 'gender': 2, 'id': 13563, 'job': 'Director', 'name': 'Norman Jewison', 'profile_path': '/umNoz1FsJtvoWKlCsgNOqWlfrgh.jpg'}, {'credit_id': '562b71a7c3a3681b52004929', 'department': 'Production', 'gender': 2, 'id': 13563, 'job': 'Producer', 'name': 'Norman Jewison', 'profile_path': '/umNoz1FsJtvoWKlCsgNOqWlfrgh.jpg'}, {'credit_id': '562b71de9251414006003253', 'department': 'Production', 'gender': 2, 'id': 10829, 'job': 'Producer', 'name': 'Patrick J. Palmer', 'profile_path': None}, {'credit_id': '562b724b9251410a22000244', 'department': 'Production', 'gender': 0, 'id': 20969, 'job': 'Associate Producer', 'name': 'Bonnie Palef', 'profile_path': None}, {'credit_id': '562b6ec2c3a3681b54004cf1', 'department': 'Writing', 'gender': 2, 'id': 25736, 'job': 'Screenplay', 'name': 'John Pielmeier', 'profile_path': '/7XfFVc17YT4SsDeYzHqYjYpCy5U.jpg'}, {'credit_id': '562b6ead9251412853005001', 'department': 'Writing', 'gender': 2, 'id': 25736, 'job': 'Theatre Play', 'name': 'John Pielmeier', 'profile_path': '/7XfFVc17YT4SsDeYzHqYjYpCy5U.jpg'}, {'credit_id': '562b70f5c3a3681b54004d56', 'department': 'Production', 'gender': 0, 'id': 113982, 'job': 'Unit Production Manager', 'name': 'Justis Greene', 'profile_path': None}, {'credit_id': '562b70299251412853005029', 'department': 'Costume &amp; Make-Up', 'gender': 0, 'id': 1322112, 'job': 'Makeup Artist', 'name': 'Ann Brodie', 'profile_path': None}, {'credit_id': '562b7041c3a3681b590049e0', 'department': 'Costume &amp; Make-Up', 'gender': 0, 'id': 1389310, 'job': 'Makeup Artist', 'name': 'Gary Liddiard', 'profile_path': None}, {'credit_id': '562b70d192514128570048d0', 'department': 'Costume &amp; Make-Up', 'gender': 0, 'id': 1410149, 'job': 'Hairstylist', 'name': 'Paul LeBlanc', 'profile_path': None}, {'credit_id': '562b7134c3a3681b59004a06', 'department': 'Directing', 'gender': 0, 'id': 1484538, 'job': 'Script Supervisor', 'name': 'Susanna David', 'profile_path': None}, {'credit_id': '562b7189925141285300505f', 'department': 'Lighting', 'gender': 0, 'id': 1526484, 'job': 'Gaffer', 'name': 'Brian Montague', 'profile_path': None}, {'credit_id': '562b71f9c3a3681b5e00486f', 'department': 'Production', 'gender': 0, 'id': 1526485, 'job': 'Associate Producer', 'name': 'Charles Milhaupt', 'profile_path': None}, {'credit_id': '562b739dc3a3681b59004a5b', 'department': 'Crew', 'gender': 0, 'id': 1526488, 'job': 'Special Effects Coordinator', 'name': 'Ron Thiessen', 'profile_path': None}]</t>
  </si>
  <si>
    <t>Agnes of God</t>
  </si>
  <si>
    <t>m236</t>
  </si>
  <si>
    <t>['adventure', 'horror', 'sci-fi', 'thriller']</t>
  </si>
  <si>
    <t>[{'cast_id': 3, 'character': 'Arthur Dallas', 'credit_id': '52fe423bc3a36847f800e121', 'gender': 2, 'id': 4139, 'name': 'Tom Skerritt', 'order': 0, 'profile_path': '/fVuxSZ8VoPxRJDm3VohtDDz5x8l.jpg'}, {'cast_id': 4, 'character': 'Ellen Ripley', 'credit_id': '52fe423bc3a36847f800e125', 'gender': 1, 'id': 10205, 'name': 'Sigourney Weaver', 'order': 1, 'profile_path': '/gxBIAr3CnBjkNRoPovVJCvEGqP0.jpg'}, {'cast_id': 5, 'character': 'Joan Lambert', 'credit_id': '52fe423bc3a36847f800e129', 'gender': 1, 'id': 5047, 'name': 'Veronica Cartwright', 'order': 2, 'profile_path': '/8s31kdotRrghkH4DkxpRZCmELYd.jpg'}, {'cast_id': 6, 'character': 'Samuel Brett', 'credit_id': '52fe423bc3a36847f800e12d', 'gender': 2, 'id': 5048, 'name': 'Harry Dean Stanton', 'order': 3, 'profile_path': '/fkl5iJYpKxSFGixyvAsBpLdDmqN.jpg'}, {'cast_id': 7, 'character': 'Gilbert Kane', 'credit_id': '52fe423bc3a36847f800e131', 'gender': 2, 'id': 5049, 'name': 'John Hurt', 'order': 4, 'profile_path': '/tW6cOElGBdJl8nNrHwL6gvxvdkI.jpg'}, {'cast_id': 8, 'character': 'Ash', 'credit_id': '52fe423bc3a36847f800e135', 'gender': 2, 'id': 65, 'name': 'Ian Holm', 'order': 5, 'profile_path': '/27SAk1v043GdOeAxT5pPoMUYhGg.jpg'}, {'cast_id': 9, 'character': 'Dennis Parker', 'credit_id': '52fe423bc3a36847f800e139', 'gender': 0, 'id': 5050, 'name': 'Yaphet Kotto', 'order': 6, 'profile_path': '/qsaWzjzI41EXMldEn6sSp5fnsQ0.jpg'}, {'cast_id': 10, 'character': 'Alien', 'credit_id': '52fe423bc3a36847f800e13d', 'gender': 0, 'id': 5051, 'name': 'Bolaji Badejo', 'order': 7, 'profile_path': '/83NFKY9rgC5Pnx5hRJtHj0KkpnT.jpg'}, {'cast_id': 11, 'character': 'Mother (voice)', 'credit_id': '52fe423bc3a36847f800e141', 'gender': 1, 'id': 5052, 'name': 'Helen Horton', 'order': 8, 'profile_path': '/xRWBjJ7iqtcP8KG3qrJ9cxwCYEw.jpg'}, {'cast_id': 30, 'character': 'Alien (uncredited)', 'credit_id': '52fe423bc3a36847f800e1b1', 'gender': 2, 'id': 1077325, 'name': 'Eddie Powell', 'order': 9, 'profile_path': '/nmBcFm0m1vb1UhrYdrn7xM5Ehj8.jpg'}]</t>
  </si>
  <si>
    <t>[{'credit_id': '52fe423bc3a36847f800e117', 'department': 'Directing', 'gender': 2, 'id': 578, 'job': 'Director', 'name': 'Ridley Scott', 'profile_path': '/oTAL0z0vsjipCruxXUsDUIieuhk.jpg'}, {'credit_id': '52fe423bc3a36847f800e11d', 'department': 'Writing', 'gender': 2, 'id': 5045, 'job': 'Screenplay', 'name': "Dan O'Bannon", 'profile_path': '/slLZWXZ1lmdF763166ATRRI200n.jpg'}, {'credit_id': '52fe423bc3a36847f800e147', 'department': 'Production', 'gender': 2, 'id': 5053, 'job': 'Producer', 'name': 'Gordon Carroll', 'profile_path': None}, {'credit_id': '52fe423bc3a36847f800e14d', 'department': 'Production', 'gender': 2, 'id': 915, 'job': 'Producer', 'name': 'David Giler', 'profile_path': None}, {'credit_id': '52fe423bc3a36847f800e153', 'department': 'Production', 'gender': 2, 'id': 1723, 'job': 'Producer', 'name': 'Walter Hill', 'profile_path': '/gCU3dgnNaZuvmArtBJgjCUMmimd.jpg'}, {'credit_id': '52fe423bc3a36847f800e159', 'department': 'Production', 'gender': 0, 'id': 5054, 'job': 'Producer', 'name': 'Ivor Powell', 'profile_path': None}, {'credit_id': '52fe423bc3a36847f800e15f', 'department': 'Production', 'gender': 2, 'id': 5046, 'job': 'Executive Producer', 'name': 'Ronald Shusett', 'profile_path': None}, {'credit_id': '52fe423bc3a36847f800e165', 'department': 'Sound', 'gender': 2, 'id': 1760, 'job': 'Original Music Composer', 'name': 'Jerry Goldsmith', 'profile_path': '/e6sd10VuwFXkgRFrCTCygbhMq2q.jpg'}, {'credit_id': '52fe423bc3a36847f800e16b', 'department': 'Camera', 'gender': 2, 'id': 5055, 'job': 'Director of Photography', 'name': 'Derek Vanlint', 'profile_path': None}, {'credit_id': '52fe423bc3a36847f800e171', 'department': 'Editing', 'gender': 2, 'id': 5056, 'job': 'Editor', 'name': 'Terry Rawlings', 'profile_path': None}, {'credit_id': '52fe423bc3a36847f800e177', 'department': 'Editing', 'gender': 2, 'id': 5057, 'job': 'Editor', 'name': 'Peter Weatherley', 'profile_path': None}, {'credit_id': '52fe423bc3a36847f800e17d', 'department': 'Art', 'gender': 2, 'id': 4616, 'job': 'Production Design', 'name': 'Michael Seymour', 'profile_path': None}, {'credit_id': '52fe423bc3a36847f800e183', 'department': 'Art', 'gender': 2, 'id': 5058, 'job': 'Production Design', 'name': 'Roger Christian', 'profile_path': None}, {'credit_id': '52fe423bc3a36847f800e189', 'department': 'Art', 'gender': 2, 'id': 5058, 'job': 'Art Direction', 'name': 'Roger Christian', 'profile_path': None}, {'credit_id': '52fe423bc3a36847f800e18f', 'department': 'Art', 'gender': 2, 'id': 5059, 'job': 'Art Direction', 'name': 'Leslie Dilley', 'profile_path': None}, {'credit_id': '52fe423bc3a36847f800e195', 'department': 'Art', 'gender': 2, 'id': 5060, 'job': 'Set Decoration', 'name': 'Ian Whittaker', 'profile_path': None}, {'credit_id': '52fe423bc3a36847f800e19b', 'department': 'Costume &amp; Make-Up', 'gender': 2, 'id': 5061, 'job': 'Costume Design', 'name': 'John Mollo', 'profile_path': None}, {'credit_id': '52fe423bc3a36847f800e1a1', 'department': 'Sound', 'gender': 2, 'id': 5062, 'job': 'Sound Editor', 'name': 'Robert Hathaway', 'profile_path': None}, {'credit_id': '52fe423bc3a36847f800e1a7', 'department': 'Art', 'gender': 0, 'id': 9136, 'job': 'Production Design', 'name': 'H.R. Giger', 'profile_path': '/noCBbLN8oVq1GfXCN48yMQwq2XB.jpg'}, {'credit_id': '52fe423bc3a36847f800e1ad', 'department': 'Crew', 'gender': 0, 'id': 9402, 'job': 'Special Effects', 'name': 'Brian Johnson', 'profile_path': None}, {'credit_id': '52fe423bc3a36847f800e1b7', 'department': 'Production', 'gender': 1, 'id': 23349, 'job': 'Casting', 'name': 'Mary Goldberg', 'profile_path': None}, {'credit_id': '52fe423bc3a36847f800e1bd', 'department': 'Production', 'gender': 1, 'id': 668, 'job': 'Casting', 'name': 'Mary Selway', 'profile_path': None}, {'credit_id': '52fe423bc3a36847f800e1c3', 'department': 'Writing', 'gender': 2, 'id': 5046, 'job': 'Writer', 'name': 'Ronald Shusett', 'profile_path': None}, {'credit_id': '544fafc0c3a36802420020ae', 'department': 'Art', 'gender': 0, 'id': 1378834, 'job': 'Assistant Art Director', 'name': 'Jonathan Amberston', 'profile_path': None}, {'credit_id': '544fb01dc3a3680239001eab', 'department': 'Crew', 'gender': 2, 'id': 1378835, 'job': 'Property Master', 'name': 'Dave Jordan', 'profile_path': None}, {'credit_id': '544fb04bc3a368023c001ed2', 'department': 'Editing', 'gender': 0, 'id': 1378836, 'job': 'Dialogue Editor', 'name': 'Bryan Tilling', 'profile_path': None}, {'credit_id': '544fb07cc3a3680233001dac', 'department': 'Sound', 'gender': 0, 'id': 1378837, 'job': 'Dolby Consultant', 'name': 'Max Bell', 'profile_path': None}, {'credit_id': '544fb0b1c3a368532b001f4a', 'department': 'Crew', 'gender': 0, 'id': 1378838, 'job': 'Stunt Coordinator', 'name': 'Roy Scammell', 'profile_path': None}, {'credit_id': '544fb0cec3a3680236001ee4', 'department': 'Camera', 'gender': 0, 'id': 1378839, 'job': 'Still Photographer', 'name': 'Bob Penn', 'profile_path': None}, {'credit_id': '564c0dca9251414dd1005aab', 'department': 'Art', 'gender': 2, 'id': 62460, 'job': 'Conceptual Design', 'name': 'Jean Giraud', 'profile_path': '/ahp6XMVmlPdYRvZIL6XDTix0gD4.jpg'}]</t>
  </si>
  <si>
    <t>[{'name': 'Twentieth Century Fox Film Corporation', 'id': 306}, {'name': 'Brandywine Productions', 'id': 19747}]</t>
  </si>
  <si>
    <t>Alien</t>
  </si>
  <si>
    <t>m238</t>
  </si>
  <si>
    <t>[{'cast_id': 12, 'character': 'Margo Channing', 'credit_id': '52fe426dc3a36847f801dd3f', 'gender': 1, 'id': 3380, 'name': 'Bette Davis', 'order': 0, 'profile_path': '/oWGPnjrIxmGHklOGimoPwvIxBgQ.jpg'}, {'cast_id': 13, 'character': 'Eve Harrington', 'credit_id': '52fe426dc3a36847f801dd43', 'gender': 1, 'id': 10606, 'name': 'Anne Baxter', 'order': 1, 'profile_path': '/jOnJoazpO6q2vAVL37IQfzQbjav.jpg'}, {'cast_id': 14, 'character': 'Addison DeWitt', 'credit_id': '52fe426dc3a36847f801dd47', 'gender': 2, 'id': 3361, 'name': 'George Sanders', 'order': 2, 'profile_path': '/6fvK8vUTgSMRvuw77PjjuIOMl6.jpg'}, {'cast_id': 15, 'character': 'Karen Richards', 'credit_id': '52fe426dc3a36847f801dd4b', 'gender': 1, 'id': 10607, 'name': 'Celeste Holm', 'order': 3, 'profile_path': '/3TWctkWuPrtiwjqkfSDjDFcMcx.jpg'}, {'cast_id': 16, 'character': 'Bill Sampson', 'credit_id': '52fe426dc3a36847f801dd4f', 'gender': 2, 'id': 10608, 'name': 'Gary Merrill', 'order': 4, 'profile_path': '/lxrIQU9WASpGm1Eu3Z3FddFgRGW.jpg'}, {'cast_id': 17, 'character': 'Lloyd Richards', 'credit_id': '52fe426dc3a36847f801dd53', 'gender': 2, 'id': 10609, 'name': 'Hugh Marlowe', 'order': 5, 'profile_path': '/z0OHigEHpORu2Dle1lhM5MeG0xn.jpg'}, {'cast_id': 18, 'character': 'Max Fabian', 'credit_id': '52fe426dc3a36847f801dd57', 'gender': 2, 'id': 10610, 'name': 'Gregory Ratoff', 'order': 6, 'profile_path': '/1RYNLmLHJA3YYe0l893xTHjZXXL.jpg'}, {'cast_id': 21, 'character': 'Birdie Coonan', 'credit_id': '52fe426dc3a36847f801dd63', 'gender': 1, 'id': 7684, 'name': 'Thelma Ritter', 'order': 7, 'profile_path': '/8BUegatD1XFW0MLyOzuVpNr4P2b.jpg'}, {'cast_id': 20, 'character': 'Miss Caswell', 'credit_id': '52fe426dc3a36847f801dd5f', 'gender': 1, 'id': 3149, 'name': 'Marilyn Monroe', 'order': 8, 'profile_path': '/12djXHYsa1fc9tZK0b9BfxaA6CP.jpg'}, {'cast_id': 19, 'character': 'Phoebe', 'credit_id': '52fe426dc3a36847f801dd5b', 'gender': 1, 'id': 10611, 'name': 'Barbara Bates', 'order': 9, 'profile_path': '/ca2fjt394lIZccuYpmPF7rTCj6w.jpg'}, {'cast_id': 22, 'character': 'Aged Actor', 'credit_id': '52fe426dc3a36847f801dd67', 'gender': 2, 'id': 50833, 'name': 'Walter Hampden', 'order': 10, 'profile_path': '/mMEusAjmxvQ9kiH4fcyvvAbRDsA.jpg'}, {'cast_id': 23, 'character': 'Girl', 'credit_id': '52fe426dc3a36847f801dd6b', 'gender': 1, 'id': 109407, 'name': 'Randy Stuart', 'order': 11, 'profile_path': '/n6XzBMsCcS5Wpu9eJDxBeBFROTO.jpg'}, {'cast_id': 24, 'character': 'Leading Man', 'credit_id': '52fe426dc3a36847f801dd6f', 'gender': 2, 'id': 31350, 'name': 'Craig Hill', 'order': 12, 'profile_path': '/rNFUjylH1YR1bHG2sAHPdAPFVER.jpg'}, {'cast_id': 25, 'character': 'Doorman', 'credit_id': '52fe426dc3a36847f801dd73', 'gender': 1, 'id': 1024546, 'name': 'Leland Harris', 'order': 13, 'profile_path': None}, {'cast_id': 26, 'character': 'Autograph Seeker', 'credit_id': '52fe426dc3a36847f801dd77', 'gender': 1, 'id': 247325, 'name': 'Barbara White', 'order': 14, 'profile_path': '/zxFdQtiHyZHYJ5D17lmgPfH9kvp.jpg'}, {'cast_id': 29, 'character': 'Clerk', 'credit_id': '564bcd9ec3a3686024005437', 'gender': 0, 'id': 1196184, 'name': 'William Pullen', 'order': 16, 'profile_path': None}, {'cast_id': 30, 'character': 'Pianist', 'credit_id': '564bcdcb9251414dc4004959', 'gender': 0, 'id': 1948, 'name': 'Claude Stroud', 'order': 17, 'profile_path': '/9Aj0EJBJkCXJpyufA77ARKxLLTe.jpg'}, {'cast_id': 31, 'character': 'Frenchman', 'credit_id': '564bcdecc3a368602e004c94', 'gender': 2, 'id': 120545, 'name': 'Eugene Borden', 'order': 18, 'profile_path': '/2Wa7jN88fwPQyQ3IIoCmq88iif1.jpg'}, {'cast_id': 32, 'character': 'Reporter', 'credit_id': '564bce0dc3a3686037004e52', 'gender': 1, 'id': 112355, 'name': 'Helen Mowery', 'order': 19, 'profile_path': '/57nIp3JuECaa0js9MDBYDsVlokp.jpg'}, {'cast_id': 33, 'character': 'Captain of Waiters', 'credit_id': '564bce3dc3a3686035004bc0', 'gender': 2, 'id': 30847, 'name': 'Steven Geray', 'order': 20, 'profile_path': '/bYHgnE8wv3zXhMoZAAmZjNes7in.jpg'}, {'cast_id': 75, 'character': 'Woman at Awards Ceremony', 'credit_id': '590329e29251413e0f00a009', 'gender': 1, 'id': 121323, 'name': 'Bess Flowers', 'order': 21, 'profile_path': '/akbW8jJl8GSXFpixFaobMOqvNv4.jpg'}]</t>
  </si>
  <si>
    <t>[{'credit_id': '564bd2afc3a3686024005567', 'department': 'Art', 'gender': 2, 'id': 3358, 'job': 'Art Direction', 'name': 'Lyle R. Wheeler', 'profile_path': None}, {'credit_id': '52fe426dc3a36847f801dd35', 'department': 'Costume &amp; Make-Up', 'gender': 1, 'id': 4350, 'job': 'Costume Design', 'name': 'Edith Head', 'profile_path': '/63ZeXQOh26sGa8nTbYWntieyWrz.jpg'}, {'credit_id': '52fe426dc3a36847f801dd0b', 'department': 'Production', 'gender': 2, 'id': 8502, 'job': 'Producer', 'name': 'Darryl F. Zanuck', 'profile_path': '/pfl8oR2otTYihADFtjLkrtKoFrM.jpg'}, {'credit_id': '52fe426dc3a36847f801dd11', 'department': 'Sound', 'gender': 2, 'id': 8503, 'job': 'Original Music Composer', 'name': 'Alfred Newman', 'profile_path': '/498k6KmplSJPvWzAecS7eUnaBNg.jpg'}, {'credit_id': '52fe426dc3a36847f801dd29', 'department': 'Art', 'gender': 2, 'id': 8508, 'job': 'Set Decoration', 'name': 'Thomas Little', 'profile_path': None}, {'credit_id': '566720cd92514129b80019bc', 'department': 'Sound', 'gender': 0, 'id': 8511, 'job': 'Sound', 'name': 'Roger Heman Sr.', 'profile_path': None}, {'credit_id': '52fe426dc3a36847f801dd2f', 'department': 'Art', 'gender': 2, 'id': 9587, 'job': 'Set Decoration', 'name': 'Walter M. Scott', 'profile_path': None}, {'credit_id': '52fe426dc3a36847f801dd05', 'department': 'Writing', 'gender': 2, 'id': 10601, 'job': 'Screenplay', 'name': 'Joseph L. Mankiewicz', 'profile_path': '/4nXrV7vGy3V6hgMVw7nTiVJhZpY.jpg'}, {'credit_id': '52fe426dc3a36847f801dcff', 'department': 'Directing', 'gender': 2, 'id': 10601, 'job': 'Director', 'name': 'Joseph L. Mankiewicz', 'profile_path': '/4nXrV7vGy3V6hgMVw7nTiVJhZpY.jpg'}, {'credit_id': '52fe426dc3a36847f801dd17', 'department': 'Camera', 'gender': 2, 'id': 10602, 'job': 'Director of Photography', 'name': 'Milton Krasner', 'profile_path': '/mcCWfNEjNZc7tLd4QXN6epluwfG.jpg'}, {'credit_id': '52fe426dc3a36847f801dd1d', 'department': 'Editing', 'gender': 1, 'id': 10603, 'job': 'Editor', 'name': 'Barbara McLean', 'profile_path': '/18NdkfiYOB1aSCaWLZZFc2zofub.jpg'}, {'credit_id': '52fe426dc3a36847f801dd23', 'department': 'Art', 'gender': 2, 'id': 10604, 'job': 'Art Direction', 'name': 'George W. Davis', 'profile_path': None}, {'credit_id': '58e7f32b92514127ec05a715', 'department': 'Sound', 'gender': 0, 'id': 10605, 'job': 'Sound', 'name': 'W.D. Flick', 'profile_path': None}, {'credit_id': '58e7f2ea9251414b280126fc', 'department': 'Costume &amp; Make-Up', 'gender': 2, 'id': 26172, 'job': 'Wardrobe Supervisor', 'name': 'Charles Le Maire', 'profile_path': None}, {'credit_id': '564bd2fd9251417c460045d9', 'department': 'Costume &amp; Make-Up', 'gender': 0, 'id': 26175, 'job': 'Makeup Artist', 'name': 'Ben Nye', 'profile_path': None}, {'credit_id': '564bd456c3a3686037004fe4', 'department': 'Directing', 'gender': 2, 'id': 123574, 'job': 'Assistant Director', 'name': 'Gaston Glass', 'profile_path': '/hDTgnaydBJdEzWhb1uzBO2jMGxX.jpg'}, {'credit_id': '58e7f3019251414b2801270d', 'department': 'Sound', 'gender': 0, 'id': 701959, 'job': 'Orchestrator', 'name': 'Edward B. Powell', 'profile_path': None}, {'credit_id': '58e7f585c3a368731a058aba', 'department': 'Directing', 'gender': 0, 'id': 1087075, 'job': 'Second Assistant Director', 'name': 'Hal Klein', 'profile_path': None}, {'credit_id': '58e7f54fc3a36872f6054a40', 'department': 'Writing', 'gender': 0, 'id': 1102213, 'job': 'Short Story', 'name': 'Mary Orr', 'profile_path': None}, {'credit_id': '564bd4239251414dc4004acd', 'department': 'Production', 'gender': 0, 'id': 1131145, 'job': 'Unit Production Manager', 'name': 'Robert R. Snody', 'profile_path': None}, {'credit_id': '58e7f5ecc3a3687302050d52', 'department': 'Art', 'gender': 0, 'id': 1338850, 'job': 'Property Master', 'name': 'Fred R. Simpson', 'profile_path': None}, {'credit_id': '564bd3e69251414dc8004cd5', 'department': 'Production', 'gender': 0, 'id': 1435037, 'job': 'Production Manager', 'name': 'Max Golden', 'profile_path': None}, {'credit_id': '564bd67dc3a3686024005657', 'department': 'Camera', 'gender': 0, 'id': 1537732, 'job': 'Camera Operator', 'name': 'Paul Lockwood', 'profile_path': None}, {'credit_id': '564bd6b1c3a3686035004da7', 'department': 'Camera', 'gender': 0, 'id': 1537733, 'job': 'Still Photographer', 'name': 'Ray Nolan', 'profile_path': None}, {'credit_id': '56f97660c3a3686a6e00b841', 'department': 'Sound', 'gender': 0, 'id': 1597780, 'job': 'Music', 'name': 'Urban Thielmann', 'profile_path': None}]</t>
  </si>
  <si>
    <t>All About Eve</t>
  </si>
  <si>
    <t>m240</t>
  </si>
  <si>
    <t>[{'cast_id': 16, 'character': 'Jim Levenstein', 'credit_id': '52fe4336c3a36847f8042cb7', 'gender': 2, 'id': 21593, 'name': 'Jason Biggs', 'order': 0, 'profile_path': '/7CcISIHMvpzcUVo4NmxgA6f71RQ.jpg'}, {'cast_id': 17, 'character': "Chris 'Oz' Ostreicher", 'credit_id': '52fe4336c3a36847f8042cbb', 'gender': 2, 'id': 21594, 'name': 'Chris Klein', 'order': 1, 'profile_path': '/foKh17RAUIhmfNgZ3TIvHJrNkDR.jpg'}, {'cast_id': 18, 'character': 'Kevin Meyers', 'credit_id': '52fe4336c3a36847f8042cbf', 'gender': 2, 'id': 21403, 'name': 'Thomas Ian Nicholas', 'order': 2, 'profile_path': '/tYiQ6Ift5S8ZVeWQ8f7CJnQLkT.jpg'}, {'cast_id': 19, 'character': 'Michelle Flaherty', 'credit_id': '52fe4336c3a36847f8042cc3', 'gender': 1, 'id': 21595, 'name': 'Alyson Hannigan', 'order': 3, 'profile_path': '/vZw7AEUOs9lbkS0lYzDyaFp9Tjv.jpg'}, {'cast_id': 20, 'character': 'Nadia', 'credit_id': '52fe4336c3a36847f8042cc7', 'gender': 1, 'id': 21596, 'name': 'Shannon Elizabeth', 'order': 4, 'profile_path': '/c7l0KsU2PAXXseofmSvsmIMQH1N.jpg'}, {'cast_id': 21, 'character': "Victoria 'Vicky' Lathum", 'credit_id': '52fe4336c3a36847f8042ccb', 'gender': 1, 'id': 1234, 'name': 'Tara Reid', 'order': 5, 'profile_path': '/9nI9GsV1HZS3YKvMqrGuuEYWr8v.jpg'}, {'cast_id': 27, 'character': 'Paul Finch', 'credit_id': '52fe4336c3a36847f8042cdf', 'gender': 2, 'id': 52480, 'name': 'Eddie Kaye Thomas', 'order': 6, 'profile_path': '/6XCAQSm73OyMK7zh6LJ6XUdfYZV.jpg'}, {'cast_id': 23, 'character': 'Steve Stifler', 'credit_id': '52fe4336c3a36847f8042ccf', 'gender': 2, 'id': 57599, 'name': 'Seann William Scott', 'order': 7, 'profile_path': '/c7iqFLkgNiTMAS9xGw0GlfJcm4H.jpg'}, {'cast_id': 25, 'character': "Jim's Father", 'credit_id': '52fe4336c3a36847f8042cd7', 'gender': 2, 'id': 26510, 'name': 'Eugene Levy', 'order': 8, 'profile_path': '/69IBiDjU1gSqtrcGOA7PA7aEYsc.jpg'}, {'cast_id': 28, 'character': 'Jessica', 'credit_id': '52fe4336c3a36847f8042ce3', 'gender': 1, 'id': 10871, 'name': 'Natasha Lyonne', 'order': 9, 'profile_path': '/8rhl25eCPQQFhv1Mvqe9eMP3MpS.jpg'}, {'cast_id': 26, 'character': 'Heather', 'credit_id': '52fe4336c3a36847f8042cdb', 'gender': 1, 'id': 8211, 'name': 'Mena Suvari', 'order': 10, 'profile_path': '/xnc7WgBvfefwu3nJ5IkCjQrhPz0.jpg'}, {'cast_id': 24, 'character': "Stifler's Mom", 'credit_id': '52fe4336c3a36847f8042cd3', 'gender': 1, 'id': 38334, 'name': 'Jennifer Coolidge', 'order': 11, 'profile_path': '/jOVVWdfxLQ9MOumqM3VxiwAlT9a.jpg'}, {'cast_id': 29, 'character': 'Chuck Sherman', 'credit_id': '52fe4336c3a36847f8042ce7', 'gender': 2, 'id': 26999, 'name': 'Chris Owen', 'order': 12, 'profile_path': '/1E23sADcIzpaRhsUHiAWMfvOPFm.jpg'}, {'cast_id': 31, 'character': 'Albert', 'credit_id': '53bc249a0e0a26196b003158', 'gender': 2, 'id': 53116, 'name': 'Eric Lively', 'order': 13, 'profile_path': '/wEl6qozyL6UrjsNcMmAG2T2r9n0.jpg'}, {'cast_id': 32, 'character': "Jim's Mother", 'credit_id': '53bc24bb0e0a26196e003189', 'gender': 1, 'id': 54586, 'name': 'Molly Cheek', 'order': 14, 'profile_path': '/47iPOiKc0otACk0vIDm6VnlQBO6.jpg'}, {'cast_id': 33, 'character': 'John', 'credit_id': '53bc2b30c3a368661e00268c', 'gender': 2, 'id': 68842, 'name': 'John Cho', 'order': 15, 'profile_path': '/wlA5pkKGun8BS7GjCqXrzthTOk4.jpg'}, {'cast_id': 34, 'character': 'Justin', 'credit_id': '53bc2b48c3a36866280025ce', 'gender': 2, 'id': 88507, 'name': 'Justin Isfeld', 'order': 16, 'profile_path': '/4N5wxIkEzBEHbh1mNu9wyfgmGHO.jpg'}, {'cast_id': 35, 'character': 'Matt Stifler', 'credit_id': '53bc2b6ec3a368661e002691', 'gender': 2, 'id': 116027, 'name': 'Eli Marienthal', 'order': 17, 'profile_path': '/eK4kfRpE12lCoCamBJWyHfWDDbq.jpg'}, {'cast_id': 41, 'character': 'College Girl', 'credit_id': '5634071bc3a3681b5e0154c0', 'gender': 1, 'id': 61111, 'name': 'Tara Subkoff', 'order': 18, 'profile_path': '/qBbSymmytAOqgAGlll3sN5LXih3.jpg'}, {'cast_id': 42, 'character': 'Coach Marshall', 'credit_id': '56ac7f94c3a3681c4700596c', 'gender': 2, 'id': 6564, 'name': 'Lawrence Pressman', 'order': 19, 'profile_path': '/mot6LcTgUnZKd1U60iZNxytNpdQ.jpg'}, {'cast_id': 43, 'character': 'English Teacher', 'credit_id': '56ac7fb99251417c980017a7', 'gender': 2, 'id': 2249, 'name': 'Clyde Kusatsu', 'order': 20, 'profile_path': '/gM5vHl3hl0CgKJxeqwjyeOdhzjP.jpg'}, {'cast_id': 44, 'character': 'Band Member', 'credit_id': '56ac7fd2c3a3681c3f005f58', 'gender': 1, 'id': 37936, 'name': 'Christina Milian', 'order': 21, 'profile_path': '/8qWk7ZELhhHKG8HD0yse0QomzkA.jpg'}, {'cast_id': 45, 'character': 'Party Guy', 'credit_id': '56ac7fea9251410e8f00519d', 'gender': 0, 'id': 42288, 'name': 'Woody Schultz', 'order': 22, 'profile_path': '/AjzkMGiWGnG27W1JTDWDGYn8TP.jpg'}, {'cast_id': 46, 'character': 'Sarah, the Sophomore Chick', 'credit_id': '56ac801ac3a3681c310055f0', 'gender': 1, 'id': 217524, 'name': 'Eden Riegel', 'order': 23, 'profile_path': '/wMcRg3Y0x70U1vFoK0hBY7zS20E.jpg'}, {'cast_id': 53, 'character': 'Vocal Jazz Teacher', 'credit_id': '575f89329251415e27001230', 'gender': 1, 'id': 184340, 'name': 'Akuyoe Graham', 'order': 24, 'profile_path': '/jLp7Va2a7QrqUoxZ8jhNO6Y67zc.jpg'}, {'cast_id': 47, 'character': 'Vocal Jazz Girl', 'credit_id': '56ac806c9251417e11005950', 'gender': 1, 'id': 76031, 'name': 'Veronica Lauren', 'order': 25, 'profile_path': '/cS8gnKZaY2vZrCje8U5OnNjwuLo.jpg'}, {'cast_id': 48, 'character': 'Vocal Jazz Girl', 'credit_id': '56ac81009251417e140058d0', 'gender': 1, 'id': 1225809, 'name': 'Monica McSwain', 'order': 26, 'profile_path': '/yDwvXIF6pv4gt6D5SLz0O865qsa.jpg'}, {'cast_id': 55, 'character': 'Vocal Jazz Group', 'credit_id': '5796b171c3a3680d18002bc1', 'gender': 2, 'id': 1656606, 'name': 'Fletcher Sheridan', 'order': 27, 'profile_path': '/1XV5vdVSFTvePXxQQg8ev3lspl6.jpg'}, {'cast_id': 56, 'character': 'Vocal Jazz Group', 'credit_id': '5796b203c3a368019e00080c', 'gender': 1, 'id': 1656607, 'name': 'Robyn Roth', 'order': 28, 'profile_path': '/bnDpJaw77N4RKLDkN58PB0rQUgA.jpg'}, {'cast_id': 57, 'character': 'Vocal Jazz Group', 'credit_id': '5796b2e2c3a3680a3c002844', 'gender': 2, 'id': 1656608, 'name': 'Jamar Cargo', 'order': 29, 'profile_path': '/i0HmerjCn2JlRIF79KdXWRBK5sW.jpg'}, {'cast_id': 49, 'character': 'Courtney, the Random Cute Girl', 'credit_id': '56ac8171c3a3681c54005766', 'gender': 1, 'id': 83585, 'name': 'Sasha Barrese', 'order': 30, 'profile_path': '/4SGcSiC46h86mdChDj0taF5eHSl.jpg'}, {'cast_id': 50, 'character': "Vicky's Mom", 'credit_id': '56ac81909251417e1100597e', 'gender': 1, 'id': 1394788, 'name': 'Linda Gehringer', 'order': 31, 'profile_path': '/hWRDJvcBLHu2iRCXSIBpmgvmPbG.jpg'}, {'cast_id': 51, 'character': 'Bathroom Girl', 'credit_id': '56ac81bf9251410e8f0051de', 'gender': 1, 'id': 61219, 'name': 'Jillian Bach', 'order': 32, 'profile_path': '/8P4y1ndyTCVltT20zB5kFkPO9OC.jpg'}, {'cast_id': 52, 'character': 'Enthralled Girl', 'credit_id': '56ac846f9251410e8f005257', 'gender': 0, 'id': 1570015, 'name': 'Katie Lansdale', 'order': 33, 'profile_path': '/qT0Z1rzSpcA2zM2c7G5XddFnR7W.jpg'}, {'cast_id': 54, 'character': 'Enthusiastic Guy', 'credit_id': '575f89a09251415e250011d6', 'gender': 2, 'id': 35768, 'name': 'James DeBello', 'order': 34, 'profile_path': '/xhDScFpgfM9gfIyNQm8KOr0qEU5.jpg'}, {'cast_id': 58, 'character': 'Computer Nerd', 'credit_id': '5796b384c3a3680c9e00289e', 'gender': 2, 'id': 1656609, 'name': 'Travis Cody Aimer', 'order': 35, 'profile_path': '/nNVutDnAOHVCow5Y9BVFejQg5XZ.jpg'}, {'cast_id': 59, 'character': 'Garage Band Member', 'credit_id': '5796b459c3a3680a3c00292f', 'gender': 2, 'id': 234801, 'name': 'Mark Hoppus', 'order': 36, 'profile_path': '/lZjOBtpfBP6hB2olYcdDFAEmnKD.jpg'}, {'cast_id': 60, 'character': 'Garage Band Member', 'credit_id': '5796b4aec3a3680c9e00294c', 'gender': 2, 'id': 84546, 'name': 'Tom DeLonge', 'order': 37, 'profile_path': '/2hQjktJFvDvcERPE7adlWgA4EMS.jpg'}, {'cast_id': 61, 'character': 'Guy with Monkey', 'credit_id': '5796b6009251417e31002a29', 'gender': 2, 'id': 1517843, 'name': 'Daniel Spink', 'order': 38, 'profile_path': '/gTKbwBbN9Ipo3Bo9zhfL5rE97nb.jpg'}, {'cast_id': 62, 'character': 'Computer Girl', 'credit_id': '5796b8ebc3a368019e000c41', 'gender': 1, 'id': 1223965, 'name': 'Clementine Ford', 'order': 39, 'profile_path': '/mtyqtAjmSMs5kARn4nUV19aQZ83.jpg'}, {'cast_id': 65, 'character': 'Drinking Buddy', 'credit_id': '579e61a9c3a3683d66002ec3', 'gender': 2, 'id': 1659340, 'name': 'Casey Erklin', 'order': 41, 'profile_path': '/uOJFGrNeC4Cod2qczr4gAwGdhDq.jpg'}, {'cast_id': 64, 'character': 'Tom Myers (uncredited)', 'credit_id': '5796bc969251417e31002e8e', 'gender': 2, 'id': 1893, 'name': 'Casey Affleck', 'order': 42, 'profile_path': '/kPNMpiZHsAzeQar4DiNsrekwHBU.jpg'}, {'cast_id': 135, 'character': 'Girl Holding Out', 'credit_id': '598160ce92514151e000c5d8', 'gender': 1, 'id': 1217828, 'name': 'Hilary Angelo', 'order': 43, 'profile_path': '/tvRt3k1ZG6BIN6fO8HgKAM4LWJQ.jpg'}]</t>
  </si>
  <si>
    <t>[{'credit_id': '55722baac3a368368e0023cc', 'department': 'Production', 'gender': 2, 'id': 298, 'job': 'Co-Producer', 'name': 'Chris Bender', 'profile_path': None}, {'credit_id': '58583173925141594100d35c', 'department': 'Sound', 'gender': 0, 'id': 562, 'job': 'Supervising Sound Editor', 'name': 'Richard LeGrand Jr.', 'profile_path': None}, {'credit_id': '52fe4336c3a36847f8042ca1', 'department': 'Editing', 'gender': 1, 'id': 1217, 'job': 'Editor', 'name': 'Priscilla Nedd-Friendly', 'profile_path': None}, {'credit_id': '52fe4336c3a36847f8042ca7', 'department': 'Production', 'gender': 2, 'id': 1593, 'job': 'Casting', 'name': 'Joseph Middleton', 'profile_path': None}, {'credit_id': '58582fc0c3a3682fb806f8af', 'department': 'Production', 'gender': 1, 'id': 1594, 'job': 'Casting Associate', 'name': 'Michelle Morris', 'profile_path': None}, {'credit_id': '52fe4336c3a36847f8042c71', 'department': 'Directing', 'gender': 0, 'id': 3288, 'job': 'Director', 'name': 'Chris Weitz', 'profile_path': '/xlnVbsnoP3PZCjEa2d99ETVLAFB.jpg'}, {'credit_id': '52fe4336c3a36847f8042c89', 'department': 'Production', 'gender': 0, 'id': 3288, 'job': 'Producer', 'name': 'Chris Weitz', 'profile_path': '/xlnVbsnoP3PZCjEa2d99ETVLAFB.jpg'}, {'credit_id': '52fe4336c3a36847f8042c6b', 'department': 'Directing', 'gender': 2, 'id': 3289, 'job': 'Director', 'name': 'Paul Weitz', 'profile_path': '/u6VYkIxricoJ31MkmljXs2ZCSFQ.jpg'}, {'credit_id': '52fe4336c3a36847f8042c7d', 'department': 'Production', 'gender': 2, 'id': 6627, 'job': 'Producer', 'name': 'Chris Moore', 'profile_path': '/bCHrDtipWaxFuoHYeOUfm3QMBMu.jpg'}, {'credit_id': '58582ee4c3a36806a7051b72', 'department': 'Directing', 'gender': 0, 'id': 7409, 'job': 'Assistant Director', 'name': 'J.B. Rogers', 'profile_path': '/rL2r7j20Aq2JRWeDpTpk35YxUzb.jpg'}, {'credit_id': '55722bc09251416cd5002405', 'department': 'Production', 'gender': 0, 'id': 7409, 'job': 'Associate Producer', 'name': 'J.B. Rogers', 'profile_path': '/rL2r7j20Aq2JRWeDpTpk35YxUzb.jpg'}, {'credit_id': '52fe4336c3a36847f8042c77', 'department': 'Writing', 'gender': 2, 'id': 21584, 'job': 'Screenplay', 'name': 'Adam Herz', 'profile_path': None}, {'credit_id': '55722c05c3a36838d300255a', 'department': 'Production', 'gender': 2, 'id': 21584, 'job': 'Co-Producer', 'name': 'Adam Herz', 'profile_path': None}, {'credit_id': '52fe4336c3a36847f8042c83', 'department': 'Production', 'gender': 2, 'id': 21585, 'job': 'Producer', 'name': 'Craig Perry', 'profile_path': None}, {'credit_id': '52fe4336c3a36847f8042c8f', 'department': 'Production', 'gender': 2, 'id': 21586, 'job': 'Producer', 'name': 'Warren Zide', 'profile_path': None}, {'credit_id': '52fe4336c3a36847f8042c95', 'department': 'Sound', 'gender': 2, 'id': 21587, 'job': 'Original Music Composer', 'name': 'David Lawrence', 'profile_path': None}, {'credit_id': '585830dcc3a368258f05b176', 'department': 'Sound', 'gender': 2, 'id': 21587, 'job': 'Orchestrator', 'name': 'David Lawrence', 'profile_path': None}, {'credit_id': '52fe4336c3a36847f8042c9b', 'department': 'Camera', 'gender': 2, 'id': 21588, 'job': 'Director of Photography', 'name': 'Richard Crudo', 'profile_path': None}, {'credit_id': '52fe4336c3a36847f8042ced', 'department': 'Art', 'gender': 2, 'id': 21589, 'job': 'Production Design', 'name': 'Paul Peters', 'profile_path': None}, {'credit_id': '585829bb9251416f63063ef9', 'department': 'Art', 'gender': 2, 'id': 21589, 'job': 'Art Direction', 'name': 'Paul Peters', 'profile_path': None}, {'credit_id': '58582a00c3a368258f05ab53', 'department': 'Art', 'gender': 1, 'id': 21591, 'job': 'Set Decoration', 'name': 'Amy Wells', 'profile_path': None}, {'credit_id': '52fe4336c3a36847f8042cb3', 'department': 'Costume &amp; Make-Up', 'gender': 1, 'id': 21592, 'job': 'Costume Design', 'name': 'Leesa Evans', 'profile_path': None}, {'credit_id': '58582f58c3a3682f5805ccd3', 'department': 'Lighting', 'gender': 0, 'id': 26771, 'job': 'Best Boy Electric', 'name': 'Michael Baxter-Lax', 'profile_path': None}, {'credit_id': '58582ea2c3a3682fb806f7a5', 'department': 'Production', 'gender': 2, 'id': 57084, 'job': 'Unit Production Manager', 'name': 'Louis G. Friedman', 'profile_path': None}, {'credit_id': '55722bb4925141318e0006c8', 'department': 'Production', 'gender': 2, 'id': 57084, 'job': 'Co-Producer', 'name': 'Louis G. Friedman', 'profile_path': None}, {'credit_id': '58582e15c3a3683150058e7e', 'department': 'Crew', 'gender': 0, 'id': 61570, 'job': 'Stunt Coordinator', 'name': 'Russell Towery', 'profile_path': None}, {'credit_id': '585830f392514146c904dfc8', 'department': 'Sound', 'gender': 0, 'id': 108882, 'job': 'Production Sound Mixer', 'name': 'Cameron Hamza', 'profile_path': None}, {'credit_id': '58582da19251416f63064297', 'department': 'Crew', 'gender': 0, 'id': 231419, 'job': 'Propmaker', 'name': 'Scott Austin', 'profile_path': None}, {'credit_id': '58582e2ec3a368258f05af44', 'department': 'Crew', 'gender': 0, 'id': 232458, 'job': 'Stunts', 'name': 'Jim Henry', 'profile_path': None}, {'credit_id': '5858315dc3a3682f5805ce43', 'department': 'Sound', 'gender': 0, 'id': 548435, 'job': 'Sound Mixer', 'name': 'Nerses Gezalyan', 'profile_path': None}, {'credit_id': '58582f2dc3a3682dfe061314', 'department': 'Editing', 'gender': 0, 'id': 1049325, 'job': 'Dialogue Editor', 'name': 'Bob McNabb', 'profile_path': None}, {'credit_id': '58582e44c3a368258c057959', 'department': 'Crew', 'gender': 0, 'id': 1219858, 'job': 'Technical Supervisor', 'name': 'Glenn Cannon', 'profile_path': None}, {'credit_id': '58582df892514146c904dd65', 'department': 'Crew', 'gender': 0, 'id': 1271793, 'job': 'Special Effects Coordinator', 'name': 'Ron Trost', 'profile_path': None}, {'credit_id': '58582ae1c3a368258c057674', 'department': 'Art', 'gender': 0, 'id': 1334782, 'job': 'Set Designer', 'name': 'Josh Lusby', 'profile_path': None}, {'credit_id': '5858307892514175ad0536d5', 'department': 'Sound', 'gender': 0, 'id': 1351327, 'job': 'Boom Operator', 'name': 'Michael Garner', 'profile_path': None}, {'credit_id': '5858309692514175ad0536ed', 'department': 'Sound', 'gender': 0, 'id': 1367493, 'job': 'Foley', 'name': 'John T. Cucci', 'profile_path': None}, {'credit_id': '58582f0392514175ad053599', 'department': 'Directing', 'gender': 1, 'id': 1391605, 'job': 'Script Supervisor', 'name': 'Annie Welles', 'profile_path': None}, {'credit_id': '58582e609251411a46061247', 'department': 'Crew', 'gender': 0, 'id': 1392250, 'job': 'Transportation Captain', 'name': 'David Marder', 'profile_path': None}, {'credit_id': '5858311cc3a3682fb806f9f0', 'department': 'Sound', 'gender': 2, 'id': 1398120, 'job': 'Sound Designer', 'name': 'Gary S. Gerlich', 'profile_path': None}, {'credit_id': '58582eb99251416fad05dd8b', 'department': 'Crew', 'gender': 0, 'id': 1398982, 'job': 'Unit Publicist', 'name': 'Rachel Aberly', 'profile_path': None}, {'credit_id': '58582cd3c3a368258c05781c', 'department': 'Costume &amp; Make-Up', 'gender': 0, 'id': 1401368, 'job': 'Set Costumer', 'name': 'Amy Jo Hoppenfeld', 'profile_path': None}, {'credit_id': '58582c33c3a3682f5805ca19', 'department': 'Costume &amp; Make-Up', 'gender': 1, 'id': 1405728, 'job': 'Costume Supervisor', 'name': 'Janet Sobel', 'profile_path': None}, {'credit_id': '585831319251416f63064584', 'department': 'Sound', 'gender': 0, 'id': 1409256, 'job': 'Sound Editor', 'name': 'Harry Cheney', 'profile_path': None}, {'credit_id': '58582a90c3a3682f5805c897', 'department': 'Art', 'gender': 0, 'id': 1418823, 'job': 'Construction Foreman', 'name': 'Jay M. Hirsch', 'profile_path': None}, {'credit_id': '58582f97925141724d0341f7', 'department': 'Lighting', 'gender': 0, 'id': 1428210, 'job': 'Rigging Gaffer', 'name': 'Curtis A. Andrews Jr.', 'profile_path': None}, {'credit_id': '58582aa4c3a368258f05abfe', 'department': 'Art', 'gender': 0, 'id': 1434207, 'job': 'Greensman', 'name': 'Dave Newhouse', 'profile_path': None}, {'credit_id': '585830b0c3a3682dfe061415', 'department': 'Sound', 'gender': 0, 'id': 1435194, 'job': 'Music Editor', 'name': 'Charles Martin Inouye', 'profile_path': None}, {'credit_id': '58582a4f925141594100cd21', 'department': 'Art', 'gender': 0, 'id': 1436624, 'job': 'Art Department Coordinator', 'name': 'Angela Stauffer', 'profile_path': None}, {'credit_id': '58582a7bc3a3682dfe060eb6', 'department': 'Art', 'gender': 0, 'id': 1443053, 'job': 'Construction Coordinator', 'name': 'Michael Muscarella', 'profile_path': None}, {'credit_id': '58582c9d9251411a460610e4', 'department': 'Costume &amp; Make-Up', 'gender': 0, 'id': 1527917, 'job': 'Key Hair Stylist', 'name': 'Voni Hinkle', 'profile_path': None}, {'credit_id': '5858303c925141594100d25b', 'department': 'Production', 'gender': 0, 'id': 1537119, 'job': 'Production Coordinator', 'name': 'Kathleen Keller', 'profile_path': None}, {'credit_id': '58582a67c3a3682dfe060eaa', 'department': 'Art', 'gender': 0, 'id': 1552165, 'job': 'Assistant Art Director', 'name': 'Lisette Thomas', 'profile_path': None}, {'credit_id': '58582ab692514146c904dab9', 'department': 'Art', 'gender': 2, 'id': 1552166, 'job': 'Leadman', 'name': 'Patrick Lees', 'profile_path': None}, {'credit_id': '58582acbc3a3682dfe060f0d', 'department': 'Art', 'gender': 0, 'id': 1552167, 'job': 'Painter', 'name': 'John G. Campbell', 'profile_path': None}, {'credit_id': '58582b10c3a36827a5058c0d', 'department': 'Art', 'gender': 0, 'id': 1552168, 'job': 'Standby Painter', 'name': 'Bill Williams', 'profile_path': None}, {'credit_id': '58582b2ac3a3683150058c1f', 'department': 'Camera', 'gender': 0, 'id': 1552169, 'job': 'First Assistant Camera', 'name': 'Brian S. Osmond', 'profile_path': None}, {'credit_id': '58582bcf9251416fad05db0d', 'department': 'Camera', 'gender': 0, 'id': 1552171, 'job': 'Steadicam Operator', 'name': "Gerry O'Malley", 'profile_path': None}, {'credit_id': '58582bffc3a3682f5805c9e5', 'department': 'Camera', 'gender': 0, 'id': 1552172, 'job': 'Still Photographer', 'name': 'Vivian Zink', 'profile_path': None}, {'credit_id': '58582cfd9251416fad05dc25', 'department': 'Crew', 'gender': 0, 'id': 1552173, 'job': 'Craft Service', 'name': 'Rashied Aljuwani', 'profile_path': None}, {'credit_id': '58582d11c3a36806a70519d2', 'department': 'Crew', 'gender': 0, 'id': 1552174, 'job': 'Dialect Coach', 'name': 'Linda Brennan', 'profile_path': None}, {'credit_id': '58582d2fc3a368258c057867', 'department': 'Crew', 'gender': 0, 'id': 1552176, 'job': 'Driver', 'name': 'Richard Austin', 'profile_path': None}, {'credit_id': '58582d46c3a368258f05ae62', 'department': 'Crew', 'gender': 0, 'id': 1552177, 'job': 'Loader', 'name': 'Bill Olofsson', 'profile_path': None}, {'credit_id': '58582d619251416f6306425c', 'department': 'Crew', 'gender': 2, 'id': 1552178, 'job': 'Post Production Assistant', 'name': 'Mike Miller', 'profile_path': None}, {'credit_id': '58582d75c3a3682f5805cb53', 'department': 'Crew', 'gender': 1, 'id': 1552179, 'job': 'Post Production Supervisor', 'name': 'Tricia Miles', 'profile_path': None}, {'credit_id': '58582d89925141724d034050', 'department': 'Crew', 'gender': 0, 'id': 1552180, 'job': 'Production Intern', 'name': 'Joe Gonzalez', 'profile_path': None}, {'credit_id': '58582db892514146c904dd1c', 'department': 'Crew', 'gender': 0, 'id': 1552181, 'job': 'Property Master', 'name': 'Chris Call', 'profile_path': None}, {'credit_id': '58582dcd92514146c904dd38', 'department': 'Crew', 'gender': 0, 'id': 1552182, 'job': 'Set Production Assistant', 'name': 'Michael Etheridge', 'profile_path': None}, {'credit_id': '58582de5c3a3682fb806f6f6', 'department': 'Crew', 'gender': 0, 'id': 1552184, 'job': 'Sound Recordist', 'name': 'Mike Day', 'profile_path': None}, {'credit_id': '58582e8fc3a368258c0579a9', 'department': 'Crew', 'gender': 0, 'id': 1552186, 'job': 'Transportation Coordinator', 'name': "James 'Obee' Oberman", 'profile_path': None}, {'credit_id': '58582ecfc3a3683150058f1a', 'department': 'Crew', 'gender': 0, 'id': 1552187, 'job': 'Video Assist Operator', 'name': 'Lance Jay Velazco', 'profile_path': None}, {'credit_id': '58582f19925141594100d176', 'department': 'Editing', 'gender': 0, 'id': 1552188, 'job': 'Color Timer', 'name': 'Phil Hetos', 'profile_path': None}, {'credit_id': '58582f4b9251411a46061311', 'department': 'Editing', 'gender': 2, 'id': 1552190, 'job': 'First Assistant Editor', 'name': 'Danny Miller', 'profile_path': None}, {'credit_id': '58582f8bc3a3683150058fbc', 'department': 'Lighting', 'gender': 0, 'id': 1552193, 'job': 'Gaffer', 'name': 'Dexter Eneriz', 'profile_path': None}, {'credit_id': '585830c792514175ad05370c', 'department': 'Sound', 'gender': 2, 'id': 1552533, 'job': 'Music Supervisor', 'name': 'Gary Jones', 'profile_path': None}, {'credit_id': '58582cbec3a368258c05780c', 'department': 'Costume &amp; Make-Up', 'gender': 0, 'id': 1593980, 'job': 'Makeup Artist', 'name': 'Kelly M. Beatty', 'profile_path': None}, {'credit_id': '58582bbdc3a3682dfe060fd8', 'department': 'Camera', 'gender': 0, 'id': 1724854, 'job': 'Grip', 'name': 'David Knudson', 'profile_path': None}, {'credit_id': '58582cefc3a3682fb806f611', 'department': 'Costume &amp; Make-Up', 'gender': 0, 'id': 1724860, 'job': 'Set Dressing Artist', 'name': 'Jeff Snyder', 'profile_path': None}, {'credit_id': '58582f7f92514146c904dea7', 'department': 'Lighting', 'gender': 0, 'id': 1724862, 'job': 'Electrician', 'name': 'Kevin Caine', 'profile_path': None}, {'credit_id': '58582faac3a36827a5058fae', 'department': 'Lighting', 'gender': 0, 'id': 1724863, 'job': 'Rigging Grip', 'name': 'Mark Aldahl', 'profile_path': None}, {'credit_id': '58582fda92514146c904deea', 'department': 'Production', 'gender': 0, 'id': 1724864, 'job': 'Location Manager', 'name': 'Geoffrey R. Smith', 'profile_path': None}, {'credit_id': '5858302b9251416f630644ba', 'department': 'Production', 'gender': 0, 'id': 1724865, 'job': 'Production Accountant', 'name': 'Joe Murphy', 'profile_path': None}, {'credit_id': '5858306292514146c904df56', 'department': 'Production', 'gender': 0, 'id': 1724866, 'job': 'Publicist', 'name': 'Blanche Aurore Duault', 'profile_path': None}, {'credit_id': '5858306e9251416fad05ded5', 'department': 'Sound', 'gender': 2, 'id': 1724867, 'job': 'ADR &amp; Dubbing', 'name': 'Norval D. Crutcher III', 'profile_path': None}, {'credit_id': '5858308b925141594100d295', 'department': 'Sound', 'gender': 0, 'id': 1724868, 'job': 'First Assistant Sound Editor', 'name': 'Samuel Webb', 'profile_path': None}, {'credit_id': '5858310ec3a3682fb806f9d3', 'department': 'Sound', 'gender': 0, 'id': 1724869, 'job': 'Scoring Mixer', 'name': 'Guy Defazio', 'profile_path': None}, {'credit_id': '58583149c3a3682f5805ce2a', 'department': 'Sound', 'gender': 0, 'id': 1724870, 'job': 'Sound Effects Editor', 'name': 'William Hopper', 'profile_path': None}]</t>
  </si>
  <si>
    <t>[{'name': 'Universal Pictures', 'id': 33}, {'name': 'Summit Entertainment', 'id': 491}, {'name': 'Newmarket Capital Group', 'id': 506}, {'name': 'Zide-Perry Productions', 'id': 3169}]</t>
  </si>
  <si>
    <t>American Pie</t>
  </si>
  <si>
    <t>m241</t>
  </si>
  <si>
    <t>['horror', 'romance', 'thriller', 'comedy']</t>
  </si>
  <si>
    <t>[{'cast_id': 1, 'character': 'Andy McDermott', 'credit_id': '52fe44f3c3a36847f80b3c9f', 'gender': 2, 'id': 16857, 'name': 'Tom Everett Scott', 'order': 0, 'profile_path': '/5f85Hirx8TYIvb9irRtBSrqsq11.jpg'}, {'cast_id': 2, 'character': 'Serafine Pigot', 'credit_id': '52fe44f3c3a36847f80b3ca3', 'gender': 1, 'id': 1146, 'name': 'Julie Delpy', 'order': 1, 'profile_path': '/4LfbFCLGHHkHVikRdgxbN6hbatl.jpg'}, {'cast_id': 3, 'character': 'Brad', 'credit_id': '52fe44f3c3a36847f80b3ca7', 'gender': 2, 'id': 58381, 'name': 'Vince Vieluf', 'order': 2, 'profile_path': '/rk64uhiQSLMBTpIautrsD2QZIG1.jpg'}, {'cast_id': 4, 'character': 'Amy Finch', 'credit_id': '52fe44f3c3a36847f80b3cab', 'gender': 1, 'id': 31171, 'name': 'Julie Bowen', 'order': 3, 'profile_path': '/ad7u7IYpUZbhQPdzQ688fCSk0OX.jpg'}, {'cast_id': 13, 'character': 'Chris', 'credit_id': '52fe44f3c3a36847f80b3cc1', 'gender': 2, 'id': 154072, 'name': 'Phil Buckman', 'order': 4, 'profile_path': '/tLjN0W5ABNwQCDMDpypy5Mvjm4i.jpg'}, {'cast_id': 14, 'character': 'Claude', 'credit_id': '52fe44f3c3a36847f80b3cc5', 'gender': 2, 'id': 2086, 'name': 'Pierre Cosso', 'order': 5, 'profile_path': '/AgDQ9H71aSWqoFbvnSrUEYfOaMT.jpg'}, {'cast_id': 15, 'character': 'Dr. Thierry Pigot', 'credit_id': '52fe44f3c3a36847f80b3cc9', 'gender': 2, 'id': 21177, 'name': 'Thierry Lhermitte', 'order': 6, 'profile_path': '/eudPlDQKVfowLzxw0PzrxKagvru.jpg'}, {'cast_id': 16, 'character': 'Inspector LeDuc', 'credit_id': '52fe44f3c3a36847f80b3ccd', 'gender': 2, 'id': 24454, 'name': 'Tom Novembre', 'order': 7, 'profile_path': '/h4StLyhcAYXt3v9Bo3fJpMgISK9.jpg'}, {'cast_id': 17, 'character': 'Chief Bonnet', 'credit_id': '52fe44f3c3a36847f80b3cd1', 'gender': 1, 'id': 39061, 'name': 'Maria Machado', 'order': 8, 'profile_path': '/1XVWTuabwxNUmMgqwH2lpMD9O5x.jpg'}, {'cast_id': 18, 'character': 'Detective Ben Bou', 'credit_id': '52fe44f3c3a36847f80b3cd5', 'gender': 2, 'id': 1117048, 'name': 'Ben Salem Bouabdallah', 'order': 9, 'profile_path': '/h1JYAMarrV4FSn03apmOpAy6sGM.jpg'}, {'cast_id': 20, 'character': 'Bouncer', 'credit_id': '52fe44f3c3a36847f80b3cdd', 'gender': 0, 'id': 185296, 'name': 'Charles Maquignon', 'order': 10, 'profile_path': '/eHOiahagStCC3TssKOEpvulstY9.jpg'}, {'cast_id': 31, 'character': 'Surgeon', 'credit_id': '57360436c3a3680ac0000362', 'gender': 2, 'id': 1619468, 'name': 'Chris Bearne', 'order': 11, 'profile_path': '/36ubqJj4mDQPKpUGsSe499AVRdv.jpg'}, {'cast_id': 32, 'character': 'Lycanthrope', 'credit_id': '57a07da1c3a3687ae100044d', 'gender': 0, 'id': 86441, 'name': 'Alan McKenna', 'order': 12, 'profile_path': '/8Cx9jKt2y9ETUbSJ69lhzvSq6mw.jpg'}, {'cast_id': 34, 'character': 'Lycanthrope', 'credit_id': '57a09a9fc3a3687b980010bb', 'gender': 2, 'id': 587137, 'name': 'HervÃ© Sogne', 'order': 13, 'profile_path': '/5zbFAGKAcc8divdl0MC6RxkRtip.jpg'}, {'cast_id': 37, 'character': 'Bruno', 'credit_id': '57a0b4589251410548000bbd', 'gender': 2, 'id': 1633263, 'name': 'Christian Magnani', 'order': 14, 'profile_path': '/3dH8sKdyJL41D6zZ5VFyMUBX1I3.jpg'}, {'cast_id': 33, 'character': 'Metro Driver', 'credit_id': '57a07debc3a368238a001c20', 'gender': 2, 'id': 58384, 'name': 'Anthony Waller', 'order': 15, 'profile_path': '/gRnnNlV55mM5Z2lnPF10xzaNuqr.jpg'}, {'cast_id': 35, 'character': 'Professor Martin', 'credit_id': '57a0a944925141056d0005ee', 'gender': 0, 'id': 25103, 'name': 'Jean-Claude Deret', 'order': 16, 'profile_path': '/htbxBPaKEdb6yGaPm24fZdmbPi1.jpg'}, {'cast_id': 36, 'character': 'Nightclub Visitor', 'credit_id': '57a0b00fc3a3687b98001b4e', 'gender': 2, 'id': 99934, 'name': 'David F. Friedman', 'order': 17, 'profile_path': '/oFi1eCcemfruKEGuHQClqCUOnKX.jpg'}, {'cast_id': 38, 'character': 'Waiter in Restaurant', 'credit_id': '57a0b61bc3a3684531000bb7', 'gender': 2, 'id': 1660267, 'name': 'Pieter Riemens', 'order': 18, 'profile_path': '/j0hNFUnug56ngoMiIh9GRovBrYY.jpg'}, {'cast_id': 39, 'character': 'Waiter on Train', 'credit_id': '57a0b750c3a3684531000c4e', 'gender': 2, 'id': 1660278, 'name': 'Pierre Bodry', 'order': 19, 'profile_path': '/lFYFhMXfSjJocpxAuj2Mzdu0y5u.jpg'}, {'cast_id': 19, 'character': 'Officer with Flashlight', 'credit_id': '52fe44f3c3a36847f80b3cd9', 'gender': 0, 'id': 1117049, 'name': 'Serge Basso', 'order': 20, 'profile_path': None}]</t>
  </si>
  <si>
    <t>[{'credit_id': '52fe44f3c3a36847f80b3cb1', 'department': 'Sound', 'gender': 0, 'id': 58389, 'job': 'Original Music Composer', 'name': 'Wilbert Hirsch', 'profile_path': None}, {'credit_id': '52fe44f3c3a36847f80b3cb7', 'department': 'Camera', 'gender': 2, 'id': 28370, 'job': 'Director of Photography', 'name': 'Egon Werdin', 'profile_path': None}, {'credit_id': '52fe44f3c3a36847f80b3cbd', 'department': 'Editing', 'gender': 2, 'id': 703, 'job': 'Editor', 'name': 'Peter R. Adam', 'profile_path': None}, {'credit_id': '52fe44f3c3a36847f80b3ce9', 'department': 'Writing', 'gender': 0, 'id': 568711, 'job': 'Writer', 'name': 'Tom Stern', 'profile_path': None}, {'credit_id': '52fe44f3c3a36847f80b3cef', 'department': 'Writing', 'gender': 2, 'id': 58384, 'job': 'Writer', 'name': 'Anthony Waller', 'profile_path': '/gRnnNlV55mM5Z2lnPF10xzaNuqr.jpg'}, {'credit_id': '52fe44f3c3a36847f80b3cf5', 'department': 'Directing', 'gender': 2, 'id': 58384, 'job': 'Director', 'name': 'Anthony Waller', 'profile_path': '/gRnnNlV55mM5Z2lnPF10xzaNuqr.jpg'}, {'credit_id': '52fe44f3c3a36847f80b3cfb', 'department': 'Writing', 'gender': 2, 'id': 4610, 'job': 'Characters', 'name': 'John Landis', 'profile_path': '/4MVt3MDXZzW2TsiQNvZCGv1ivRx.jpg'}, {'credit_id': '52fe44f3c3a36847f80b3d01', 'department': 'Art', 'gender': 0, 'id': 1166050, 'job': 'Production Design', 'name': 'Matthias Kammermeier', 'profile_path': None}, {'credit_id': '52fe44f3c3a36847f80b3d07', 'department': 'Art', 'gender': 0, 'id': 1002502, 'job': 'Art Direction', 'name': 'Hucky Hornberger', 'profile_path': None}, {'credit_id': '52fe44f3c3a36847f80b3d0d', 'department': 'Costume &amp; Make-Up', 'gender': 0, 'id': 25750, 'job': 'Costume Design', 'name': 'Maria Schicker', 'profile_path': None}, {'credit_id': '52fe44f4c3a36847f80b3d13', 'department': 'Production', 'gender': 1, 'id': 11658, 'job': 'Casting', 'name': 'Gail Levin', 'profile_path': None}, {'credit_id': '56152af292514172d6005dc4', 'department': 'Writing', 'gender': 0, 'id': 165655, 'job': 'Writer', 'name': 'Tim Burns', 'profile_path': None}]</t>
  </si>
  <si>
    <t>[{'name': 'Hollywood Pictures', 'id': 915}, {'name': 'Cometstone Pictures', 'id': 10895}]</t>
  </si>
  <si>
    <t>An American Werewolf in Paris</t>
  </si>
  <si>
    <t>m242</t>
  </si>
  <si>
    <t>['animation', 'adventure', 'drama', 'family', 'musical', 'animation', 'family']</t>
  </si>
  <si>
    <t>[{'cast_id': 2, 'character': 'Anastasia (voice)', 'credit_id': '52fe44f8c3a36847f80b4dff', 'gender': 1, 'id': 5344, 'name': 'Meg Ryan', 'order': 0, 'profile_path': '/iv33eEcSakPCkO2MiR4bIZpjgyg.jpg'}, {'cast_id': 1, 'character': 'Dimitri (voice)', 'credit_id': '52fe44f8c3a36847f80b4dfb', 'gender': 2, 'id': 3036, 'name': 'John Cusack', 'order': 1, 'profile_path': '/uKydQYuZ9TnCzvbQLtj6j98vWAT.jpg'}, {'cast_id': 4, 'character': 'Rasputin (voice)', 'credit_id': '52fe44f8c3a36847f80b4e07', 'gender': 2, 'id': 1062, 'name': 'Christopher Lloyd', 'order': 2, 'profile_path': '/iQzG9apaIsHnn7iGrer3YEDp8Zo.jpg'}, {'cast_id': 14, 'character': 'The Dowager Empress Marie (voice)', 'credit_id': '52fe44f8c3a36847f80b4e35', 'gender': 1, 'id': 14730, 'name': 'Angela Lansbury', 'order': 3, 'profile_path': '/nMy8sPPLf8fjSglFLP3IzIGbjly.jpg'}, {'cast_id': 11, 'character': 'Bartok (voice)', 'credit_id': '52fe44f8c3a36847f80b4e29', 'gender': 2, 'id': 5587, 'name': 'Hank Azaria', 'order': 4, 'profile_path': '/3vIdbP73nKnKpMAcgGWoALPF2JO.jpg'}, {'cast_id': 3, 'character': 'Vladimir (voice)', 'credit_id': '52fe44f8c3a36847f80b4e03', 'gender': 2, 'id': 7090, 'name': 'Kelsey Grammer', 'order': 5, 'profile_path': '/8h3ThicYhj6fEMSMtSdzFXrUyx2.jpg'}, {'cast_id': 12, 'character': 'Sophie (voice)', 'credit_id': '52fe44f8c3a36847f80b4e2d', 'gender': 1, 'id': 40389, 'name': 'Bernadette Peters', 'order': 6, 'profile_path': '/kfb3VyXiHcUIzCWL7SevU9kgEAj.jpg'}, {'cast_id': 13, 'character': 'Young Anastasia (voice)', 'credit_id': '52fe44f8c3a36847f80b4e31', 'gender': 1, 'id': 205, 'name': 'Kirsten Dunst', 'order': 7, 'profile_path': '/wBXvh6PJd0IUVNpvatPC1kzuHtm.jpg'}, {'cast_id': 15, 'character': 'Phlegmenkoff / Old Woman (voice)', 'credit_id': '52fe44f8c3a36847f80b4e39', 'gender': 1, 'id': 8263, 'name': 'Andrea Martin', 'order': 8, 'profile_path': '/ePp9bGdNEUsr3CjZRuLq1iVFcC2.jpg'}, {'cast_id': 16, 'character': 'Young Dimitri (voice)', 'credit_id': '52fe44f8c3a36847f80b4e3d', 'gender': 2, 'id': 7089, 'name': 'Glenn Walker Harris Jr.', 'order': 9, 'profile_path': '/pvTQf4oKrqFmcXkYiwENKK65UM3.jpg'}, {'cast_id': 26, 'character': 'Young Anastasia (singing voice)', 'credit_id': '54f79be9c3a3683a570033ab', 'gender': 1, 'id': 22082, 'name': 'Lacey Chabert', 'order': 10, 'profile_path': '/80IBrdN6X1N9Ma0QZnfieqlHOkW.jpg'}, {'cast_id': 139, 'character': 'Ensemble and Character Vocals (voice)', 'credit_id': '57df31729251416c1f00250a', 'gender': 2, 'id': 18999, 'name': 'J.K. Simmons', 'order': 11, 'profile_path': '/jPoNW5fugs5h8AbcE7H5OBm04Tm.jpg'}]</t>
  </si>
  <si>
    <t>[{'credit_id': '59124cef9251414e8d047ff0', 'department': 'Sound', 'gender': 0, 'id': 671, 'job': 'Supervising Sound Editor', 'name': 'Richard L. Anderson', 'profile_path': None}, {'credit_id': '52fe44f8c3a36847f80b4e6d', 'department': 'Sound', 'gender': 2, 'id': 3393, 'job': 'Original Music Composer', 'name': 'David Newman', 'profile_path': '/vncTIJaBWoYmpdNCPkDnA8hT3PM.jpg'}, {'credit_id': '59124c75c3a368646b04e9fb', 'department': 'Production', 'gender': 1, 'id': 7903, 'job': 'Casting Associate', 'name': 'Mary Hidalgo', 'profile_path': None}, {'credit_id': '52fe44f8c3a36847f80b4e43', 'department': 'Directing', 'gender': 2, 'id': 12881, 'job': 'Director', 'name': 'Gary Goldman', 'profile_path': '/3GPDphDxHIlT3D8GiMCKsf3X4Rj.jpg'}, {'credit_id': '52fe44f8c3a36847f80b4e19', 'department': 'Production', 'gender': 2, 'id': 12881, 'job': 'Producer', 'name': 'Gary Goldman', 'profile_path': '/3GPDphDxHIlT3D8GiMCKsf3X4Rj.jpg'}, {'credit_id': '5546dcb2c3a3680ce8007dc6', 'department': 'Visual Effects', 'gender': 0, 'id': 15895, 'job': 'Animation', 'name': 'David Munier', 'profile_path': None}, {'credit_id': '52fe44f8c3a36847f80b4e0d', 'department': 'Directing', 'gender': 2, 'id': 40345, 'job': 'Director', 'name': 'Don Bluth', 'profile_path': '/sek7iLDM6J8Poc2FueAkgCUytfn.jpg'}, {'credit_id': '52fe44f8c3a36847f80b4e13', 'department': 'Production', 'gender': 2, 'id': 40345, 'job': 'Producer', 'name': 'Don Bluth', 'profile_path': '/sek7iLDM6J8Poc2FueAkgCUytfn.jpg'}, {'credit_id': '52fe44f8c3a36847f80b4e73', 'department': 'Editing', 'gender': 1, 'id': 53344, 'job': 'Editor', 'name': 'Fiona Trayler', 'profile_path': None}, {'credit_id': '52fe44f8c3a36847f80b4e1f', 'department': 'Writing', 'gender': 0, 'id': 58092, 'job': 'Screenplay', 'name': 'Susan Gauthier', 'profile_path': None}, {'credit_id': '52fe44f8c3a36847f80b4e25', 'department': 'Editing', 'gender': 2, 'id': 33885, 'job': 'Editor', 'name': 'Bob Bender', 'profile_path': None}, {'credit_id': '52fe44f8c3a36847f80b4e4f', 'department': 'Writing', 'gender': 2, 'id': 65599, 'job': 'Screenplay', 'name': 'Bob Tzudiker', 'profile_path': None}, {'credit_id': '52fe44f8c3a36847f80b4e55', 'department': 'Writing', 'gender': 0, 'id': 65600, 'job': 'Screenplay', 'name': 'Noni White', 'profile_path': None}, {'credit_id': '5551a11892514154c9003d76', 'department': 'Visual Effects', 'gender': 0, 'id': 87169, 'job': 'Animation', 'name': 'Steven E. Gordon', 'profile_path': None}, {'credit_id': '52fe44f8c3a36847f80b4e49', 'department': 'Writing', 'gender': 2, 'id': 181904, 'job': 'Screenplay', 'name': 'Bruce Graham', 'profile_path': None}, {'credit_id': '52fe44f8c3a36847f80b4e67', 'department': 'Production', 'gender': 1, 'id': 949768, 'job': 'Executive Producer', 'name': 'Maureen Donley', 'profile_path': None}, {'credit_id': '52fe44f8c3a36847f80b4e5b', 'department': 'Writing', 'gender': 0, 'id': 1048377, 'job': 'Adaptation', 'name': 'Eric Tuchman', 'profile_path': None}, {'credit_id': '52fe44f8c3a36847f80b4e61', 'department': 'Production', 'gender': 0, 'id': 1114889, 'job': 'Producer', 'name': "Laura Jo 'L.J.' Wentworth", 'profile_path': None}, {'credit_id': '591258f69251414eca0480c3', 'department': 'Sound', 'gender': 0, 'id': 1391570, 'job': 'Sound Recordist', 'name': 'Robert Renga', 'profile_path': None}, {'credit_id': '59125882c3a36864ec045c3d', 'department': 'Sound', 'gender': 2, 'id': 1391572, 'job': 'Sound Re-Recording Mixer', 'name': 'Bill W. Benton', 'profile_path': None}, {'credit_id': '5912585bc3a36864c604a516', 'department': 'Sound', 'gender': 2, 'id': 1416155, 'job': 'Sound Re-Recording Mixer', 'name': 'James Bolt', 'profile_path': None}, {'credit_id': '5912582fc3a36864c604a4e2', 'department': 'Sound', 'gender': 2, 'id': 1433021, 'job': 'Sound Re-Recording Mixer', 'name': 'Chris Carpenter', 'profile_path': None}, {'credit_id': '5518d02d9251416f0000619e', 'department': 'Writing', 'gender': 0, 'id': 1447319, 'job': 'Storyboard', 'name': 'Joe Orrantia', 'profile_path': None}, {'credit_id': '55191446c3a3682aa8000b30', 'department': 'Directing', 'gender': 0, 'id': 1447599, 'job': 'Layout', 'name': 'George Villaflor', 'profile_path': None}, {'credit_id': '55490a7fc3a36841ab00013b', 'department': 'Directing', 'gender': 0, 'id': 1450364, 'job': 'Layout', 'name': 'Troylan B. Caro', 'profile_path': None}, {'credit_id': '55490a8bc3a36841ab00013d', 'department': 'Directing', 'gender': 0, 'id': 1460481, 'job': 'Layout', 'name': "Juan 'Jo' Luna", 'profile_path': None}, {'credit_id': '55490affc3a36841bf00013f', 'department': 'Directing', 'gender': 0, 'id': 1461861, 'job': 'Layout', 'name': 'Alan Cranny', 'profile_path': None}, {'credit_id': '5546dbdf9251413fc0004d5a', 'department': 'Visual Effects', 'gender': 1, 'id': 1462780, 'job': 'Animation Director', 'name': 'Mary Clarke-Miller', 'profile_path': None}, {'credit_id': '5546dc11c3a36856e5005126', 'department': 'Visual Effects', 'gender': 0, 'id': 1462783, 'job': 'Animation', 'name': 'Bruce Edwards', 'profile_path': None}, {'credit_id': '5546dc2292514118890010d2', 'department': 'Crew', 'gender': 0, 'id': 1462784, 'job': 'Compositors', 'name': 'Brad Gayo', 'profile_path': None}, {'credit_id': '5546dc549251413fc0004d71', 'department': 'Visual Effects', 'gender': 0, 'id': 1462787, 'job': 'Animation', 'name': 'Mark Kauffman', 'profile_path': None}, {'credit_id': '5546dc5fc3a368573b004ee8', 'department': 'Visual Effects', 'gender': 0, 'id': 1462788, 'job': 'Animation Department Coordinator', 'name': 'Linda Kaul', 'profile_path': None}, {'credit_id': '5546dc6bc3a3680cd9007dd5', 'department': 'Visual Effects', 'gender': 0, 'id': 1462789, 'job': 'Animation Department Coordinator', 'name': 'Karri Lindamood', 'profile_path': None}, {'credit_id': '5546dc9cc3a3680cd9007de4', 'department': 'Visual Effects', 'gender': 0, 'id': 1462793, 'job': 'Animation Supervisor', 'name': 'Thomas M. Miller', 'profile_path': None}, {'credit_id': '5546dcc892514119e000515f', 'department': 'Visual Effects', 'gender': 0, 'id': 1462794, 'job': 'Animation', 'name': 'Kelly Nelson', 'profile_path': None}, {'credit_id': '5546dcdbc3a3680ce8007dcf', 'department': 'Visual Effects', 'gender': 0, 'id': 1462795, 'job': 'Animation', 'name': 'John P. Rand', 'profile_path': None}, {'credit_id': '5546dce89251414c9200578a', 'department': 'Visual Effects', 'gender': 0, 'id': 1462796, 'job': 'Animation', 'name': 'Olun Riley', 'profile_path': None}, {'credit_id': '5546dcffc3a3680ce8007dda', 'department': 'Directing', 'gender': 0, 'id': 1462797, 'job': 'Layout', 'name': 'Noly Zamora', 'profile_path': None}, {'credit_id': '5546dd159251414c92005795', 'department': 'Visual Effects', 'gender': 0, 'id': 1462798, 'job': 'Animation', 'name': 'Jojo Young', 'profile_path': None}, {'credit_id': '5546dd24925141499f004263', 'department': 'Directing', 'gender': 0, 'id': 1462799, 'job': 'Layout', 'name': 'Vic Villacorta', 'profile_path': None}, {'credit_id': '5546ddb5c3a3680cd7008243', 'department': 'Visual Effects', 'gender': 0, 'id': 1462805, 'job': 'Animation', 'name': 'Dimitri Tenev', 'profile_path': None}, {'credit_id': '5546ddbdc3a36816bf000f7f', 'department': 'Directing', 'gender': 0, 'id': 1462806, 'job': 'Layout', 'name': 'Danny Taverna', 'profile_path': None}, {'credit_id': '5546ddd1c3a3680cd700824a', 'department': 'Visual Effects', 'gender': 0, 'id': 1462808, 'job': 'Animation', 'name': 'Hugo M. Takahashi', 'profile_path': None}, {'credit_id': '5546dddb92514119e000519d', 'department': 'Visual Effects', 'gender': 0, 'id': 1462809, 'job': 'Animation', 'name': 'Helio Takahashi', 'profile_path': None}, {'credit_id': '5546dde7c3a3680cd7008253', 'department': 'Visual Effects', 'gender': 0, 'id': 1462810, 'job': 'Animation', 'name': 'Robert Sprathoff', 'profile_path': None}, {'credit_id': '5548d9fb9251417afc000fd4', 'department': 'Crew', 'gender': 0, 'id': 1463183, 'job': 'Compositors', 'name': 'Jessica Wolff', 'profile_path': None}, {'credit_id': '5548da17c3a368787e00222b', 'department': 'Crew', 'gender': 0, 'id': 1463185, 'job': 'Compositors', 'name': 'Elizabeth McClurg', 'profile_path': None}, {'credit_id': '55490a55c3a36841b200014b', 'department': 'Directing', 'gender': 0, 'id': 1463239, 'job': 'Layout', 'name': "Nelson 'Rey' Bohol", 'profile_path': None}, {'credit_id': '55490a74c3a36841c1000124', 'department': 'Directing', 'gender': 0, 'id': 1463241, 'job': 'Layout', 'name': 'Jun Lofamia', 'profile_path': None}, {'credit_id': '55490ae992514104b800016d', 'department': 'Directing', 'gender': 0, 'id': 1463243, 'job': 'Layout', 'name': 'Daniel Hung Yuan Chiang', 'profile_path': None}, {'credit_id': '55490ae9c3a36841c1000139', 'department': 'Directing', 'gender': 0, 'id': 1463242, 'job': 'Layout', 'name': 'Daniel Hung Yuan Chiang', 'profile_path': None}, {'credit_id': '55490af3c3a36841c100013e', 'department': 'Directing', 'gender': 0, 'id': 1463244, 'job': 'Layout', 'name': 'Will Makra', 'profile_path': None}, {'credit_id': '55490b0ac3a36841b9000155', 'department': 'Directing', 'gender': 0, 'id': 1463245, 'job': 'Layout', 'name': 'Fred A. Reilly', 'profile_path': None}, {'credit_id': '55490b14c3a36841b2000164', 'department': 'Directing', 'gender': 0, 'id': 1463246, 'job': 'Layout', 'name': 'Abraham DeOcampo', 'profile_path': None}, {'credit_id': '55490b1fc3a36841b2000169', 'department': 'Directing', 'gender': 0, 'id': 1463247, 'job': 'Layout', 'name': 'Sinead Somers', 'profile_path': None}, {'credit_id': '55490b31c3a36841bf000144', 'department': 'Directing', 'gender': 0, 'id': 1463248, 'job': 'Layout', 'name': 'Martin Hanley', 'profile_path': None}, {'credit_id': '55490b48c3a36841b6000156', 'department': 'Directing', 'gender': 0, 'id': 1463249, 'job': 'Layout', 'name': 'David J. Hardy', 'profile_path': None}, {'credit_id': '55490b57c3a36841b9000160', 'department': 'Directing', 'gender': 2, 'id': 1463250, 'job': 'Layout', 'name': 'Danny I. Tolentino', 'profile_path': None}, {'credit_id': '55490b64c3a36841c100014a', 'department': 'Directing', 'gender': 0, 'id': 1463251, 'job': 'Layout', 'name': 'Stephen L. Holt', 'profile_path': None}, {'credit_id': '55490b7492514104c700015b', 'department': 'Directing', 'gender': 0, 'id': 1463252, 'job': 'Layout', 'name': 'Michael Isaak', 'profile_path': None}, {'credit_id': '59124c65c3a36864ec045527', 'department': 'Production', 'gender': 0, 'id': 1563922, 'job': 'Casting', 'name': 'Brian Chavanne', 'profile_path': None}, {'credit_id': '59124c87c3a36864fc0498aa', 'department': 'Art', 'gender': 2, 'id': 1615256, 'job': 'Production Design', 'name': 'Michael Peraza Jr.', 'profile_path': None}, {'credit_id': '59124ca6c3a36864a7048b2d', 'department': 'Production', 'gender': 0, 'id': 1813642, 'job': 'Production Manager', 'name': 'Colum Slevin', 'profile_path': None}]</t>
  </si>
  <si>
    <t>[{'id': 16, 'name': 'Animation'}, {'id': 10751, 'name': 'Family'}]</t>
  </si>
  <si>
    <t>[{'name': 'Twentieth Century Fox Film Corporation', 'id': 306}, {'name': 'Fox Animation Studios', 'id': 11231}, {'name': 'Fox Family Films', 'id': 11232}, {'name': 'The Big Gun Project', 'id': 11233}, {'name': 'Little Wolf Entertainment', 'id': 11234}]</t>
  </si>
  <si>
    <t>Anastasia</t>
  </si>
  <si>
    <t>m243</t>
  </si>
  <si>
    <t>[{'cast_id': 21, 'character': 'Alvy Singer', 'credit_id': '52fe426dc3a36847f801dbdf', 'gender': 2, 'id': 1243, 'name': 'Woody Allen', 'order': 0, 'profile_path': '/wpcOUlaszvJoVRf1yLbDtu7u4FI.jpg'}, {'cast_id': 22, 'character': 'Annie Hall', 'credit_id': '52fe426dc3a36847f801dbe3', 'gender': 1, 'id': 3092, 'name': 'Diane Keaton', 'order': 1, 'profile_path': '/fzgUMnbOkxC6E3EFcYHWHFaiKyp.jpg'}, {'cast_id': 23, 'character': 'Rob', 'credit_id': '52fe426dc3a36847f801dbe7', 'gender': 2, 'id': 10555, 'name': 'Tony Roberts', 'order': 2, 'profile_path': '/iyJWLl7vKNaEnhKu0CsAu4iRgsA.jpg'}, {'cast_id': 24, 'character': 'Allison', 'credit_id': '52fe426dc3a36847f801dbeb', 'gender': 1, 'id': 10556, 'name': 'Carol Kane', 'order': 3, 'profile_path': '/tftY60jQYQBcpGjqAzKIiFNZV2J.jpg'}, {'cast_id': 25, 'character': 'Tony Lacey', 'credit_id': '52fe426dc3a36847f801dbef', 'gender': 2, 'id': 10557, 'name': 'Paul Simon', 'order': 4, 'profile_path': '/tsExCQX0EcVfwIyx1SytyNcfnnO.jpg'}, {'cast_id': 26, 'character': 'Pam', 'credit_id': '52fe426dc3a36847f801dbf3', 'gender': 0, 'id': 10409, 'name': 'Shelley Duvall', 'order': 5, 'profile_path': '/iXBGoVOGCzBkz9klj7YJ83pkstf.jpg'}, {'cast_id': 27, 'character': 'Robin', 'credit_id': '52fe426dc3a36847f801dbf7', 'gender': 1, 'id': 10558, 'name': 'Janet Margolin', 'order': 6, 'profile_path': '/7EwM5B9uvvsX03Ue5Hit4Np6hoQ.jpg'}, {'cast_id': 28, 'character': 'Mrs. Hall', 'credit_id': '52fe426dc3a36847f801dbfb', 'gender': 1, 'id': 10559, 'name': 'Colleen Dewhurst', 'order': 7, 'profile_path': '/44nikIUvc84f1OZboSCQqZQZ6V.jpg'}, {'cast_id': 29, 'character': 'Duane Hall', 'credit_id': '52fe426dc3a36847f801dbff', 'gender': 2, 'id': 4690, 'name': 'Christopher Walken', 'order': 8, 'profile_path': '/ysO1GwRzLT9OVAB9Y2SKHxomqDr.jpg'}, {'cast_id': 107, 'character': 'Dad Hall', 'credit_id': '585bcaa092514175ad08193d', 'gender': 2, 'id': 10560, 'name': 'Donald Symington', 'order': 9, 'profile_path': None}, {'cast_id': 123, 'character': 'Man in Theatre Line', 'credit_id': '585bd0239251416fad08c248', 'gender': 0, 'id': 1462345, 'name': 'Russell Horton', 'order': 10, 'profile_path': None}, {'cast_id': 35, 'character': 'Dick Cavett', 'credit_id': '52fe426dc3a36847f801dc17', 'gender': 2, 'id': 10565, 'name': 'Dick Cavett', 'order': 11, 'profile_path': '/wxur4NDgWKAZsjrjpc75ZTzNqsO.jpg'}, {'cast_id': 36, 'character': 'Marshall McLuhan', 'credit_id': '52fe426dc3a36847f801dc1b', 'gender': 0, 'id': 10566, 'name': 'Marshall McLuhan', 'order': 12, 'profile_path': '/jWhg92CLM08cMZdSCIPjOuywbIQ.jpg'}, {'cast_id': 39, 'character': "Actress in Rob's TV Show", 'credit_id': '52fe426dc3a36847f801dc27', 'gender': 1, 'id': 821, 'name': "Beverly D'Angelo", 'order': 13, 'profile_path': '/fkedkicdG9o9axNqGs5tcTFxglw.jpg'}, {'cast_id': 40, 'character': "Actor in Rob's TV Show", 'credit_id': '52fe426dc3a36847f801dc2b', 'gender': 2, 'id': 3801, 'name': 'Tracey Walter', 'order': 14, 'profile_path': '/pMeImyAZ8fpQ32QyPO8g6W8gs13.jpg'}, {'cast_id': 41, 'character': "Alvy's Date Outside Theatre", 'credit_id': '52fe426dc3a36847f801dc2f', 'gender': 1, 'id': 10205, 'name': 'Sigourney Weaver', 'order': 15, 'profile_path': '/gxBIAr3CnBjkNRoPovVJCvEGqP0.jpg'}, {'cast_id': 44, 'character': "Tony Lacey's Girlfriend", 'credit_id': '5308944e9251411108001ce4', 'gender': 1, 'id': 97352, 'name': 'Laurie Bird', 'order': 16, 'profile_path': '/7WEvPfn9dgcT6SM7pOmIpfc37nR.jpg'}, {'cast_id': 55, 'character': 'Navy Officer', 'credit_id': '5668cac292514174010042ad', 'gender': 2, 'id': 1820, 'name': 'Mark Lenard', 'order': 17, 'profile_path': '/sROqIxtLAUlK0BhbmNwRfCyPXrY.jpg'}, {'cast_id': 56, 'character': 'Actor Boy Friend', 'credit_id': '5668cb5f92514174010042db', 'gender': 2, 'id': 5589, 'name': 'John Glover', 'order': 18, 'profile_path': '/aPmq20MXqFALrUxaaJoC2Xonumo.jpg'}, {'cast_id': 58, 'character': 'L.A. Policeman', 'credit_id': '5668cbea9251417411003f57', 'gender': 2, 'id': 85869, 'name': 'John Dennis Johnston', 'order': 19, 'profile_path': '/aNVNhdqDRR7kMegaiNWW8lGEUCR.jpg'}, {'cast_id': 103, 'character': 'Lacey Party Guest', 'credit_id': '56d200a9c3a3681e4400b247', 'gender': 2, 'id': 100614, 'name': 'Jim McKrell', 'order': 20, 'profile_path': '/oQElwzIXWJEfQ7deGBGLO3wPmb1.jpg'}, {'cast_id': 69, 'character': 'Street Stranger', 'credit_id': '5668cf36c3a3683699003f20', 'gender': 1, 'id': 734, 'name': 'Paula Trueman', 'order': 21, 'profile_path': '/qXZAw0uswXslggmg5hJmeC0iAAL.jpg'}, {'cast_id': 38, 'character': 'Street Stranger', 'credit_id': '52fe426dc3a36847f801dc23', 'gender': 1, 'id': 3665, 'name': 'Shelley Hack', 'order': 22, 'profile_path': '/2pcPQKHzNtmD2mSfY3FALg00cBn.jpg'}, {'cast_id': 37, 'character': 'Lacey Party Guest', 'credit_id': '52fe426dc3a36847f801dc1f', 'gender': 2, 'id': 4785, 'name': 'Jeff Goldblum', 'order': 23, 'profile_path': '/w9frUiRJUyRnWvFqihtS31q6LWc.jpg'}, {'cast_id': 72, 'character': 'Man at Health Food Restaurant', 'credit_id': '5668d06b925141740800414f', 'gender': 0, 'id': 136220, 'name': 'Gary Mule Deer', 'order': 24, 'profile_path': None}, {'cast_id': 73, 'character': "Annie's Date Outside Theatre", 'credit_id': '5668d09a92514174040041d8', 'gender': 2, 'id': 6835, 'name': 'Walter Bernstein', 'order': 25, 'profile_path': None}, {'cast_id': 108, 'character': 'Joey Nichols (as Hy Ansel)', 'credit_id': '585bcce8c3a36806a7080765', 'gender': 2, 'id': 1217974, 'name': 'Hy Anzell', 'order': 26, 'profile_path': None}, {'cast_id': 109, 'character': "Alvy's Dad", 'credit_id': '585bcd1c92514146c907d04e', 'gender': 2, 'id': 10562, 'name': 'Mordecai Lawner', 'order': 27, 'profile_path': '/bqqgj2BmntDbFOvY9SzaeB9n1Ub.jpg'}, {'cast_id': 110, 'character': "Alvy's Mom (as Joan Newman)", 'credit_id': '585bcd3dc3a3683843017fbd', 'gender': 1, 'id': 10563, 'name': 'Joan Neuman', 'order': 28, 'profile_path': None}, {'cast_id': 111, 'character': 'Alvy - Age 9', 'credit_id': '585bcd9e925141620101476b', 'gender': 2, 'id': 10564, 'name': 'Jonathan Munk', 'order': 29, 'profile_path': None}, {'cast_id': 112, 'character': 'Grammy Hall', 'credit_id': '585bcde0925141724d061d43', 'gender': 1, 'id': 10561, 'name': 'Helen Ludlam', 'order': 30, 'profile_path': None}, {'cast_id': 113, 'character': "Alvy's Aunt", 'credit_id': '585bce16c3a368258c08813c', 'gender': 0, 'id': 1726163, 'name': 'Ruth Volner', 'order': 31, 'profile_path': None}, {'cast_id': 114, 'character': "Alvy's Uncle", 'credit_id': '585bce28925141594103cd26', 'gender': 0, 'id': 1726165, 'name': 'Martin Rosenblatt', 'order': 32, 'profile_path': None}, {'cast_id': 115, 'character': 'Aunt Tessie', 'credit_id': '585bce5292514122d20286ad', 'gender': 1, 'id': 940121, 'name': 'Rashel Novikoff', 'order': 33, 'profile_path': None}, {'cast_id': 126, 'character': "Alvy's Psychiatrist", 'credit_id': '585bd1e5c3a3682fb80a60bc', 'gender': 2, 'id': 437104, 'name': 'Humphrey Davis', 'order': 34, 'profile_path': None}, {'cast_id': 127, 'character': "Annie's Psychiatrist", 'credit_id': '585bd20792514122d2028916', 'gender': 0, 'id': 930719, 'name': 'Veronica Radburn', 'order': 35, 'profile_path': None}, {'cast_id': 116, 'character': 'Janet', 'credit_id': '585bcec492514122d20286fe', 'gender': 0, 'id': 1547026, 'name': 'Wendy Girard', 'order': 36, 'profile_path': None}, {'cast_id': 117, 'character': 'Miss Reed', 'credit_id': '585bcf019251416f63095afa', 'gender': 1, 'id': 142244, 'name': 'Mary Boylan', 'order': 37, 'profile_path': '/kbUiMn8ZzBNDaz7wU8KJakCiSXI.jpg'}, {'cast_id': 118, 'character': 'Dorrie', 'credit_id': '585bcf3e925141594103cdf4', 'gender': 1, 'id': 1237366, 'name': 'Christine Jones', 'order': 38, 'profile_path': None}, {'cast_id': 119, 'character': 'Coke Fiend', 'credit_id': '585bcf7ec3a368384301816d', 'gender': 0, 'id': 28006, 'name': 'John Doumanian', 'order': 39, 'profile_path': '/a29DCpIYuwAC21ErdCMTTPFMsnG.jpg'}, {'cast_id': 120, 'character': 'Doctor', 'credit_id': '585bcf97c3a3682fb80a5ed6', 'gender': 0, 'id': 1228161, 'name': 'Chris Gampel', 'order': 40, 'profile_path': None}, {'cast_id': 121, 'character': 'Comedian at Rally', 'credit_id': '585bcfd6c3a368258c08828f', 'gender': 0, 'id': 1726176, 'name': 'Dan Ruskin', 'order': 41, 'profile_path': None}, {'cast_id': 122, 'character': 'Maharishi', 'credit_id': '585bcff29251416f63095ba4', 'gender': 0, 'id': 1726177, 'name': 'Ved Bandhu', 'order': 42, 'profile_path': None}, {'cast_id': 124, 'character': 'Comic', 'credit_id': '585bd07992514122d2028807', 'gender': 2, 'id': 151695, 'name': 'Johnny Haymer', 'order': 43, 'profile_path': None}, {'cast_id': 125, 'character': "Comic's Agent", 'credit_id': '585bd08cc3a3683150084dfe', 'gender': 0, 'id': 1726179, 'name': 'Bernie Styles', 'order': 44, 'profile_path': None}, {'cast_id': 42, 'character': 'Truman Capote Look-Alike (uncredited)', 'credit_id': '52fe426dc3a36847f801dc33', 'gender': 2, 'id': 1930, 'name': 'Truman Capote', 'order': 45, 'profile_path': '/rRrTzbxvYAFCq55UopYDnb2aZw4.jpg'}, {'cast_id': 74, 'character': 'College Audience (uncredited)', 'credit_id': '5668d0d792514173ff0040dd', 'gender': 0, 'id': 1434006, 'name': 'Jan Citron', 'order': 46, 'profile_path': None}, {'cast_id': 75, 'character': 'Usher (uncredited)', 'credit_id': '5668d159c3a36836a300444d', 'gender': 0, 'id': 1407717, 'name': 'Gregory Doucette', 'order': 47, 'profile_path': None}]</t>
  </si>
  <si>
    <t>[{'credit_id': '52fe426dc3a36847f801db87', 'department': 'Directing', 'gender': 2, 'id': 1243, 'job': 'Director', 'name': 'Woody Allen', 'profile_path': '/wpcOUlaszvJoVRf1yLbDtu7u4FI.jpg'}, {'credit_id': '52fe426dc3a36847f801db8d', 'department': 'Writing', 'gender': 2, 'id': 1243, 'job': 'Screenplay', 'name': 'Woody Allen', 'profile_path': '/wpcOUlaszvJoVRf1yLbDtu7u4FI.jpg'}, {'credit_id': '52fe426dc3a36847f801db93', 'department': 'Production', 'gender': 2, 'id': 6993, 'job': 'Producer', 'name': 'Charles H. Joffe', 'profile_path': None}, {'credit_id': '52fe426dc3a36847f801db99', 'department': 'Production', 'gender': 2, 'id': 6994, 'job': 'Producer', 'name': 'Jack Rollins', 'profile_path': '/4zEeD2lPss6tFhgGzMIdoc68VDa.jpg'}, {'credit_id': '52fe426dc3a36847f801db9f', 'department': 'Production', 'gender': 2, 'id': 10546, 'job': 'Producer', 'name': 'Fred T. Gallo', 'profile_path': None}, {'credit_id': '52fe426dc3a36847f801dba5', 'department': 'Production', 'gender': 2, 'id': 3658, 'job': 'Executive Producer', 'name': 'Robert Greenhut', 'profile_path': None}, {'credit_id': '52fe426dc3a36847f801dbab', 'department': 'Camera', 'gender': 2, 'id': 3097, 'job': 'Director of Photography', 'name': 'Gordon Willis', 'profile_path': '/6gOmfatlF7UdhaHi2tPsZMb5vmz.jpg'}, {'credit_id': '52fe426dc3a36847f801dbb1', 'department': 'Editing', 'gender': 1, 'id': 10548, 'job': 'Editor', 'name': 'Wendy Greene Bricmont', 'profile_path': None}, {'credit_id': '52fe426dc3a36847f801dbb7', 'department': 'Editing', 'gender': 2, 'id': 6848, 'job': 'Editor', 'name': 'Ralph Rosenblum', 'profile_path': None}, {'credit_id': '52fe426dc3a36847f801dbbd', 'department': 'Production', 'gender': 1, 'id': 1046, 'job': 'Casting', 'name': 'Juliet Taylor', 'profile_path': None}, {'credit_id': '52fe426dc3a36847f801dbc3', 'department': 'Art', 'gender': 2, 'id': 10441, 'job': 'Art Direction', 'name': 'Mel Bourne', 'profile_path': None}, {'credit_id': '52fe426dc3a36847f801dbc9', 'department': 'Art', 'gender': 2, 'id': 10442, 'job': 'Set Decoration', 'name': 'Robert Drumheller', 'profile_path': None}, {'credit_id': '52fe426dc3a36847f801dbcf', 'department': 'Art', 'gender': 2, 'id': 10549, 'job': 'Set Decoration', 'name': 'Justin Scoppa Jr.', 'profile_path': None}, {'credit_id': '52fe426dc3a36847f801dbd5', 'department': 'Costume &amp; Make-Up', 'gender': 1, 'id': 1051, 'job': 'Costume Design', 'name': 'Ruth Morley', 'profile_path': None}, {'credit_id': '52fe426dc3a36847f801dbdb', 'department': 'Production', 'gender': 2, 'id': 3658, 'job': 'Production Manager', 'name': 'Robert Greenhut', 'profile_path': None}, {'credit_id': '52fe426dc3a36847f801dc39', 'department': 'Writing', 'gender': 2, 'id': 10439, 'job': 'Screenplay', 'name': 'Marshall Brickman', 'profile_path': '/kgFuTadgTSscJPIWuifG1pAZXf3.jpg'}, {'credit_id': '5669be6c925141738300185f', 'department': 'Crew', 'gender': 2, 'id': 1380036, 'job': 'Property Master', 'name': 'Thomas Saccio', 'profile_path': None}, {'credit_id': '5669bdcf925141664f001b27', 'department': 'Art', 'gender': 0, 'id': 1027800, 'job': 'Set Decoration', 'name': 'Barbara Krieger', 'profile_path': None}, {'credit_id': '5669bcef92514174110061df', 'department': 'Crew', 'gender': 0, 'id': 77092, 'job': 'Carpenter', 'name': 'Joseph Badalucco Jr.', 'profile_path': '/19Izr5dLO2bu3ETnbkRPhax02jE.jpg'}, {'credit_id': '5669bb629251415eed001c67', 'department': 'Costume &amp; Make-Up', 'gender': 1, 'id': 10443, 'job': 'Makeup Artist', 'name': 'Fern Buchner', 'profile_path': None}, {'credit_id': '5669bb7ec3a368535a001028', 'department': 'Costume &amp; Make-Up', 'gender': 0, 'id': 10444, 'job': 'Hairstylist', 'name': 'Romaine Greene', 'profile_path': None}, {'credit_id': '5669bb999251415ec5001c5e', 'department': 'Costume &amp; Make-Up', 'gender': 0, 'id': 1338883, 'job': 'Makeup Artist', 'name': 'John Inzerella', 'profile_path': None}, {'credit_id': '5669bbd5c3a36834c1002173', 'department': 'Costume &amp; Make-Up', 'gender': 0, 'id': 1411150, 'job': 'Hairstylist', 'name': 'Vivienne Walker', 'profile_path': None}, {'credit_id': '5669bc1792514173fc00646f', 'department': 'Directing', 'gender': 2, 'id': 10546, 'job': 'Assistant Director', 'name': 'Fred T. Gallo', 'profile_path': None}, {'credit_id': '5669bc94c3a368535a00104c', 'department': 'Directing', 'gender': 0, 'id': 10446, 'job': 'Assistant Director', 'name': 'Frederic B. Blankfein', 'profile_path': None}, {'credit_id': '5669bee9c3a36836990061e5', 'department': 'Crew', 'gender': 0, 'id': 1380037, 'job': 'Scenic Artist', 'name': 'Cosmo Sorice', 'profile_path': None}, {'credit_id': '5669c077c3a368369900620f', 'department': 'Sound', 'gender': 0, 'id': 1547258, 'job': 'Sound mixer', 'name': 'James Pilcher', 'profile_path': None}, {'credit_id': '5669c102c3a3683f560011c6', 'department': 'Sound', 'gender': 0, 'id': 17994, 'job': 'Sound Editor', 'name': 'Dan Sable', 'profile_path': None}, {'credit_id': '5669c2e5c3a368535a001127', 'department': 'Sound', 'gender': 2, 'id': 20694, 'job': 'Sound Editor', 'name': 'William S. Scharf', 'profile_path': None}, {'credit_id': '5669c33cc3a36833b6001fe7', 'department': 'Camera', 'gender': 2, 'id': 1194262, 'job': 'Still Photographer', 'name': 'Brian Hamill', 'profile_path': '/ipkdNt295kdCw1I32XGZX5rVQC3.jpg'}, {'credit_id': '5669c468c3a36836b4005df0', 'department': 'Camera', 'gender': 2, 'id': 3659, 'job': 'Camera Operator', 'name': 'Fred Schuler', 'profile_path': None}, {'credit_id': '5669c50e9251415ec5001d70', 'department': 'Camera', 'gender': 2, 'id': 6490, 'job': 'Camera Operator', 'name': 'Donald E. Thorin', 'profile_path': None}, {'credit_id': '5669c568c3a36836b4005e0f', 'department': 'Camera', 'gender': 2, 'id': 1546904, 'job': 'Grip', 'name': 'Robert Ward', 'profile_path': None}, {'credit_id': '5669c6959251415eed001dca', 'department': 'Editing', 'gender': 0, 'id': 1421301, 'job': 'Color Timer', 'name': 'Steve Johnson', 'profile_path': None}, {'credit_id': '5669c6dbc3a36836b4005e49', 'department': 'Sound', 'gender': 0, 'id': 29352, 'job': 'Music', 'name': 'Artie Butler', 'profile_path': None}, {'credit_id': '5669c76592514169e2001d62', 'department': 'Crew', 'gender': 0, 'id': 19789, 'job': 'Thanks', 'name': 'Marcel OphÃ¼ls', 'profile_path': None}, {'credit_id': '5669c7d19251415eed001df4', 'department': 'Directing', 'gender': 1, 'id': 1459591, 'job': 'Script Supervisor', 'name': 'Kay Chapin', 'profile_path': None}, {'credit_id': '5669c816925141664f001c4e', 'department': 'Production', 'gender': 2, 'id': 10445, 'job': 'Location Manager', 'name': 'Martin Danzig', 'profile_path': None}, {'credit_id': '5669c87c925141664f001c65', 'department': 'Production', 'gender': 0, 'id': 1336842, 'job': 'Location Manager', 'name': 'Daisy Gerber', 'profile_path': None}, {'credit_id': '5669c8d2c3a36834c100232d', 'department': 'Production', 'gender': 0, 'id': 122092, 'job': 'Production Office Coordinator', 'name': 'Lois Kramer Hartwick', 'profile_path': None}, {'credit_id': '569d5333c3a36858c600462f', 'department': 'Sound', 'gender': 2, 'id': 3104, 'job': 'Production Sound Mixer', 'name': 'Chris Newman', 'profile_path': None}, {'credit_id': '57448832925141110c000a8b', 'department': 'Costume &amp; Make-Up', 'gender': 0, 'id': 81532, 'job': 'Costume Supervisor', 'name': 'George Newman', 'profile_path': None}, {'credit_id': '574488d892514133820000cb', 'department': 'Costume &amp; Make-Up', 'gender': 0, 'id': 81533, 'job': 'Costume Supervisor', 'name': 'Marilyn Putnam', 'profile_path': None}, {'credit_id': '576326aa92514124310001a2', 'department': 'Sound', 'gender': 2, 'id': 18857, 'job': 'Sound Mixer', 'name': 'James Sabat', 'profile_path': None}]</t>
  </si>
  <si>
    <t>Annie Hall</t>
  </si>
  <si>
    <t>m245</t>
  </si>
  <si>
    <t>['animation', 'adventure', 'comedy', 'family']</t>
  </si>
  <si>
    <t>[{'cast_id': 12, 'character': 'Z-4195 aka Z (voice)', 'credit_id': '52fe44c8c3a36847f80a9af7', 'gender': 2, 'id': 1243, 'name': 'Woody Allen', 'order': 0, 'profile_path': '/wpcOUlaszvJoVRf1yLbDtu7u4FI.jpg'}, {'cast_id': 13, 'character': 'Chip (voice)', 'credit_id': '52fe44c8c3a36847f80a9afb', 'gender': 2, 'id': 707, 'name': 'Dan Aykroyd', 'order': 1, 'profile_path': '/h2PT9yZYv5ml5hL9jvCpWBTWgU.jpg'}, {'cast_id': 14, 'character': 'Queen (voice)', 'credit_id': '52fe44c8c3a36847f80a9aff', 'gender': 1, 'id': 10774, 'name': 'Anne Bancroft', 'order': 2, 'profile_path': '/4VMhut6tvXqXBmMGFRjXbbImAZW.jpg'}, {'cast_id': 15, 'character': 'Barbatus (voice)', 'credit_id': '52fe44c8c3a36847f80a9b03', 'gender': 2, 'id': 2047, 'name': 'Danny Glover', 'order': 3, 'profile_path': '/jSNTEnm0Sxm8FRtoBfJmhmQyozH.jpg'}, {'cast_id': 17, 'character': 'General Mandible (voice)', 'credit_id': '52fe44c8c3a36847f80a9b0b', 'gender': 2, 'id': 193, 'name': 'Gene Hackman', 'order': 4, 'profile_path': '/qEKcmwc1XstymEniGuCs3KIsGfP.jpg'}, {'cast_id': 16, 'character': 'Muffy (voice)', 'credit_id': '52fe44c8c3a36847f80a9b07', 'gender': 1, 'id': 58184, 'name': 'Jane Curtin', 'order': 5, 'profile_path': '/lPiGlFpjsgb1uD3zPOkaEv4T3Es.jpg'}, {'cast_id': 18, 'character': 'Azteca (voice)', 'credit_id': '52fe44c8c3a36847f80a9b0f', 'gender': 1, 'id': 16866, 'name': 'Jennifer Lopez', 'order': 6, 'profile_path': '/mxBDIyt8u4q5eJcQkGipNYTtlvz.jpg'}, {'cast_id': 19, 'character': 'Grebs / Drunk Scout / Additional Voices (voice)', 'credit_id': '52fe44c8c3a36847f80a9b13', 'gender': 2, 'id': 4251, 'name': 'John Mahoney', 'order': 7, 'profile_path': '/jK2uDKxfysuYjNAgUxbwyhd4fKD.jpg'}, {'cast_id': 20, 'character': 'Psychologist (voice)', 'credit_id': '52fe44c8c3a36847f80a9b17', 'gender': 2, 'id': 47773, 'name': 'Paul Mazursky', 'order': 8, 'profile_path': '/2ooiA3X9Y0cpyBIAHTpU5Q3Q7em.jpg'}, {'cast_id': 21, 'character': 'Foreman (voice)', 'credit_id': '52fe44c8c3a36847f80a9b1b', 'gender': 2, 'id': 96595, 'name': 'Grant Shaud', 'order': 9, 'profile_path': '/wyS4GIkFfrd7XuIY6pUqT2WWJe7.jpg'}, {'cast_id': 22, 'character': 'Weaver (voice)', 'credit_id': '52fe44c8c3a36847f80a9b1f', 'gender': 2, 'id': 16483, 'name': 'Sylvester Stallone', 'order': 10, 'profile_path': '/gnmwOa46C2TP35N7ARSzboTdx2u.jpg'}, {'cast_id': 23, 'character': 'Princess Bala (voice)', 'credit_id': '52fe44c8c3a36847f80a9b23', 'gender': 1, 'id': 4430, 'name': 'Sharon Stone', 'order': 11, 'profile_path': '/m57fGJemBTpsjydGlaZJywlIWz4.jpg'}, {'cast_id': 24, 'character': 'Colonel Cutter (voice)', 'credit_id': '52fe44c8c3a36847f80a9b27', 'gender': 2, 'id': 4690, 'name': 'Christopher Walken', 'order': 12, 'profile_path': '/ysO1GwRzLT9OVAB9Y2SKHxomqDr.jpg'}, {'cast_id': 35, 'character': 'Additional Voices (voice)', 'credit_id': '572785e89251414f3e002b1b', 'gender': 2, 'id': 12077, 'name': 'Jim Cummings', 'order': 13, 'profile_path': '/i9frXvIJsGtoFikBEFVqE7uN8Bq.jpg'}, {'cast_id': 36, 'character': 'Additional Voices (voice)', 'credit_id': '57278606c3a3685bd9002ed1', 'gender': 0, 'id': 60741, 'name': 'April Winchell', 'order': 14, 'profile_path': '/xhSgScZJpyv42WD83LsrU5PavB7.jpg'}, {'cast_id': 37, 'character': 'Additional Voices (voice)', 'credit_id': '572786229251415f1000095b', 'gender': 2, 'id': 18863, 'name': 'Eric Darnell', 'order': 15, 'profile_path': '/8aRWzSXl6fR0b2g3td44JJAU3es.jpg'}, {'cast_id': 54, 'character': 'Additional Voices (voice, uncredited)', 'credit_id': '575543c39251412dff000e20', 'gender': 2, 'id': 184330, 'name': 'Gary Schwartz', 'order': 16, 'profile_path': '/gNB9tZ7UDLWJFHWHLSqx8hPS9h3.jpg'}, {'cast_id': 39, 'character': 'Bartender (voice)', 'credit_id': '572787359251415f1000098f', 'gender': 2, 'id': 129297, 'name': 'Jerry Sroka', 'order': 17, 'profile_path': None}]</t>
  </si>
  <si>
    <t>[{'credit_id': '58d034b8c3a3683efe002318', 'department': 'Crew', 'gender': 2, 'id': 1705, 'job': 'Creative Consultant', 'name': 'Ted Elliott', 'profile_path': '/9OXGC59dpVDdfwSeEdHgxpoHXVu.jpg'}, {'credit_id': '58d0322892514151bd002339', 'department': 'Crew', 'gender': 2, 'id': 947, 'job': 'Executive Music Producer', 'name': 'Hans Zimmer', 'profile_path': '/7IjJpvGtCfY0DsritmfCh2iX9I4.jpg'}, {'credit_id': '5727e58f9251414d73000815', 'department': 'Crew', 'gender': 2, 'id': 493, 'job': 'Thanks', 'name': 'Michael Kahn', 'profile_path': '/jb4Y9q1q91VRQJue0VXhU7VcXce.jpg'}, {'credit_id': '58d0340dc3a3683f130028b2', 'department': 'Sound', 'gender': 0, 'id': 671, 'job': 'Supervising Sound Editor', 'name': 'Richard L. Anderson', 'profile_path': None}, {'credit_id': '52fe44c7c3a36847f80a9ac9', 'department': 'Writing', 'gender': 0, 'id': 3288, 'job': 'Screenplay', 'name': 'Chris Weitz', 'profile_path': '/xlnVbsnoP3PZCjEa2d99ETVLAFB.jpg'}, {'credit_id': '52fe44c7c3a36847f80a9acf', 'department': 'Writing', 'gender': 2, 'id': 3289, 'job': 'Screenplay', 'name': 'Paul Weitz', 'profile_path': '/u6VYkIxricoJ31MkmljXs2ZCSFQ.jpg'}, {'credit_id': '5642807fc3a3686a62000dc7', 'department': 'Sound', 'gender': 2, 'id': 5132, 'job': 'Music Editor', 'name': 'Bob Badami', 'profile_path': None}, {'credit_id': '52fe44c8c3a36847f80a9ae7', 'department': 'Sound', 'gender': 2, 'id': 5553, 'job': 'Original Music Composer', 'name': 'Harry Gregson-Williams', 'profile_path': '/qyq2ptCxmmRdO9ccuM7RASVsKyT.jpg'}, {'credit_id': '52fe44c8c3a36847f80a9aed', 'department': 'Sound', 'gender': 2, 'id': 11098, 'job': 'Original Music Composer', 'name': 'John Powell', 'profile_path': '/fFRYoiZxBtP4Gs0CAphU7F5mDk.jpg'}, {'credit_id': '52fe44c7c3a36847f80a9adb', 'department': 'Production', 'gender': 0, 'id': 12106, 'job': 'Producer', 'name': 'Aron Warner', 'profile_path': '/8VFfsfSRKabBgRQOZ344kEgy7RX.jpg'}, {'credit_id': '5574684dc3a36824d8001ca0', 'department': 'Production', 'gender': 1, 'id': 12065, 'job': 'Executive Producer', 'name': 'Penney Finkelman Cox', 'profile_path': None}, {'credit_id': '55746858c3a36824d8001ca3', 'department': 'Production', 'gender': 1, 'id': 12066, 'job': 'Executive Producer', 'name': 'Sandra Rabins', 'profile_path': None}, {'credit_id': '5727e4d0c3a3685bd9003d2b', 'department': 'Production', 'gender': 0, 'id': 12067, 'job': 'Production Manager', 'name': 'Jane Hartwell', 'profile_path': None}, {'credit_id': '5574687bc3a368234c001b3a', 'department': 'Production', 'gender': 0, 'id': 12090, 'job': 'Casting', 'name': 'Leslee Feldman', 'profile_path': None}, {'credit_id': '5727e5ae9251414dcc0007a2', 'department': 'Crew', 'gender': 2, 'id': 12087, 'job': 'Thanks', 'name': 'David Lipman', 'profile_path': None}, {'credit_id': '52fe44c7c3a36847f80a9ab7', 'department': 'Directing', 'gender': 2, 'id': 18863, 'job': 'Director', 'name': 'Eric Darnell', 'profile_path': '/8aRWzSXl6fR0b2g3td44JJAU3es.jpg'}, {'credit_id': '58d0320792514151bd002317', 'department': 'Crew', 'gender': 2, 'id': 20739, 'job': 'Choreographer', 'name': 'Adam Shankman', 'profile_path': '/alYdaxIYDvJZFnVrM2n01jcafKo.jpg'}, {'credit_id': '52fe44c7c3a36847f80a9ad5', 'department': 'Production', 'gender': 2, 'id': 32532, 'job': 'Producer', 'name': 'Brad Lewis', 'profile_path': '/wfIglAFUH6n1Jbxt7P2Wh317jvI.jpg'}, {'credit_id': '52fe44c7c3a36847f80a9abd', 'department': 'Directing', 'gender': 2, 'id': 52870, 'job': 'Director', 'name': 'Tim Johnson', 'profile_path': None}, {'credit_id': '52fe44c7c3a36847f80a9ac3', 'department': 'Writing', 'gender': 2, 'id': 56268, 'job': 'Screenplay', 'name': 'Todd Alcott', 'profile_path': '/iZnJJy1dkbcKLaz9BlXR1YW7v5s.jpg'}, {'credit_id': '52fe44c7c3a36847f80a9ae1', 'department': 'Production', 'gender': 0, 'id': 56269, 'job': 'Producer', 'name': 'Patty Wooton', 'profile_path': None}, {'credit_id': '52fe44c8c3a36847f80a9af3', 'department': 'Editing', 'gender': 0, 'id': 56270, 'job': 'Editor', 'name': 'Stan Webb', 'profile_path': None}, {'credit_id': '58d031ac925141519500250f', 'department': 'Art', 'gender': 0, 'id': 64444, 'job': 'Production Illustrator', 'name': 'Shannon Jeffries', 'profile_path': None}, {'credit_id': '58d033c8c3a3683ee3002642', 'department': 'Sound', 'gender': 0, 'id': 143915, 'job': 'Sound Editor', 'name': 'Julia Evershade', 'profile_path': None}, {'credit_id': '5727e48c92514103870033c2', 'department': 'Production', 'gender': 1, 'id': 574003, 'job': 'Production Supervisor', 'name': 'Denise Nolan Cascino', 'profile_path': None}, {'credit_id': '58d03299c3a3683f3a002263', 'department': 'Crew', 'gender': 0, 'id': 933498, 'job': 'Systems Administrators &amp; Support', 'name': 'Michael Cutler', 'profile_path': None}, {'credit_id': '5727e65e92514158a10006e4', 'department': 'Crew', 'gender': 0, 'id': 935634, 'job': 'Thanks', 'name': 'Nina Jacobson', 'profile_path': None}, {'credit_id': '557468639251413fd2001891', 'department': 'Production', 'gender': 2, 'id': 986011, 'job': 'Executive Producer', 'name': 'Carl Rosendahl', 'profile_path': None}, {'credit_id': '5727e81cc3a3687a00000811', 'department': 'Visual Effects', 'gender': 0, 'id': 1049272, 'job': 'Animation', 'name': 'Adam Valdez', 'profile_path': None}, {'credit_id': '5727e545c3a3684b58000a3a', 'department': 'Production', 'gender': 0, 'id': 1096416, 'job': 'Casting', 'name': 'Sandy Holt', 'profile_path': None}, {'credit_id': '564280f3c3a3686a5f000d28', 'department': 'Sound', 'gender': 0, 'id': 1264811, 'job': 'Music Editor', 'name': 'Jennifer Nash', 'profile_path': None}, {'credit_id': '5727e5c7c3a3683188000271', 'department': 'Crew', 'gender': 0, 'id': 1264811, 'job': 'Thanks', 'name': 'Jennifer Nash', 'profile_path': None}, {'credit_id': '5727e4ac9251414df3000872', 'department': 'Crew', 'gender': 1, 'id': 1339432, 'job': 'Post Production Supervisor', 'name': 'Erica Frauman', 'profile_path': None}, {'credit_id': '58d033eac3a3683eef0023e4', 'department': 'Sound', 'gender': 0, 'id': 1341781, 'job': 'Sound Mixer', 'name': 'Gregg Landaker', 'profile_path': None}, {'credit_id': '56428130c3a3686a55000f82', 'department': 'Sound', 'gender': 2, 'id': 1352979, 'job': 'Music Editor', 'name': 'Adam Milo Smalley', 'profile_path': None}, {'credit_id': '5536c294c3a36815ac003421', 'department': 'Visual Effects', 'gender': 0, 'id': 1353148, 'job': 'Animation', 'name': 'Justin Kohn', 'profile_path': None}, {'credit_id': '5727e560c3a368587100464a', 'department': 'Production', 'gender': 1, 'id': 1377373, 'job': 'Casting', 'name': 'Christi Soper', 'profile_path': None}, {'credit_id': '58d033a4c3a3683f2b0024a0', 'department': 'Sound', 'gender': 0, 'id': 1398947, 'job': 'Foley', 'name': 'Linda Lew', 'profile_path': None}, {'credit_id': '58d032ed9251415195002659', 'department': 'Editing', 'gender': 2, 'id': 1400536, 'job': 'First Assistant Editor', 'name': 'Devon Miller', 'profile_path': None}, {'credit_id': '564281169251412fd1000e79', 'department': 'Sound', 'gender': 2, 'id': 1404546, 'job': 'Music Editor', 'name': 'Brian Richards', 'profile_path': None}, {'credit_id': '5727e643c3a3682dee00190a', 'department': 'Crew', 'gender': 0, 'id': 1404749, 'job': 'Thanks', 'name': 'Brad Reinke', 'profile_path': None}, {'credit_id': '58d03265c3a3683f3a00222a', 'department': 'Sound', 'gender': 2, 'id': 1410568, 'job': 'Sound Recordist', 'name': 'Frank Fleming', 'profile_path': None}, {'credit_id': '58d03473c3a3683ee30026e9', 'department': 'Visual Effects', 'gender': 0, 'id': 1416298, 'job': 'Visual Effects Supervisor', 'name': 'Ken Bielenberg', 'profile_path': None}, {'credit_id': '58d0349cc3a3683f2b00259f', 'department': 'Crew', 'gender': 0, 'id': 1440822, 'job': 'Special Sound Effects', 'name': 'John Pospisil', 'profile_path': None}, {'credit_id': '5525825292514171cb0091d0', 'department': 'Writing', 'gender': 0, 'id': 1450347, 'job': 'Storyboard', 'name': 'Mike Cachuela', 'profile_path': None}, {'credit_id': '5727e83ec3a3684b58000a90', 'department': 'Art', 'gender': 0, 'id': 1454757, 'job': 'Sculptor', 'name': 'Damon Bard', 'profile_path': None}, {'credit_id': '58d034e092514151da0027c0', 'department': 'Sound', 'gender': 2, 'id': 1531504, 'job': 'Sound', 'name': 'Mark Jan Wlodarkiewicz', 'profile_path': None}, {'credit_id': '5727e694925141544300468d', 'department': 'Editing', 'gender': 0, 'id': 1552873, 'job': 'Color Timer', 'name': 'Terry Claborn', 'profile_path': None}, {'credit_id': '58d031e6c3a3683eb300266b', 'department': 'Crew', 'gender': 0, 'id': 1586922, 'job': 'Additional Music', 'name': 'Gavin Greenaway', 'profile_path': None}, {'credit_id': '5727e42ec3a3684b58000a19', 'department': 'Art', 'gender': 0, 'id': 1595460, 'job': 'Production Design', 'name': 'John Bell', 'profile_path': None}, {'credit_id': '58d0324ec3a3683f3a002214', 'department': 'Crew', 'gender': 0, 'id': 1677816, 'job': 'Production Controller', 'name': 'Gary L. Wohlleben', 'profile_path': None}, {'credit_id': '58d032dac3a3683efe00214c', 'department': 'Editing', 'gender': 0, 'id': 1678655, 'job': 'Editorial Coordinator', 'name': 'Carol Norton', 'profile_path': None}, {'credit_id': '58d03281c3a3683eef002282', 'department': 'Crew', 'gender': 0, 'id': 1748683, 'job': 'Supervising Animator', 'name': 'Rex Grignon', 'profile_path': None}, {'credit_id': '58d024dbc3a3683f2b001622', 'department': 'Art', 'gender': 0, 'id': 1780681, 'job': 'Art Direction', 'name': 'Kendal Cronkhite', 'profile_path': None}, {'credit_id': '58d031d3c3a3683eb300264e', 'department': 'Art', 'gender': 0, 'id': 1780705, 'job': 'Set Designer', 'name': 'Don Weinger', 'profile_path': None}, {'credit_id': '58d032b3925141519100263b', 'department': 'Directing', 'gender': 0, 'id': 1780706, 'job': 'Layout', 'name': 'James Buckhouse', 'profile_path': None}, {'credit_id': '58d03305925141518d0027df', 'department': 'Lighting', 'gender': 0, 'id': 1780707, 'job': 'Lighting Artist', 'name': 'Annmarie Koenig', 'profile_path': None}, {'credit_id': '58d03355c3a3683f2b002447', 'department': 'Lighting', 'gender': 0, 'id': 1780708, 'job': 'Lighting Supervisor', 'name': 'Craig Ring', 'profile_path': None}, {'credit_id': '58d03371925141518900268e', 'department': 'Production', 'gender': 0, 'id': 1780709, 'job': 'Production Coordinator', 'name': 'Jennifer Dahlman', 'profile_path': None}, {'credit_id': '58d0338392514151950026fa', 'department': 'Production', 'gender': 0, 'id': 1780710, 'job': 'Researcher', 'name': 'Rahul Chandrakant Thakkar', 'profile_path': None}, {'credit_id': '58d03395c3a3683f3a002358', 'department': 'Sound', 'gender': 0, 'id': 1780711, 'job': 'Assistant Sound Editor', 'name': 'Sonny Pettijohn', 'profile_path': None}, {'credit_id': '58d033b9c3a3683eb30028a3', 'department': 'Sound', 'gender': 0, 'id': 1780712, 'job': 'Orchestrator', 'name': 'Marcy Dicterow-Vaj', 'profile_path': None}, {'credit_id': '58d0342cc3a3683f130028d7', 'department': 'Visual Effects', 'gender': 0, 'id': 1780713, 'job': '3D Modeller', 'name': 'Stephen Sobisky', 'profile_path': None}, {'credit_id': '58d0344d9251415189002777', 'department': 'Visual Effects', 'gender': 0, 'id': 1780714, 'job': 'Visual Effects', 'name': 'Nick Foster', 'profile_path': None}, {'credit_id': '58d03464925141518d002960', 'department': 'Visual Effects', 'gender': 0, 'id': 1780715, 'job': 'Visual Effects Coordinator', 'name': 'Jennifer Freeman', 'profile_path': None}, {'credit_id': '58d0350fc3a3683eb3002a12', 'department': 'Crew', 'gender': 0, 'id': 1780716, 'job': 'Supervising Technical Director', 'name': 'George Bruder', 'profile_path': None}]</t>
  </si>
  <si>
    <t>[{'id': 12, 'name': 'Adventure'}, {'id': 16, 'name': 'Animation'}, {'id': 35, 'name': 'Comedy'}, {'id': 10751, 'name': 'Family'}]</t>
  </si>
  <si>
    <t>[{'name': 'DreamWorks SKG', 'id': 27}, {'name': 'Pacific Data Images (PDI)', 'id': 520}, {'name': 'DreamWorks Animation', 'id': 521}]</t>
  </si>
  <si>
    <t>Antz</t>
  </si>
  <si>
    <t>m247</t>
  </si>
  <si>
    <t>[{'cast_id': 29, 'character': 'Captain Benjamin L. Willard', 'credit_id': '52fe4210c3a36847f800135b', 'gender': 2, 'id': 8349, 'name': 'Martin Sheen', 'order': 0, 'profile_path': '/ve77Q75moQhoB6cxdMfigfrHeTA.jpg'}, {'cast_id': 30, 'character': 'Colonel Walter E. Kurtz', 'credit_id': '52fe4210c3a36847f800135f', 'gender': 2, 'id': 3084, 'name': 'Marlon Brando', 'order': 1, 'profile_path': '/e2u2Vyy66j2rUL8fyjjHWlYtWLH.jpg'}, {'cast_id': 31, 'character': 'Lieutenant Colonel Bill Kilgore', 'credit_id': '52fe4210c3a36847f8001363', 'gender': 2, 'id': 3087, 'name': 'Robert Duvall', 'order': 2, 'profile_path': '/1aBC7NxPy10ofng6HsJBecJ1vMZ.jpg'}, {'cast_id': 34, 'character': "Jay 'Chef' Hicks", 'credit_id': '52fe4210c3a36847f800136f', 'gender': 2, 'id': 8351, 'name': 'Frederic Forrest', 'order': 3, 'profile_path': '/fCHsWrGcgfREM7e9POq6FCFGvR9.jpg'}, {'cast_id': 33, 'character': 'Lance B. Johnson', 'credit_id': '52fe4210c3a36847f800136b', 'gender': 2, 'id': 8350, 'name': 'Sam Bottoms', 'order': 4, 'profile_path': '/h3arYTuOmUxTgKEsimVXtkyriAu.jpg'}, {'cast_id': 32, 'character': "Tyrone 'Clean' Miller", 'credit_id': '52fe4210c3a36847f8001367', 'gender': 2, 'id': 2975, 'name': 'Laurence Fishburne', 'order': 5, 'profile_path': '/8suOhUmPbfKqDQ17jQ1Gy0mI3P4.jpg'}, {'cast_id': 35, 'character': 'Chief Phillips', 'credit_id': '52fe4210c3a36847f8001373', 'gender': 2, 'id': 8354, 'name': 'Albert Hall', 'order': 6, 'profile_path': '/yHGN2pIdBcBk19sAu0EchOxfYMY.jpg'}, {'cast_id': 36, 'character': 'Colonel Lucas', 'credit_id': '52fe4210c3a36847f8001377', 'gender': 2, 'id': 3, 'name': 'Harrison Ford', 'order': 7, 'profile_path': '/7CcoVFTogQgex2kJkXKMe8qHZrC.jpg'}, {'cast_id': 38, 'character': 'Photojournalist', 'credit_id': '52fe4210c3a36847f800137b', 'gender': 2, 'id': 2778, 'name': 'Dennis Hopper', 'order': 8, 'profile_path': '/56nj2DfMVU3F9qUagZWMePLbrKF.jpg'}, {'cast_id': 39, 'character': 'General Corman', 'credit_id': '52fe4210c3a36847f800137f', 'gender': 2, 'id': 3173, 'name': 'G. D. Spradlin', 'order': 9, 'profile_path': '/lyk0Fo343PJJ5gItBqGGl7oG112.jpg'}, {'cast_id': 40, 'character': 'Jerry, Civilian', 'credit_id': '52fe4210c3a36847f8001383', 'gender': 2, 'id': 8346, 'name': 'Jerry Ziesmer', 'order': 10, 'profile_path': '/TCrODTVTktmyXk4PrD5fWvMJye.jpg'}, {'cast_id': 44, 'character': 'Lieutenant Richard M. Colby', 'credit_id': '52fe4210c3a36847f8001395', 'gender': 2, 'id': 349, 'name': 'Scott Glenn', 'order': 11, 'profile_path': '/aKUJwCKhl4qCi7j7M7TRpqWLmmO.jpg'}, {'cast_id': 47, 'character': "Kilgore's Gunner", 'credit_id': '570d23e3c3a36850810003d5', 'gender': 2, 'id': 1739, 'name': 'James Keane', 'order': 12, 'profile_path': '/1e2zknHnG1Yp92D3hRQUbXHay9c.jpg'}, {'cast_id': 48, 'character': 'Mike from San Diego', 'credit_id': '570d2411c3a368508c0004da', 'gender': 2, 'id': 1402117, 'name': 'Kerry Rossall', 'order': 13, 'profile_path': '/eYQlKt5ZIOWkhDwRkvItd0SBzV1.jpg'}, {'cast_id': 46, 'character': 'Miss May', 'credit_id': '52fe4211c3a36847f800139f', 'gender': 1, 'id': 13023, 'name': 'Colleen Camp', 'order': 14, 'profile_path': '/7NpmkGzDJCQ7neUMXhWJ96OaDMf.jpg'}, {'cast_id': 50, 'character': 'Playmate of the Year', 'credit_id': '570d2470c3a3687e00000002', 'gender': 1, 'id': 550106, 'name': 'Cynthia Wood', 'order': 15, 'profile_path': '/mp99bDWIyJfAXXyq6oVPQxsYu3H.jpg'}, {'cast_id': 86, 'character': 'Playmate', 'credit_id': '57accb1ec3a3681f2e001317', 'gender': 1, 'id': 1664821, 'name': 'Linda Carpenter', 'order': 16, 'profile_path': '/mwc0HRvNP8gVqtCf0PwjRIFgbPg.jpg'}, {'cast_id': 51, 'character': 'Soldier in Trench', 'credit_id': '570d24a0c3a3687e1100000a', 'gender': 2, 'id': 14320, 'name': 'Jack Thibeau', 'order': 17, 'profile_path': '/3u5SqsqsOeZjwRhtUbuEKqu6JJ2.jpg'}, {'cast_id': 43, 'character': 'Supply Sergeant', 'credit_id': '52fe4210c3a36847f8001391', 'gender': 2, 'id': 80874, 'name': 'Tom Mason', 'order': 18, 'profile_path': '/lWPITFNNJOoJprOoatAgfVRV9pH.jpg'}, {'cast_id': 53, 'character': 'Machine Gunner', 'credit_id': '570d24fc9251413982000015', 'gender': 2, 'id': 159948, 'name': 'Damien Leake', 'order': 19, 'profile_path': '/kEqJvGxe4t6ancmDRaMAurjTYyJ.jpg'}, {'cast_id': 54, 'character': 'AFRS Announcer', 'credit_id': '570d2560c3a3687e02000020', 'gender': 2, 'id': 103853, 'name': 'Marc Coppola', 'order': 20, 'profile_path': '/l8YGHou6dX58YvW3AZkEixnmwFX.jpg'}, {'cast_id': 52, 'character': 'Lieutenant Carlsen', 'credit_id': '570d24bfc3a3687e0600000d', 'gender': 0, 'id': 1532851, 'name': 'Glenn Walken', 'order': 21, 'profile_path': None}, {'cast_id': 55, 'character': 'Agent', 'credit_id': '570d258ec3a3687dfc000023', 'gender': 2, 'id': 65553, 'name': 'Bill Graham', 'order': 22, 'profile_path': None}, {'cast_id': 56, 'character': 'Johnny from Malibu / Mike from San Diego', 'credit_id': '570d2618925141398400003a', 'gender': 2, 'id': 1391387, 'name': 'Jerry Ross', 'order': 23, 'profile_path': None}, {'cast_id': 65, 'character': 'Soldier with Colby (uncredited)', 'credit_id': '570d280e9251413991000066', 'gender': 2, 'id': 43524, 'name': 'Charles Robinson', 'order': 24, 'profile_path': '/vUloFyvSAeIMNU1dMryCu7ge6yM.jpg'}, {'cast_id': 64, 'character': 'Soldier (uncredited)', 'credit_id': '570d27dbc3a3687dfa000088', 'gender': 0, 'id': 107323, 'name': 'Nick Nicholson', 'order': 25, 'profile_path': '/aaThYfL0lJEEzILd6Sv9CQHwEvu.jpg'}, {'cast_id': 62, 'character': 'Soldier (uncredited)', 'credit_id': '570d2796c3a3687dfc000086', 'gender': 0, 'id': 1073850, 'name': 'Don Gordon Bell', 'order': 26, 'profile_path': None}, {'cast_id': 63, 'character': 'Soldier (uncredited)', 'credit_id': '570d27c1c3a3687dfc00008c', 'gender': 2, 'id': 57925, 'name': 'Evan A. Lottman', 'order': 27, 'profile_path': None}, {'cast_id': 66, 'character': 'Eagle Thrust Seven Helicopter Pilot (uncredited)', 'credit_id': '570d28449251413993000099', 'gender': 2, 'id': 8655, 'name': 'R. Lee Ermey', 'order': 28, 'profile_path': '/r8GBqFBjypLUP9VVqDqfZ7wYbSs.jpg'}, {'cast_id': 67, 'character': 'Extra (uncredited)', 'credit_id': '570d287792514139930000a3', 'gender': 2, 'id': 45581, 'name': 'Jim Gaines', 'order': 29, 'profile_path': '/aiIfIrI4wtWQKp3MaTauLIagGdq.jpg'}, {'cast_id': 68, 'character': 'Extra (uncredited)', 'credit_id': '570d288ec3a3687e020000b3', 'gender': 2, 'id': 6952, 'name': 'Charlie Sheen', 'order': 30, 'profile_path': '/g4e1QpcNTpmq2uPr5GDNuMvjRuU.jpg'}, {'cast_id': 69, 'character': 'TV Photographer (uncredited)', 'credit_id': '570d28f0925141398c0000c7', 'gender': 2, 'id': 7202, 'name': 'Vittorio Storaro', 'order': 31, 'profile_path': '/4QuZy1Y5TEqSeo3GM3FJYrRM0Xa.jpg'}, {'cast_id': 87, 'character': 'Director of TV Crew (uncredited)', 'credit_id': '57accf25c3a368646c002279', 'gender': 2, 'id': 1776, 'name': 'Francis Ford Coppola', 'order': 32, 'profile_path': '/vEGwqahu7UlI6OwELy92xbXk9Kd.jpg'}, {'cast_id': 70, 'character': 'Bit Part (uncredited)', 'credit_id': '570d291c925141399100008e', 'gender': 0, 'id': 107322, 'name': 'Henry Strzalkowski', 'order': 33, 'profile_path': None}, {'cast_id': 71, 'character': 'Helicopter Skid Marine (uncredited)', 'credit_id': '570d295992514139960000cf', 'gender': 0, 'id': 1604873, 'name': 'Lonnie Woodley', 'order': 34, 'profile_path': None}, {'cast_id': 90, 'character': 'Roxanne Sarrault', 'credit_id': '599370ba925141543300566a', 'gender': 1, 'id': 9893, 'name': 'Aurore ClÃ©ment', 'order': 35, 'profile_path': '/i6p9msKzKG1P9I2QcCk3h3vuO5F.jpg'}]</t>
  </si>
  <si>
    <t>[{'credit_id': '52fe4210c3a36847f80012c7', 'department': 'Directing', 'gender': 2, 'id': 1776, 'job': 'Director', 'name': 'Francis Ford Coppola', 'profile_path': '/vEGwqahu7UlI6OwELy92xbXk9Kd.jpg'}, {'credit_id': '52fe4210c3a36847f80012cd', 'department': 'Writing', 'gender': 2, 'id': 8328, 'job': 'Screenplay', 'name': 'John Milius', 'profile_path': '/uBNb69DEc84IZxKD1bdo8Ex2j6j.jpg'}, {'credit_id': '52fe4210c3a36847f80012d3', 'department': 'Writing', 'gender': 2, 'id': 1776, 'job': 'Screenplay', 'name': 'Francis Ford Coppola', 'profile_path': '/vEGwqahu7UlI6OwELy92xbXk9Kd.jpg'}, {'credit_id': '52fe4210c3a36847f80012d9', 'department': 'Production', 'gender': 2, 'id': 1776, 'job': 'Producer', 'name': 'Francis Ford Coppola', 'profile_path': '/vEGwqahu7UlI6OwELy92xbXk9Kd.jpg'}, {'credit_id': '52fe4210c3a36847f80012df', 'department': 'Production', 'gender': 2, 'id': 2870, 'job': 'Producer', 'name': 'Gray Frederickson', 'profile_path': None}, {'credit_id': '52fe4210c3a36847f80012e5', 'department': 'Production', 'gender': 2, 'id': 2871, 'job': 'Producer', 'name': 'Fred Roos', 'profile_path': None}, {'credit_id': '52fe4210c3a36847f80012eb', 'department': 'Production', 'gender': 2, 'id': 8330, 'job': 'Producer', 'name': 'Tom Sternberg', 'profile_path': None}, {'credit_id': '52fe4210c3a36847f80012f1', 'department': 'Production', 'gender': 2, 'id': 8331, 'job': 'Producer', 'name': 'John Ashley', 'profile_path': '/zICZ6S10MdwPtgrhD8A2M2MZja4.jpg'}, {'credit_id': '52fe4210c3a36847f80012f7', 'department': 'Production', 'gender': 2, 'id': 8333, 'job': 'Producer', 'name': 'Eddie Romero', 'profile_path': '/vA2pxMuZO6BnOS4IhZCRLnI5i6H.jpg'}, {'credit_id': '52fe4210c3a36847f80012fd', 'department': 'Production', 'gender': 0, 'id': 3170, 'job': 'Producer', 'name': 'Mona Skager', 'profile_path': None}, {'credit_id': '52fe4210c3a36847f8001303', 'department': 'Sound', 'gender': 2, 'id': 2872, 'job': 'Original Music Composer', 'name': 'Carmine Coppola', 'profile_path': '/kMTbFLKb8wzgRMCUx6aVy8GxIoq.jpg'}, {'credit_id': '52fe4210c3a36847f8001309', 'department': 'Camera', 'gender': 2, 'id': 7202, 'job': 'Director of Photography', 'name': 'Vittorio Storaro', 'profile_path': '/4QuZy1Y5TEqSeo3GM3FJYrRM0Xa.jpg'}, {'credit_id': '52fe4210c3a36847f800130f', 'department': 'Editing', 'gender': 1, 'id': 3274, 'job': 'Editor', 'name': 'Lisa Fruchtman', 'profile_path': None}, {'credit_id': '52fe4210c3a36847f8001315', 'department': 'Editing', 'gender': 2, 'id': 852, 'job': 'Editor', 'name': 'Gerald B. Greenberg', 'profile_path': None}, {'credit_id': '52fe4210c3a36847f800131b', 'department': 'Editing', 'gender': 2, 'id': 154, 'job': 'Editor', 'name': 'Walter Murch', 'profile_path': None}, {'credit_id': '52fe4210c3a36847f8001321', 'department': 'Production', 'gender': 0, 'id': 8337, 'job': 'Casting', 'name': 'Terry Liebling', 'profile_path': None}, {'credit_id': '52fe4210c3a36847f8001327', 'department': 'Production', 'gender': 2, 'id': 3176, 'job': 'Casting', 'name': 'Vic Ramos', 'profile_path': None}, {'credit_id': '52fe4210c3a36847f800132d', 'department': 'Art', 'gender': 2, 'id': 2875, 'job': 'Production Design', 'name': 'Dean Tavoularis', 'profile_path': None}, {'credit_id': '52fe4210c3a36847f8001333', 'department': 'Art', 'gender': 2, 'id': 794, 'job': 'Art Direction', 'name': 'Angelo P. Graham', 'profile_path': None}, {'credit_id': '52fe4210c3a36847f800133f', 'department': 'Art', 'gender': 2, 'id': 8339, 'job': 'Set Decoration', 'name': 'George R. Nelson', 'profile_path': None}, {'credit_id': '52fe4210c3a36847f8001345', 'department': 'Costume &amp; Make-Up', 'gender': 2, 'id': 8340, 'job': 'Makeup Artist', 'name': 'Fred C. Blau Jr.', 'profile_path': None}, {'credit_id': '52fe4210c3a36847f800134b', 'department': 'Costume &amp; Make-Up', 'gender': 0, 'id': 8342, 'job': 'Makeup Artist', 'name': 'Jack H. Young', 'profile_path': None}, {'credit_id': '52fe4210c3a36847f8001351', 'department': 'Production', 'gender': 2, 'id': 8344, 'job': 'Production Manager', 'name': 'Leon Chooluck', 'profile_path': None}, {'credit_id': '52fe4210c3a36847f8001357', 'department': 'Production', 'gender': 2, 'id': 123, 'job': 'Production Manager', 'name': 'Barrie M. Osborne', 'profile_path': '/xWtXYk6M5NFroddcQDviLlxOnkU.jpg'}, {'credit_id': '52fe4210c3a36847f8001389', 'department': 'Sound', 'gender': 2, 'id': 154, 'job': 'Sound Designer', 'name': 'Walter Murch', 'profile_path': None}, {'credit_id': '52fe4211c3a36847f800139b', 'department': 'Writing', 'gender': 2, 'id': 8327, 'job': 'Novel', 'name': 'Joseph Conrad', 'profile_path': '/e9K1LVshKNQUziyAgSrB3uCjMOZ.jpg'}, {'credit_id': '570d242a92514116f7000395', 'department': 'Crew', 'gender': 2, 'id': 1402117, 'job': 'Stunts', 'name': 'Kerry Rossall', 'profile_path': '/eYQlKt5ZIOWkhDwRkvItd0SBzV1.jpg'}, {'credit_id': '570d2634c3a3687e00000035', 'department': 'Editing', 'gender': 2, 'id': 1391387, 'job': 'Assistant Editor', 'name': 'Jerry Ross', 'profile_path': None}, {'credit_id': '570d2a09c3a3687e080000de', 'department': 'Crew', 'gender': 2, 'id': 8643, 'job': 'Additional Writing', 'name': 'Michael Herr', 'profile_path': None}, {'credit_id': '570d2a77c3a3687e0000010c', 'department': 'Sound', 'gender': 2, 'id': 1776, 'job': 'Music', 'name': 'Francis Ford Coppola', 'profile_path': '/vEGwqahu7UlI6OwELy92xbXk9Kd.jpg'}, {'credit_id': '570d2ad092514139930000f0', 'department': 'Directing', 'gender': 2, 'id': 8346, 'job': 'Assistant Director', 'name': 'Jerry Ziesmer', 'profile_path': '/TCrODTVTktmyXk4PrD5fWvMJye.jpg'}, {'credit_id': '570d2b4f92514139840000e4', 'department': 'Directing', 'gender': 2, 'id': 511, 'job': 'Assistant Director', 'name': 'Larry J. Franco', 'profile_path': None}, {'credit_id': '570d2bbe92514139910000d7', 'department': 'Crew', 'gender': 0, 'id': 19567, 'job': 'Stunt Coordinator', 'name': 'Terry Leonard', 'profile_path': None}, {'credit_id': '570d2c4ac3a3687dfc00013b', 'department': 'Crew', 'gender': 0, 'id': 52838, 'job': 'Thanks', 'name': 'Jeff Scheftel', 'profile_path': None}, {'credit_id': '570d2d0892514139910000fa', 'department': 'Camera', 'gender': 0, 'id': 1411001, 'job': 'First Assistant Camera', 'name': 'Efren Lapid', 'profile_path': None}, {'credit_id': '57447cb992514110fb00069b', 'department': 'Directing', 'gender': 0, 'id': 1625347, 'job': 'Assistant Director', 'name': 'Tony Brandt', 'profile_path': None}, {'credit_id': '57448611c3a36807640008de', 'department': 'Crew', 'gender': 0, 'id': 96912, 'job': 'Special Effects Coordinator', 'name': 'Joe Lombardi', 'profile_path': None}, {'credit_id': '574720329251412b4d00003d', 'department': 'Sound', 'gender': 0, 'id': 1407197, 'job': 'Sound Editor', 'name': 'Maurice Schell', 'profile_path': None}, {'credit_id': '5759ff8dc3a368205b0000a9', 'department': 'Crew', 'gender': 0, 'id': 81538, 'job': 'Title Graphics', 'name': 'Wayne Fitzgerald', 'profile_path': None}, {'credit_id': '57649b44925141128c0004ed', 'department': 'Sound', 'gender': 0, 'id': 1059619, 'job': 'Sound Editor', 'name': 'Jay Miracle', 'profile_path': None}, {'credit_id': '57a284f2925141577e000d09', 'department': 'Art', 'gender': 2, 'id': 795, 'job': 'Assistant Art Director', 'name': 'James J. Murakami', 'profile_path': None}, {'credit_id': '57a4bf9792514132fa00400e', 'department': 'Camera', 'gender': 0, 'id': 1437276, 'job': 'Still Photographer', 'name': 'Josh Weiner', 'profile_path': None}, {'credit_id': '584eed2292514107050009ed', 'department': 'Camera', 'gender': 0, 'id': 1298944, 'job': 'Camera Operator', 'name': 'Piero Servo', 'profile_path': None}, {'credit_id': '593d73ecc3a3680f42020ea5', 'department': 'Sound', 'gender': 0, 'id': 1172042, 'job': 'Musician', 'name': 'Zakir Hussain', 'profile_path': '/1VRN3HlqO2TjnXJFUrcrTGPsZTG.jpg'}, {'credit_id': '59a3f41c925141775b056302', 'department': 'Writing', 'gender': 2, 'id': 8643, 'job': 'Writer', 'name': 'Michael Herr', 'profile_path': None}, {'credit_id': '59a3f448925141774f0553c5', 'department': 'Sound', 'gender': 0, 'id': 2889, 'job': 'Sound Re-Recording Mixer', 'name': 'Richard Beggs', 'profile_path': None}, {'credit_id': '59a3f457c3a368478f053cec', 'department': 'Sound', 'gender': 0, 'id': 3177, 'job': 'Sound Re-Recording Mixer', 'name': 'Mark Berger', 'profile_path': None}, {'credit_id': '59a3f4649251414cbc011238', 'department': 'Sound', 'gender': 0, 'id': 3178, 'job': 'Sound Recordist', 'name': 'Nathan Boxer', 'profile_path': None}, {'credit_id': '59a3f477c3a36821dc00f4ac', 'department': 'Sound', 'gender': 0, 'id': 1189045, 'job': 'Sound Editor', 'name': 'Leslie Hodgson', 'profile_path': None}]</t>
  </si>
  <si>
    <t>[{'name': 'United Artists', 'id': 60}, {'name': 'Zoetrope Studios', 'id': 26663}]</t>
  </si>
  <si>
    <t>Apocalypse Now</t>
  </si>
  <si>
    <t>m249</t>
  </si>
  <si>
    <t>[{'cast_id': 1, 'character': 'Melvin Udall', 'credit_id': '52fe4373c3a36847f80550e5', 'gender': 2, 'id': 514, 'name': 'Jack Nicholson', 'order': 0, 'profile_path': '/hINAkm21g80UbaAxA6rHhOaT5Jk.jpg'}, {'cast_id': 2, 'character': 'Carol Connelly', 'credit_id': '52fe4373c3a36847f80550e9', 'gender': 1, 'id': 9994, 'name': 'Helen Hunt', 'order': 1, 'profile_path': '/ws1ClG9BBUIVLZRYTNKconJn9Sy.jpg'}, {'cast_id': 3, 'character': 'Simon Bishop', 'credit_id': '52fe4373c3a36847f80550ed', 'gender': 2, 'id': 17141, 'name': 'Greg Kinnear', 'order': 2, 'profile_path': '/agOTbOC76I6rC7TPuCTquvngXRu.jpg'}, {'cast_id': 4, 'character': 'Frank Sachs', 'credit_id': '52fe4373c3a36847f80550f1', 'gender': 2, 'id': 9777, 'name': 'Cuba Gooding Jr.', 'order': 3, 'profile_path': '/yu8Q3ImFu3RJne585jjgeQO2Boo.jpg'}, {'cast_id': 5, 'character': 'Vincent Lopiano', 'credit_id': '52fe4373c3a36847f80550f5', 'gender': 2, 'id': 22108, 'name': 'Skeet Ulrich', 'order': 4, 'profile_path': '/id0y6bKmNSpr2pYU2Qkiv11EyvR.jpg'}, {'cast_id': 6, 'character': 'Beverly Connelly', 'credit_id': '52fe4373c3a36847f80550f9', 'gender': 1, 'id': 28778, 'name': 'Shirley Knight', 'order': 5, 'profile_path': '/ehtTPcvqq91Dxl7mtlzi0xJI6KP.jpg'}, {'cast_id': 7, 'character': 'Jackie Simpson', 'credit_id': '52fe4373c3a36847f80550fd', 'gender': 1, 'id': 5586, 'name': 'Yeardley Smith', 'order': 6, 'profile_path': '/mUbHricJlXDV6I4L2Z7sgCs1kWK.jpg'}, {'cast_id': 8, 'character': 'Nora Manning', 'credit_id': '52fe4373c3a36847f8055101', 'gender': 1, 'id': 28779, 'name': 'Lupe Ontiveros', 'order': 7, 'profile_path': '/pnZMPs7BVeUv7rDOrtWdPEc5hAL.jpg'}, {'cast_id': 40, 'character': 'Dr. Green', 'credit_id': '55c8da139251415cf4000a6b', 'gender': 2, 'id': 8844, 'name': 'Lawrence Kasdan', 'order': 8, 'profile_path': '/pBAB9NAMRhL2IBYcgLu6P1CdXbW.jpg'}, {'cast_id': 19, 'character': 'Dr. Bettes', 'credit_id': '530ce9159251411431001485', 'gender': 2, 'id': 1524, 'name': 'Harold Ramis', 'order': 9, 'profile_path': '/dFERLL9HGBw9xGMwDQRuhUgAneI.jpg'}, {'cast_id': 41, 'character': 'Psychiatric Patient', 'credit_id': '55c8da519251416191000b37', 'gender': 1, 'id': 2208, 'name': 'Kathryn Morris', 'order': 10, 'profile_path': '/fbycKlHIJ9Oo34b3sdOfBBOq5kv.jpg'}, {'cast_id': 90, 'character': 'Psychiatric Patient', 'credit_id': '57d6daa492514172cf00095f', 'gender': 1, 'id': 1678187, 'name': 'Alison Rose', 'order': 11, 'profile_path': '/q8DD6I6oFQUdE9KL4mL8oJVUrlS.jpg'}, {'cast_id': 37, 'character': 'Policewoman', 'credit_id': '55c8d955c3a3685842000c01', 'gender': 1, 'id': 52792, 'name': 'Maya Rudolph', 'order': 12, 'profile_path': '/qLDuXku39c4uwVf3h2GjFqwZqik.jpg'}, {'cast_id': 44, 'character': 'Receptionist', 'credit_id': '55c8da999251416358000b1e', 'gender': 1, 'id': 35551, 'name': 'Julie Benz', 'order': 13, 'profile_path': '/3ymRPOitD5IKXZgDLoy8FLRGQCn.jpg'}, {'cast_id': 46, 'character': 'Sean from the Bakery', 'credit_id': '55c8daf5c3a3686a82000c5f', 'gender': 2, 'id': 119866, 'name': 'Jimmy Workman', 'order': 14, 'profile_path': '/si15LijCxnGCSbjle6zIiUC4LE9.jpg'}, {'cast_id': 35, 'character': 'Street Hustler', 'credit_id': '55c8d923c3a3686b5f000c09', 'gender': 0, 'id': 6213, 'name': 'Jamie Kennedy', 'order': 15, 'profile_path': '/fwvClPv21iaeAsF8Xdg1I0nF8ls.jpg'}, {'cast_id': 22, 'character': 'Handyman', 'credit_id': '55c8d7839251415bad0016ef', 'gender': 2, 'id': 1535, 'name': 'Brian Doyle-Murray', 'order': 16, 'profile_path': '/fRLFXdb8UQvJs4euZ2sE6CpjbXn.jpg'}, {'cast_id': 30, 'character': 'Man at Table', 'credit_id': '55c8d86cc3a36818e20009a7', 'gender': 2, 'id': 31514, 'name': 'Peter Jacobson', 'order': 17, 'profile_path': '/zOyIUOFNmb15I7QbB3E9kw48LXl.jpg'}, {'cast_id': 34, 'character': 'Spencer Connelly', 'credit_id': '55c8d8fa9251416191000b13', 'gender': 2, 'id': 10135, 'name': 'Jesse James', 'order': 18, 'profile_path': '/pRhPAFeMr0waquHAUz0gQoSrT2o.jpg'}, {'cast_id': 33, 'character': "Carol's date", 'credit_id': '55c8d8cc9251415bad00171a', 'gender': 2, 'id': 36631, 'name': 'Randall Batinkoff', 'order': 19, 'profile_path': '/aXj1Q2pr70lMPJPRuNB6EIYCujr.jpg'}, {'cast_id': 43, 'character': 'Publisher', 'credit_id': '55c8da819251415bad00174f', 'gender': 1, 'id': 1394788, 'name': 'Linda Gehringer', 'order': 20, 'profile_path': '/hWRDJvcBLHu2iRCXSIBpmgvmPbG.jpg'}, {'cast_id': 45, 'character': 'Woman in Lobby', 'credit_id': '55c8dacf9251416191000b47', 'gender': 1, 'id': 75528, 'name': 'Kaitlin Hopkins', 'order': 21, 'profile_path': '/35PuI0wRoLW9tIjBni8PD5miZcm.jpg'}, {'cast_id': 47, 'character': 'Veterinarian', 'credit_id': '55c8db1b92514163fc000a2f', 'gender': 0, 'id': 1212632, 'name': 'Danielle Spencer', 'order': 22, 'profile_path': '/8vMOBv3y2kNuIbkYsJIoQlqlEjF.jpg'}, {'cast_id': 31, 'character': 'Woman at Table', 'credit_id': '55c8d8829251415baa00165e', 'gender': 1, 'id': 41420, 'name': 'Lisa Edelstein', 'order': 23, 'profile_path': '/mPTRiyPAf2cxAEfZJILIu9NDwjZ.jpg'}, {'cast_id': 50, 'character': 'Singer', 'credit_id': '55c8db6cc3a36849ac000004', 'gender': 1, 'id': 1216966, 'name': 'Danielle Brisebois', 'order': 24, 'profile_path': '/wPAl4rUyl3r8PkcBlr2iU6WZk5A.jpg'}, {'cast_id': 48, 'character': 'Man on Bus', 'credit_id': '55c8db3992514173de000932', 'gender': 2, 'id': 66605, 'name': 'Todd Solondz', 'order': 25, 'profile_path': '/9qRwwtUTviJLA1td24BMhWxfCbn.jpg'}, {'cast_id': 51, 'character': "Men's Store Salesman", 'credit_id': '55c8db8192514177b8000004', 'gender': 2, 'id': 19208, 'name': 'Matt Malloy', 'order': 26, 'profile_path': '/ian5yLWKo8Ttz8kEZIv9GLNCz2c.jpg'}, {'cast_id': 49, 'character': "Maitre D'", 'credit_id': '55c8db549251416191000b58', 'gender': 2, 'id': 77338, 'name': 'Tom McGowan', 'order': 27, 'profile_path': '/oTdaSf7FmERQOthVelyKjiIxQoz.jpg'}, {'cast_id': 13, 'character': 'Neighbor Woman', 'credit_id': '52fe4373c3a36847f805511d', 'gender': 1, 'id': 161439, 'name': 'Bibi Osterwald', 'order': 28, 'profile_path': '/lw5HBG5bPpUOZ2y85FiJ5JdKEMU.jpg'}, {'cast_id': 14, 'character': 'Carl', 'credit_id': '52fe4373c3a36847f8055121', 'gender': 2, 'id': 1080069, 'name': 'Ross Bleckner', 'order': 29, 'profile_path': '/f3lvGxQt5mL7trjd95gMyPPzjtm.jpg'}, {'cast_id': 15, 'character': 'Caterer', 'credit_id': '52fe4373c3a36847f8055125', 'gender': 1, 'id': 239061, 'name': 'Bernadette Balagtas', 'order': 30, 'profile_path': '/l3Pn4TvcaEtQb5W5DSHJx5GOlw5.jpg'}, {'cast_id': 16, 'character': 'Partygoer', 'credit_id': '52fe4373c3a36847f8055129', 'gender': 2, 'id': 1080070, 'name': 'Jaffe Cohen', 'order': 31, 'profile_path': '/1TVurYnDrHgTeOVru7Fr2SO6tld.jpg'}, {'cast_id': 17, 'character': 'Partygoer', 'credit_id': '52fe4373c3a36847f805512d', 'gender': 1, 'id': 1080071, 'name': 'Laurie Kilpatrick', 'order': 32, 'profile_path': '/6UZP0YazzNgX9wEvLcfbU9HILIl.jpg'}, {'cast_id': 18, 'character': 'Partygoer', 'credit_id': '52fe4373c3a36847f8055131', 'gender': 1, 'id': 1080072, 'name': 'Alice Vaughn', 'order': 33, 'profile_path': '/iIRUSCgS9xcfUU6ZKh5YjQTXotk.jpg'}, {'cast_id': 29, 'character': 'Cafe 24 Manager', 'credit_id': '55c8d84b9251416191000b07', 'gender': 2, 'id': 1108, 'name': 'Shane Black', 'order': 34, 'profile_path': '/lEyKmYizNVNLsOEgeaPFwX9MZoA.jpg'}, {'cast_id': 32, 'character': 'Cafe 24 Customer', 'credit_id': '55c8d89d92514163fc0009f8', 'gender': 0, 'id': 188526, 'name': 'Stan Bly', 'order': 35, 'profile_path': '/xGmYx9hvA71BhvJd7qCUyO03ZgJ.jpg'}, {'cast_id': 26, 'character': 'Cafe 24 Waitress', 'credit_id': '55c8d80d9251415bad001706', 'gender': 1, 'id': 1294, 'name': 'Missi Pyle', 'order': 36, 'profile_path': '/gjJiT50eCgPMRsIKl03v64CJOPf.jpg'}, {'cast_id': 28, 'character': 'Cafe 24 Waitress', 'credit_id': '55c8d833c3a36818e200099d', 'gender': 1, 'id': 61111, 'name': 'Tara Subkoff', 'order': 37, 'profile_path': '/qBbSymmytAOqgAGlll3sN5LXih3.jpg'}, {'cast_id': 25, 'character': 'Cafe 24 Waitress', 'credit_id': '55c8d7fcc3a36804a0000a22', 'gender': 1, 'id': 78596, 'name': 'Rebekah Johnson', 'order': 38, 'profile_path': '/v3Mg3DvZewaah5GPz0f4A5tAmL.jpg'}, {'cast_id': 27, 'character': 'Cafe 24 Waitress', 'credit_id': '55c8d81f9251416191000b04', 'gender': 1, 'id': 21474, 'name': 'Leslie Stefanson', 'order': 39, 'profile_path': '/wOufWgSUAXgXaSuDWPEU4PhVZVT.jpg'}, {'cast_id': 24, 'character': 'Cafe 24 Waitress', 'credit_id': '55c8d7d2c3a3686a82000c1b', 'gender': 1, 'id': 181434, 'name': 'Patricia Childress', 'order': 40, 'profile_path': '/oSdQpsDxP07TvJyatId9rYFLrst.jpg'}, {'cast_id': 42, 'character': 'Cafe 24 Busboy', 'credit_id': '55c8da6992514173de000915', 'gender': 2, 'id': 65829, 'name': 'Wood Harris', 'order': 41, 'profile_path': '/u88haG6iG7zwV0PTk9tSG5obaeP.jpg'}, {'cast_id': 86, 'character': 'Child at Cafe 24', 'credit_id': '57d6d45e92514172db00076b', 'gender': 1, 'id': 1678178, 'name': 'Chloe Brooks', 'order': 42, 'profile_path': '/eTQUgkBrmXAlku6X8cYIvKKm0UX.jpg'}, {'cast_id': 87, 'character': 'Child at Cafe 24', 'credit_id': '57d6d4a5c3a3684993000762', 'gender': 2, 'id': 1678179, 'name': 'Cooper Brooks', 'order': 43, 'profile_path': '/gtEndJqt5sZUTEeQ29q72Dzjhsi.jpg'}, {'cast_id': 23, 'character': 'Mother at Table', 'credit_id': '55c8d79ec3a368156e000923', 'gender': 1, 'id': 9178, 'name': 'Kristi Zea', 'order': 44, 'profile_path': '/ztX9n1RfiJnfhpQKZshM0HYyzb3.jpg'}, {'cast_id': 36, 'character': 'Street Hustler', 'credit_id': '55c8d93592514163fc000a03', 'gender': 2, 'id': 117568, 'name': 'Justin Herwick', 'order': 45, 'profile_path': '/8Aq2grhiKeCHHk4UvfD98bMKd5Y.jpg'}, {'cast_id': 38, 'character': 'Detective Ray', 'credit_id': '55c8d9719251416358000b01', 'gender': 2, 'id': 66749, 'name': "John F. O'Donohue", 'order': 46, 'profile_path': '/oAdm7zLso0ouTSzT5P2OOiLhbyj.jpg'}, {'cast_id': 39, 'character': 'Nurse Receptionist', 'credit_id': '55c8d9ab9251416191000b27', 'gender': 1, 'id': 1400380, 'name': 'Mary Elizabeth Still', 'order': 47, 'profile_path': '/AbecNpQpxDLqkdiKZtBQOc31HF0.jpg'}, {'cast_id': 52, 'character': 'Bar Waiter', 'credit_id': '55c8db9e92514177c4000004', 'gender': 2, 'id': 60259, 'name': 'Paul Greenberg', 'order': 48, 'profile_path': '/c0V7Io0IPCQKncSkRgGJ5pxSuUh.jpg'}, {'cast_id': 85, 'character': 'Hospital Doctor', 'credit_id': '57d6d01792514172db0005f1', 'gender': 2, 'id': 1678170, 'name': 'David A. Kipper', 'order': 49, 'profile_path': '/yjeGAjt3bwRQmlfdALe52wABNzo.jpg'}, {'cast_id': 89, 'character': 'Nurse', 'credit_id': '57d6d80592514172cc0008c0', 'gender': 1, 'id': 1678186, 'name': 'Antonia Jones', 'order': 50, 'profile_path': '/hocmB6Oojg0zAOdbemCULWR5NWi.jpg'}, {'cast_id': 53, 'character': 'Flower Store Customer (uncredited)', 'credit_id': '55c8dbf692514177c6000012', 'gender': 2, 'id': 1086875, 'name': 'Alex Ballar', 'order': 51, 'profile_path': '/zV8MxO8anFgGX0SXdnwHXfkzwCT.jpg'}, {'cast_id': 54, 'character': 'Bartender (uncredited)', 'credit_id': '55c8dc23c3a36849a3000011', 'gender': 1, 'id': 182194, 'name': 'Bronwyn Cornelius', 'order': 52, 'profile_path': '/eIsHIMbqzJtBq8aD7RK9Omujg4X.jpg'}, {'cast_id': 56, 'character': 'Ballet Dancer (uncredited)', 'credit_id': '55f9a30a925141787100001b', 'gender': 1, 'id': 1199002, 'name': 'Amy Anzel', 'order': 53, 'profile_path': '/2esDVlsqzjhCQOACj6IgLscUZsz.jpg'}, {'cast_id': 88, 'character': 'Restaurant Patron (uncredited)', 'credit_id': '57d6d6f092514172cf000816', 'gender': 1, 'id': 1678185, 'name': 'Laura Mayes Byrnes', 'order': 54, 'profile_path': '/8iFmShDm474liAwvp34J4sa5Xw6.jpg'}, {'cast_id': 55, 'character': "Fred Bishop - Simon's Dad on Phone (voice) (uncredited)", 'credit_id': '55c8dc5592514177bd00001d', 'gender': 2, 'id': 34521, 'name': 'Maurice LaMarche', 'order': 55, 'profile_path': '/zanuPXm0BYAsARbsrDMjLmct7Fq.jpg'}]</t>
  </si>
  <si>
    <t>[{'credit_id': '52fe4373c3a36847f8055107', 'department': 'Directing', 'gender': 2, 'id': 3388, 'job': 'Director', 'name': 'James L. Brooks', 'profile_path': '/9Hx9JbnQBChJhlfJTvmnYF8o8DK.jpg'}, {'credit_id': '52fe4373c3a36847f805510d', 'department': 'Writing', 'gender': 2, 'id': 28780, 'job': 'Screenplay', 'name': 'Mark Andrus', 'profile_path': None}, {'credit_id': '52fe4373c3a36847f8055113', 'department': 'Writing', 'gender': 2, 'id': 3388, 'job': 'Screenplay', 'name': 'James L. Brooks', 'profile_path': '/9Hx9JbnQBChJhlfJTvmnYF8o8DK.jpg'}, {'credit_id': '52fe4373c3a36847f8055119', 'department': 'Production', 'gender': 2, 'id': 3388, 'job': 'Producer', 'name': 'James L. Brooks', 'profile_path': '/9Hx9JbnQBChJhlfJTvmnYF8o8DK.jpg'}, {'credit_id': '5481ffb5c3a36829ae0060af', 'department': 'Sound', 'gender': 2, 'id': 947, 'job': 'Music', 'name': 'Hans Zimmer', 'profile_path': '/7IjJpvGtCfY0DsritmfCh2iX9I4.jpg'}, {'credit_id': '568c052fc3a36860e902f270', 'department': 'Crew', 'gender': 0, 'id': 1378165, 'job': 'Property Master', 'name': 'Mark Wade', 'profile_path': None}, {'credit_id': '568eb1a1c3a36859060035ed', 'department': 'Directing', 'gender': 0, 'id': 1442518, 'job': 'Script Supervisor', 'name': 'Ray Quiroz', 'profile_path': None}, {'credit_id': '56af9a3ec3a368317e0003de', 'department': 'Crew', 'gender': 2, 'id': 16474, 'job': 'Stunt Coordinator', 'name': 'Walter Scott', 'profile_path': '/l8uXZW6xypNY7e4wd7a0HqzP6iA.jpg'}, {'credit_id': '56af9ddec3a368317a0004aa', 'department': 'Crew', 'gender': 0, 'id': 1378202, 'job': 'Stunts Coordinator', 'name': 'Ken Fritz', 'profile_path': None}, {'credit_id': '57530a669251411f7f000028', 'department': 'Production', 'gender': 2, 'id': 887, 'job': 'Associate Producer', 'name': 'Owen Wilson', 'profile_path': '/j7oYgvfDiO34VcFdSB7GhM2CSle.jpg'}, {'credit_id': '57530a9ec3a36817de002977', 'department': 'Camera', 'gender': 2, 'id': 1527, 'job': 'Director of Photography', 'name': 'John Bailey', 'profile_path': None}, {'credit_id': '57530ac992514117e2000119', 'department': 'Editing', 'gender': 2, 'id': 3175, 'job': 'Editor', 'name': 'Richard Marks', 'profile_path': None}, {'credit_id': '57530af59251411db0000080', 'department': 'Production', 'gender': 1, 'id': 6410, 'job': 'Casting', 'name': 'Francine Maisler', 'profile_path': '/7kOKhRSuwDXqyd2Dm2xdWdi18lQ.jpg'}, {'credit_id': '57530b30925141187e002419', 'department': 'Art', 'gender': 2, 'id': 52600, 'job': 'Production Design', 'name': 'Bill Brzeski', 'profile_path': None}, {'credit_id': '57530b689251411fd500004c', 'department': 'Art', 'gender': 0, 'id': 1319383, 'job': 'Art Direction', 'name': 'Philip Toolin', 'profile_path': None}, {'credit_id': '57530b8ac3a3680f78000090', 'department': 'Art', 'gender': 2, 'id': 4197, 'job': 'Set Decoration', 'name': 'Clay A. Griffith', 'profile_path': None}, {'credit_id': '57530bbc9251411db0000098', 'department': 'Costume &amp; Make-Up', 'gender': 1, 'id': 33456, 'job': 'Costume Design', 'name': 'Molly Maginnis', 'profile_path': None}, {'credit_id': '57530bd8c3a3685207003354', 'department': 'Costume &amp; Make-Up', 'gender': 0, 'id': 1531878, 'job': 'Makeup Artist', 'name': 'Carrie Angland', 'profile_path': None}, {'credit_id': '57530c009251411f7f000068', 'department': 'Costume &amp; Make-Up', 'gender': 0, 'id': 1411258, 'job': 'Hairstylist', 'name': 'Linda Arnold', 'profile_path': None}, {'credit_id': '57530c8ec3a3685207003373', 'department': 'Directing', 'gender': 0, 'id': 6187, 'job': 'Assistant Director', 'name': "Aldric La'Auli Porter", 'profile_path': None}, {'credit_id': '57530cd29251416c7d00068e', 'department': 'Directing', 'gender': 0, 'id': 1302620, 'job': 'Other', 'name': 'Hans Berggren', 'profile_path': None}, {'credit_id': '57530d08c3a3684b960006ea', 'department': 'Directing', 'gender': 0, 'id': 8419, 'job': 'Assistant Director', 'name': 'William M. Connor', 'profile_path': None}, {'credit_id': '57530d44c3a3685207003389', 'department': 'Directing', 'gender': 1, 'id': 1193637, 'job': 'Other', 'name': 'Susan Perlman', 'profile_path': None}, {'credit_id': '57530e94c3a3684c100007a1', 'department': 'Production', 'gender': 0, 'id': 91124, 'job': 'Casting', 'name': 'Karen E. Etcoff', 'profile_path': None}, {'credit_id': '57530ec49251412772000002', 'department': 'Production', 'gender': 0, 'id': 230436, 'job': 'Casting', 'name': 'Barbara Harris', 'profile_path': None}, {'credit_id': '57530f2992514117e20001bc', 'department': 'Crew', 'gender': 1, 'id': 67994, 'job': 'Thanks', 'name': 'Julie Ansell', 'profile_path': None}, {'credit_id': '57530f4ec3a3684c100007c1', 'department': 'Crew', 'gender': 2, 'id': 35508, 'job': 'Thanks', 'name': 'Michael Besman', 'profile_path': None}, {'credit_id': '57530fc3925141277200001b', 'department': 'Sound', 'gender': 2, 'id': 932186, 'job': 'Orchestrator', 'name': 'Bruce Fowler', 'profile_path': None}, {'credit_id': '575311159251411f5a000103', 'department': 'Editing', 'gender': 1, 'id': 963798, 'job': 'Assistant Editor', 'name': 'Gena Bleier', 'profile_path': None}, {'credit_id': '57531159c3a368193900004e', 'department': 'Camera', 'gender': 2, 'id': 1378173, 'job': 'Still Photographer', 'name': 'Ralph Nelson', 'profile_path': None}, {'credit_id': '5789231d92514134bc002959', 'department': 'Crew', 'gender': 0, 'id': 1099700, 'job': 'Stunts', 'name': 'Chester E. Tripp III', 'profile_path': None}, {'credit_id': '57b48c269251410adc000484', 'department': 'Lighting', 'gender': 0, 'id': 1537431, 'job': 'Lighting Technician', 'name': 'Greg Addison', 'profile_path': None}, {'credit_id': '57bc5b369251412d23005d8b', 'department': 'Writing', 'gender': 2, 'id': 28780, 'job': 'Story', 'name': 'Mark Andrus', 'profile_path': None}, {'credit_id': '57d6eb7c9251412041000491', 'department': 'Sound', 'gender': 2, 'id': 1546458, 'job': 'Supervising Sound Editor', 'name': 'Dennis Drummond', 'profile_path': None}, {'credit_id': '57d8a07e925141684e002468', 'department': 'Crew', 'gender': 0, 'id': 1378368, 'job': 'Title Graphics', 'name': 'Pablo Ferro', 'profile_path': None}]</t>
  </si>
  <si>
    <t>[{'name': 'Gracie Films', 'id': 18}, {'name': 'TriStar Pictures', 'id': 559}]</t>
  </si>
  <si>
    <t>As Good as It Gets</t>
  </si>
  <si>
    <t>m250</t>
  </si>
  <si>
    <t>['action', 'thriller', 'crime']</t>
  </si>
  <si>
    <t>[{'cast_id': 1, 'character': 'Robert Rath', 'credit_id': '52fe451cc3a36847f80bd107', 'gender': 2, 'id': 16483, 'name': 'Sylvester Stallone', 'order': 0, 'profile_path': '/gnmwOa46C2TP35N7ARSzboTdx2u.jpg'}, {'cast_id': 2, 'character': 'Miguel Bain', 'credit_id': '52fe451cc3a36847f80bd10b', 'gender': 2, 'id': 3131, 'name': 'Antonio Banderas', 'order': 1, 'profile_path': '/85197jARsr06xQ84NhP9YoBL3sR.jpg'}, {'cast_id': 3, 'character': 'Electra', 'credit_id': '52fe451cc3a36847f80bd10f', 'gender': 1, 'id': 1231, 'name': 'Julianne Moore', 'order': 2, 'profile_path': '/v2FcWGiiuvl6P7NV0966jNL09uh.jpg'}, {'cast_id': 4, 'character': 'Nicolai Tashlinkov', 'credit_id': '52fe451cc3a36847f80bd113', 'gender': 0, 'id': 58556, 'name': 'Anatoli Davydov', 'order': 3, 'profile_path': '/h612YfWBEymtZw13UQ6JVe0rXEs.jpg'}, {'cast_id': 5, 'character': 'Ketcham', 'credit_id': '52fe451cc3a36847f80bd117', 'gender': 2, 'id': 17348, 'name': 'Muse Watson', 'order': 4, 'profile_path': '/f7SZHWqYqAndyA7BAcVBonkP3jQ.jpg'}, {'cast_id': 6, 'character': 'Alan Branch', 'credit_id': '52fe451cc3a36847f80bd11b', 'gender': 2, 'id': 14328, 'name': 'Steve Kahan', 'order': 5, 'profile_path': '/ROLtxokJ0mFtPxpVQwosqDQysi.jpg'}, {'cast_id': 7, 'character': "Jennifer, Electra's Neighbor", 'credit_id': '52fe451cc3a36847f80bd11f', 'gender': 1, 'id': 47757, 'name': 'Kelly Rowan', 'order': 6, 'profile_path': '/uxrGUfhLtqZXhy35r4RsHpZNz6Z.jpg'}, {'cast_id': 8, 'character': 'Bob', 'credit_id': '52fe451cc3a36847f80bd123', 'gender': 2, 'id': 31508, 'name': 'Reed Diamond', 'order': 7, 'profile_path': '/mASm3pG5IzLMQlORD8v7vb8oEly.jpg'}, {'cast_id': 9, 'character': 'Remy', 'credit_id': '52fe451cc3a36847f80bd127', 'gender': 2, 'id': 42146, 'name': 'Kai Wulff', 'order': 8, 'profile_path': '/pDcgW400PJ4qU9mw4LaY1hYKqKt.jpg'}, {'cast_id': 10, 'character': 'Buyer with Remy', 'credit_id': '52fe451cc3a36847f80bd12b', 'gender': 0, 'id': 58557, 'name': 'Kerry Skalsky', 'order': 9, 'profile_path': None}, {'cast_id': 11, 'character': 'Buyer with Remy', 'credit_id': '52fe451cc3a36847f80bd12f', 'gender': 0, 'id': 58558, 'name': 'James Douglas Haskins', 'order': 10, 'profile_path': None}, {'cast_id': 12, 'character': 'Cop', 'credit_id': '52fe451cc3a36847f80bd133', 'gender': 2, 'id': 58559, 'name': 'Stephen Liska', 'order': 11, 'profile_path': '/aMpEuoFVA5xd3Pbqs97SkFpJjhe.jpg'}, {'cast_id': 13, 'character': 'Cop', 'credit_id': '52fe451cc3a36847f80bd137', 'gender': 0, 'id': 58560, 'name': 'John Harms', 'order': 12, 'profile_path': None}, {'cast_id': 14, 'character': 'Cemetery Caretaker', 'credit_id': '52fe451cc3a36847f80bd13b', 'gender': 0, 'id': 58561, 'name': 'Edward J. Rosen', 'order': 13, 'profile_path': None}, {'cast_id': 15, 'character': 'Dowager', 'credit_id': '52fe451cc3a36847f80bd13f', 'gender': 0, 'id': 58562, 'name': 'Christina Orchid', 'order': 14, 'profile_path': None}, {'cast_id': 90, 'character': 'Cementary woman', 'credit_id': '571f82f59251414df4002e80', 'gender': 0, 'id': 1611202, 'name': 'Choco Orta', 'order': 15, 'profile_path': None}, {'cast_id': 91, 'character': 'Kid in plaza', 'credit_id': '5798c83ec3a3687e24000fff', 'gender': 2, 'id': 543847, 'name': 'GermÃ¡n Legarreta', 'order': 16, 'profile_path': '/fydhgCsZadkVVx8jYBITN8WpEEl.jpg'}]</t>
  </si>
  <si>
    <t>[{'credit_id': '52fe451cc3a36847f80bd145', 'department': 'Directing', 'gender': 2, 'id': 7187, 'job': 'Director', 'name': 'Richard Donner', 'profile_path': '/2G0gyLVJzLmRl4W3sFyaVfxppJJ.jpg'}, {'credit_id': '52fe451cc3a36847f80bd14b', 'department': 'Writing', 'gender': 1, 'id': 9339, 'job': 'Author', 'name': 'Lilly Wachowski', 'profile_path': '/qofqjT1drfmB5VNstWqSSfEJOLD.jpg'}, {'credit_id': '52fe451cc3a36847f80bd151', 'department': 'Writing', 'gender': 1, 'id': 9340, 'job': 'Author', 'name': 'Lana Wachowski', 'profile_path': '/fxZ7SpJCZ9DgJERWEpGmn5a4mdp.jpg'}, {'credit_id': '52fe451cc3a36847f80bd157', 'department': 'Sound', 'gender': 2, 'id': 9989, 'job': 'Music', 'name': 'Mark Mancina', 'profile_path': '/lt71bHajcyP9Nk7n18Nuq6NidA8.jpg'}, {'credit_id': '52fe451cc3a36847f80bd15d', 'department': 'Camera', 'gender': 2, 'id': 12235, 'job': 'Director of Photography', 'name': 'Vilmos Zsigmond', 'profile_path': '/zItpdF2B0mohQSFs40E7eUg3nkL.jpg'}, {'credit_id': '52fe451cc3a36847f80bd163', 'department': 'Editing', 'gender': 2, 'id': 49286, 'job': 'Editor', 'name': 'Lawrence Jordan', 'profile_path': None}, {'credit_id': '52fe451cc3a36847f80bd169', 'department': 'Editing', 'gender': 2, 'id': 3175, 'job': 'Editor', 'name': 'Richard Marks', 'profile_path': None}, {'credit_id': '52fe451cc3a36847f80bd16f', 'department': 'Production', 'gender': 2, 'id': 7187, 'job': 'Producer', 'name': 'Richard Donner', 'profile_path': '/2G0gyLVJzLmRl4W3sFyaVfxppJJ.jpg'}, {'credit_id': '52fe451cc3a36847f80bd175', 'department': 'Production', 'gender': 2, 'id': 3028, 'job': 'Producer', 'name': 'Bruce A. Evans', 'profile_path': None}, {'credit_id': '52fe451cc3a36847f80bd17b', 'department': 'Production', 'gender': 2, 'id': 3029, 'job': 'Producer', 'name': 'Raynold Gideon', 'profile_path': None}, {'credit_id': '52fe451cc3a36847f80bd181', 'department': 'Production', 'gender': 2, 'id': 29525, 'job': 'Producer', 'name': 'Andrew Lazar', 'profile_path': None}, {'credit_id': '52fe451cc3a36847f80bd187', 'department': 'Production', 'gender': 1, 'id': 7200, 'job': 'Executive Producer', 'name': 'Lauren Shuler Donner', 'profile_path': '/uwuWpT2xyhwlrfSCk6xTTvrRvEE.jpg'}, {'credit_id': '52fe451cc3a36847f80bd18d', 'department': 'Production', 'gender': 2, 'id': 1091, 'job': 'Producer', 'name': 'Joel Silver', 'profile_path': '/9BUSlPpIAEQYtRdzVrSXaivld04.jpg'}, {'credit_id': '52fe451cc3a36847f80bd193', 'department': 'Production', 'gender': 2, 'id': 22816, 'job': 'Producer', 'name': 'Jim Van Wyck', 'profile_path': None}, {'credit_id': '52fe451cc3a36847f80bd199', 'department': 'Production', 'gender': 2, 'id': 5398, 'job': 'Executive Producer', 'name': 'Dino De Laurentiis', 'profile_path': '/l5skcaSr7QLDMOpAahznDjUW9Ec.jpg'}, {'credit_id': '54942abe9251416e28001529', 'department': 'Editing', 'gender': 0, 'id': 1376901, 'job': 'Dialogue Editor', 'name': 'Marshall Winn', 'profile_path': None}, {'credit_id': '53999d760e0a263e39001f0b', 'department': 'Production', 'gender': 1, 'id': 3806, 'job': 'Casting', 'name': 'Marion Dougherty', 'profile_path': '/vHUj1WzotNrj9PTT6wJ1yhhULbD.jpg'}, {'credit_id': '53999da80e0a263e2a001ee6', 'department': 'Art', 'gender': 2, 'id': 11412, 'job': 'Art Direction', 'name': 'Steve Arnold', 'profile_path': None}, {'credit_id': '53999dbc0e0a263e2a001ee8', 'department': 'Art', 'gender': 2, 'id': 15327, 'job': 'Art Direction', 'name': 'Nathan Crowley', 'profile_path': '/lI5Q6oEf1nj3AAHuTltwpckQW3n.jpg'}, {'credit_id': '53999dcc0e0a263e39001f18', 'department': 'Art', 'gender': 0, 'id': 1330109, 'job': 'Art Direction', 'name': 'Leticia Stella', 'profile_path': None}, {'credit_id': '53999df20e0a263e33001e9a', 'department': 'Art', 'gender': 2, 'id': 2486, 'job': 'Production Design', 'name': 'Thomas E. Sanders', 'profile_path': None}, {'credit_id': '53999e090e0a263e36001f2e', 'department': 'Art', 'gender': 0, 'id': 7849, 'job': 'Set Decoration', 'name': 'Lisa Dean', 'profile_path': None}, {'credit_id': '53999e1e0e0a263e3e001e55', 'department': 'Costume &amp; Make-Up', 'gender': 1, 'id': 5710, 'job': 'Costume Design', 'name': 'Elizabeth McBride', 'profile_path': None}, {'credit_id': '53999e460e0a263e2a001ef9', 'department': 'Costume &amp; Make-Up', 'gender': 0, 'id': 1322089, 'job': 'Costume Supervisor', 'name': 'Cha Blevins', 'profile_path': None}, {'credit_id': '570b690e92514139e8000113', 'department': 'Art', 'gender': 2, 'id': 19291, 'job': 'Supervising Art Director', 'name': 'Daniel T. Dorrance', 'profile_path': None}, {'credit_id': '5494293bc3a3686ae9001439', 'department': 'Costume &amp; Make-Up', 'gender': 2, 'id': 1316296, 'job': 'Makeup Artist', 'name': 'Scott Eddo', 'profile_path': None}, {'credit_id': '549429569251416e1e00146a', 'department': 'Costume &amp; Make-Up', 'gender': 1, 'id': 1299201, 'job': 'Makeup Artist', 'name': 'Deborah K. Larsen', 'profile_path': None}, {'credit_id': '5494296b9251416e180017c1', 'department': 'Costume &amp; Make-Up', 'gender': 0, 'id': 1401251, 'job': 'Hairstylist', 'name': 'Charlene Johnson', 'profile_path': None}, {'credit_id': '54942985c3a3686adc001a58', 'department': 'Production', 'gender': 0, 'id': 233500, 'job': 'Production Supervisor', 'name': 'John M. Woodward', 'profile_path': None}, {'credit_id': '549429b4c3a3686ae70014ee', 'department': 'Art', 'gender': 0, 'id': 1401252, 'job': 'Art Department Coordinator', 'name': 'Wendy Skerritt', 'profile_path': None}, {'credit_id': '549429cdc3a3686ae70014fa', 'department': 'Crew', 'gender': 0, 'id': 1401253, 'job': 'Property Master', 'name': 'Erik L. Nelson', 'profile_path': '/pD9V44n7frEliTwRiTcVAOn5855.jpg'}, {'credit_id': '549429ea9251416e180017db', 'department': 'Art', 'gender': 0, 'id': 1401254, 'job': 'Set Designer', 'name': 'Chad Griffin', 'profile_path': None}, {'credit_id': '549429fe9251416e1e001477', 'department': 'Art', 'gender': 1, 'id': 1360094, 'job': 'Set Designer', 'name': 'Noelle King', 'profile_path': None}, {'credit_id': '54942a10c3a3686ae30014d8', 'department': 'Art', 'gender': 0, 'id': 1401255, 'job': 'Set Designer', 'name': 'Alan Manzer', 'profile_path': None}, {'credit_id': '54942a279251416e220014e9', 'department': 'Art', 'gender': 0, 'id': 40594, 'job': 'Set Designer', 'name': 'Gilbert Wong', 'profile_path': None}, {'credit_id': '54942a469251411e5e0011d1', 'department': 'Art', 'gender': 2, 'id': 1401256, 'job': 'Leadman', 'name': 'Steven Curtis Husch', 'profile_path': None}, {'credit_id': '54942a5ec3a3686ae9001455', 'department': 'Art', 'gender': 0, 'id': 1401257, 'job': 'Greensman', 'name': 'Michael McCombe', 'profile_path': None}, {'credit_id': '54942a7f9251416e220014f4', 'department': 'Editing', 'gender': 1, 'id': 4716, 'job': 'Dialogue Editor', 'name': 'Virginia Cook-McGowan', 'profile_path': None}, {'credit_id': '54942a949251416e2b0015f7', 'department': 'Editing', 'gender': 0, 'id': 1401258, 'job': 'Dialogue Editor', 'name': 'Catherine Flynn', 'profile_path': None}, {'credit_id': '54942aaa9251416e1e00148e', 'department': 'Editing', 'gender': 0, 'id': 1392129, 'job': 'Dialogue Editor', 'name': 'John F. Reynolds', 'profile_path': None}, {'credit_id': '54942b059251416e1e00149b', 'department': 'Sound', 'gender': 0, 'id': 1401259, 'job': 'Supervising Sound Editor', 'name': 'Robert G. Henderson', 'profile_path': None}, {'credit_id': '54942b1f9251416e2800152f', 'department': 'Sound', 'gender': 0, 'id': 1398194, 'job': 'Sound Effects Editor', 'name': 'Peggy McAffee', 'profile_path': None}, {'credit_id': '54942b4b9251411e5e0011e4', 'department': 'Sound', 'gender': 0, 'id': 1376818, 'job': 'Foley', 'name': 'Kevin Bartnof', 'profile_path': None}, {'credit_id': '54942b639251416e18001814', 'department': 'Sound', 'gender': 0, 'id': 1401260, 'job': 'Foley', 'name': 'Catherine Rowe', 'profile_path': None}, {'credit_id': '54942ba79251416e2400160f', 'department': 'Sound', 'gender': 2, 'id': 1052, 'job': 'Sound Re-Recording Mixer', 'name': 'Rick Alexander', 'profile_path': None}, {'credit_id': '54942bbcc3a3686af30014c6', 'department': 'Sound', 'gender': 2, 'id': 1341854, 'job': 'Sound Re-Recording Mixer', 'name': 'David E. Campbell', 'profile_path': None}, {'credit_id': '54942bcf9251416e24001613', 'department': 'Sound', 'gender': 0, 'id': 1341808, 'job': 'Sound Re-Recording Mixer', 'name': 'Kevin E. Carpenter', 'profile_path': None}, {'credit_id': '54942be7c3a3686aed00169f', 'department': 'Sound', 'gender': 0, 'id': 1399140, 'job': 'Sound Re-Recording Mixer', 'name': 'Les Fresholtz', 'profile_path': None}, {'credit_id': '54942c10c3a3686ae900148b', 'department': 'Sound', 'gender': 0, 'id': 1341138, 'job': 'Sound Re-Recording Mixer', 'name': 'Jeffrey J. Haboush', 'profile_path': None}, {'credit_id': '54942c26c3a3686ae100153c', 'department': 'Sound', 'gender': 0, 'id': 1342626, 'job': 'Sound Re-Recording Mixer', 'name': 'John T. Reitz', 'profile_path': None}, {'credit_id': '54942c3c9251416e24001626', 'department': 'Sound', 'gender': 2, 'id': 1341858, 'job': 'Sound Re-Recording Mixer', 'name': 'Gregg Rudloff', 'profile_path': None}, {'credit_id': '54942c4e9251416e2800154d', 'department': 'Sound', 'gender': 0, 'id': 42034, 'job': 'Sound Re-Recording Mixer', 'name': 'Greg P. Russell', 'profile_path': None}, {'credit_id': '54942c939251411e5e0011ff', 'department': 'Crew', 'gender': 2, 'id': 1401262, 'job': 'Stunt Coordinator', 'name': 'Dick Hancock', 'profile_path': None}, {'credit_id': '54942cc5c3a3686ae1001551', 'department': 'Camera', 'gender': 0, 'id': 1386920, 'job': 'Still Photographer', 'name': 'Andrew Cooper', 'profile_path': None}, {'credit_id': '54942cfbc3a3686af10017c7', 'department': 'Camera', 'gender': 0, 'id': 1401263, 'job': 'Camera Operator', 'name': 'Ray De La Motte', 'profile_path': None}, {'credit_id': '54942d159251416e2b00162e', 'department': 'Camera', 'gender': 0, 'id': 1401264, 'job': 'Camera Operator', 'name': 'Neal Norton', 'profile_path': None}, {'credit_id': '54942d309251411e5e00120e', 'department': 'Camera', 'gender': 0, 'id': 1401265, 'job': 'Helicopter Camera', 'name': 'Frank M. Holgate', 'profile_path': None}, {'credit_id': '54942d4bc3a3686af10017ce', 'department': 'Camera', 'gender': 0, 'id': 1401266, 'job': 'Additional Camera', 'name': 'Robin Buerki', 'profile_path': None}, {'credit_id': '54942dd89251416e2800156b', 'department': 'Lighting', 'gender': 0, 'id': 1401267, 'job': 'Lighting Technician', 'name': 'Ian Jennings', 'profile_path': None}, {'credit_id': '54942dee9251416e1e0014ec', 'department': 'Lighting', 'gender': 0, 'id': 1401268, 'job': 'Lighting Technician', 'name': 'David R. Kohn', 'profile_path': None}, {'credit_id': '54942e04c3a3686af30014f3', 'department': 'Lighting', 'gender': 0, 'id': 1401269, 'job': 'Lighting Technician', 'name': 'Raul J. Marin', 'profile_path': None}, {'credit_id': '54942e1dc3a3686ae1001572', 'department': 'Costume &amp; Make-Up', 'gender': 0, 'id': 1401270, 'job': 'Set Costumer', 'name': 'Eva Prappas', 'profile_path': None}, {'credit_id': '54942e2ec3a3686adc001ada', 'department': 'Costume &amp; Make-Up', 'gender': 0, 'id': 1401271, 'job': 'Set Costumer', 'name': 'Sally Roberts', 'profile_path': None}, {'credit_id': '54942e609251416e2b001664', 'department': 'Crew', 'gender': 1, 'id': 165734, 'job': 'Dialect Coach', 'name': 'Joy Ellison', 'profile_path': None}, {'credit_id': '54942e7d9251416e24001655', 'department': 'Production', 'gender': 0, 'id': 1401272, 'job': 'Location Manager', 'name': 'Patricia Fay', 'profile_path': None}, {'credit_id': '54942ea5c3a3686af300150a', 'department': 'Crew', 'gender': 0, 'id': 1401273, 'job': 'Unit Publicist', 'name': 'Peter J. Silbermann', 'profile_path': None}, {'credit_id': '5549132dc3a36841a9000240', 'department': 'Writing', 'gender': 1, 'id': 9339, 'job': 'Screenplay', 'name': 'Lilly Wachowski', 'profile_path': '/qofqjT1drfmB5VNstWqSSfEJOLD.jpg'}, {'credit_id': '55491336c3a36841b60001e4', 'department': 'Writing', 'gender': 1, 'id': 9340, 'job': 'Screenplay', 'name': 'Lana Wachowski', 'profile_path': '/fxZ7SpJCZ9DgJERWEpGmn5a4mdp.jpg'}, {'credit_id': '5549134ac3a36841ab0001e9', 'department': 'Writing', 'gender': 2, 'id': 4723, 'job': 'Screenplay', 'name': 'Brian Helgeland', 'profile_path': '/oJrbZ6efL7CalCeypRyusRbHzPF.jpg'}, {'credit_id': '5845dda4c3a36844c00069ec', 'department': 'Crew', 'gender': 2, 'id': 1718730, 'job': 'Special Effects Coordinator', 'name': 'Rafael PÃ©rez', 'profile_path': None}, {'credit_id': '5713ecdec3a368673d007e94', 'department': 'Crew', 'gender': 0, 'id': 1607177, 'job': 'Production Office Assistant', 'name': 'Paloma Suau', 'profile_path': '/bah7p0qkd4AhPGLpPpJx37xGWnk.jpg'}]</t>
  </si>
  <si>
    <t>[{'id': 28, 'name': 'Action'}, {'id': 12, 'name': 'Adventure'}, {'id': 80, 'name': 'Crime'}, {'id': 53, 'name': 'Thriller'}]</t>
  </si>
  <si>
    <t>[{'name': 'Silver Pictures', 'id': 1885}, {'name': 'Canal+', 'id': 5358}, {'name': 'Warner Bros.', 'id': 6194}, {'name': 'Dino De Laurentiis Company', 'id': 10308}, {'name': 'Donner/Shuler-Donner Productions', 'id': 23397}, {'name': 'Evansgideon/Lazar', 'id': 25061}]</t>
  </si>
  <si>
    <t>Assassins</t>
  </si>
  <si>
    <t>m252</t>
  </si>
  <si>
    <t>[{'cast_id': 1, 'character': 'Jamie Sullivan', 'credit_id': '52fe43469251416c7500a23f', 'gender': 1, 'id': 16855, 'name': 'Mandy Moore', 'order': 0, 'profile_path': '/15sDtRpe301tZWrRYV31wjMuFpx.jpg'}, {'cast_id': 2, 'character': 'Landon Carter', 'credit_id': '52fe43469251416c7500a243', 'gender': 2, 'id': 81295, 'name': 'Shane West', 'order': 1, 'profile_path': '/58qjzrYQOL2YfRvUdH2wL1ttIHK.jpg'}, {'cast_id': 9, 'character': 'Reverend Sullivan', 'credit_id': '52fe43469251416c7500a26b', 'gender': 2, 'id': 9979, 'name': 'Peter Coyote', 'order': 2, 'profile_path': '/5zVvYZxE6T0OeL1iaFBBCzY3QOi.jpg'}, {'cast_id': 10, 'character': 'Cynthia Carter', 'credit_id': '52fe43469251416c7500a26f', 'gender': 1, 'id': 589, 'name': 'Daryl Hannah', 'order': 3, 'profile_path': '/4LLmp6AQdlj6ueGCRbVRSGvvFSt.jpg'}, {'cast_id': 12, 'character': 'Belinda', 'credit_id': '52fe43469251416c7500a279', 'gender': 1, 'id': 37014, 'name': 'Lauren German', 'order': 4, 'profile_path': '/qhHegRoOL7cZu6rMNRezHbIEj75.jpg'}, {'cast_id': 13, 'character': 'Dean', 'credit_id': '52fe43469251416c7500a27d', 'gender': 2, 'id': 59671, 'name': 'Clayne Crawford', 'order': 5, 'profile_path': '/6JCfyUTPMxwcfZMauVRHBCu0EWh.jpg'}, {'cast_id': 15, 'character': 'Tracie', 'credit_id': '52fe43469251416c7500a285', 'gender': 1, 'id': 59882, 'name': 'Paz de la Huerta', 'order': 7, 'profile_path': '/lkk0BHDlsnO5cmW7KYAd8SlZdTP.jpg'}, {'cast_id': 16, 'character': 'Clay Gephardt', 'credit_id': '54aa6269c3a3684091000414', 'gender': 0, 'id': 1230911, 'name': 'Matt Lutz', 'order': 8, 'profile_path': '/s21ZFuuPxDdhzTT2OFlASDv7hnu.jpg'}, {'cast_id': 17, 'character': 'Eric', 'credit_id': '56daec28c3a3684cae00215c', 'gender': 2, 'id': 1232540, 'name': 'Al Thompson', 'order': 9, 'profile_path': None}, {'cast_id': 18, 'character': 'Walker', 'credit_id': '589353239251416ee9006b30', 'gender': 0, 'id': 1223006, 'name': 'Jonathan Parks Jordan', 'order': 10, 'profile_path': None}, {'cast_id': 19, 'character': 'Mr. Kelly', 'credit_id': '589353869251416ef2006d9b', 'gender': 2, 'id': 7219, 'name': 'David Andrews', 'order': 11, 'profile_path': '/pxmxn29UHW9r6uvLrd7bEwLswlQ.jpg'}, {'cast_id': 20, 'character': 'Dr. Carter', 'credit_id': '589353959251416ee9006b8b', 'gender': 2, 'id': 56112, 'name': 'David Lee Smith', 'order': 12, 'profile_path': '/ugV6LYSKcdFmWMgZyOWw7zoW7Tn.jpg'}, {'cast_id': 21, 'character': 'Luis', 'credit_id': '589353b59251416ee5006e60', 'gender': 0, 'id': 1749189, 'name': 'Xavier Hernandez', 'order': 13, 'profile_path': None}, {'cast_id': 22, 'character': 'Ms. Garber', 'credit_id': '589354539251416ef2006e06', 'gender': 1, 'id': 1567465, 'name': 'Marisa Miller', 'order': 14, 'profile_path': '/yIxzGbAJxWRhMyljZ2RrKd1KB4q.jpg'}, {'cast_id': 23, 'character': 'Sally', 'credit_id': '58935494c3a3686d1c0067a8', 'gender': 1, 'id': 1230927, 'name': 'Paula Jones', 'order': 15, 'profile_path': None}, {'cast_id': 24, 'character': 'Eddie Zimmerhoff', 'credit_id': '589354c89251416ef50068c7', 'gender': 0, 'id': 1148729, 'name': 'Erik Smith', 'order': 16, 'profile_path': None}, {'cast_id': 25, 'character': 'Security Guard', 'credit_id': '589354da9251416eeb006389', 'gender': 0, 'id': 1749190, 'name': 'Al Butler', 'order': 17, 'profile_path': None}, {'cast_id': 26, 'character': "Maitre'd", 'credit_id': '589354fb9251416ef2006e81', 'gender': 0, 'id': 1202533, 'name': 'Seth Howard', 'order': 18, 'profile_path': None}, {'cast_id': 27, 'character': 'Church Lady', 'credit_id': '5893550a9251416ef8006c7b', 'gender': 1, 'id': 1749191, 'name': 'Julia Ann West', 'order': 19, 'profile_path': None}, {'cast_id': 28, 'character': 'Housekeeper', 'credit_id': '589355339251416ee3006d2c', 'gender': 1, 'id': 1749192, 'name': 'Frances E. Davis', 'order': 20, 'profile_path': None}, {'cast_id': 29, 'character': 'Policeman', 'credit_id': '58935565c3a3686d1f0065c8', 'gender': 0, 'id': 91836, 'name': 'Dean Mumford', 'order': 21, 'profile_path': None}, {'cast_id': 30, 'character': 'School Play Dancer', 'credit_id': '589355769251416ef2006ee6', 'gender': 1, 'id': 29214, 'name': 'Anne Fletcher', 'order': 22, 'profile_path': '/piR4AwJX9lqJt454iVsI7sQf6Y0.jpg'}, {'cast_id': 31, 'character': 'Pianist', 'credit_id': '589355899251416ef8006ccc', 'gender': 0, 'id': 20744, 'name': 'Mervyn Warren', 'order': 23, 'profile_path': '/9qLrS3zxVFo4cyFsbyTNutY7CoX.jpg'}, {'cast_id': 32, 'character': "Dean's Dad", 'credit_id': '58935599c3a3686d0e007244', 'gender': 0, 'id': 1749193, 'name': 'Charles E. Bailey', 'order': 24, 'profile_path': None}, {'cast_id': 33, 'character': 'Restaurant Patron', 'credit_id': '589355f7c3a3686d13006aa2', 'gender': 1, 'id': 1055184, 'name': 'Sheila Brothers', 'order': 25, 'profile_path': '/gi4d2SnaaOwAABOci40maIVwKEz.jpg'}, {'cast_id': 34, 'character': 'Do-Gooder', 'credit_id': '58935689c3a3686d17006b6f', 'gender': 1, 'id': 1534853, 'name': 'Kelly Cole Childers', 'order': 26, 'profile_path': '/iw1AExtRI7wFlNjJIieBq4l8e44.jpg'}, {'cast_id': 35, 'character': 'High School Student', 'credit_id': '5893572cc3a3686d1f0066de', 'gender': 1, 'id': 1098578, 'name': 'Jenny Gulley', 'order': 27, 'profile_path': '/olaExFfF8i3o5iRKC7TE3W6BhEY.jpg'}, {'cast_id': 36, 'character': 'Medical Assistant', 'credit_id': '589357adc3a3686d0e007370', 'gender': 2, 'id': 20739, 'name': 'Adam Shankman', 'order': 28, 'profile_path': '/alYdaxIYDvJZFnVrM2n01jcafKo.jpg'}, {'cast_id': 37, 'character': 'High School Student', 'credit_id': '589357bbc3a3686d1f006737', 'gender': 0, 'id': 1479120, 'name': 'Ryan Sweeney', 'order': 29, 'profile_path': None}, {'cast_id': 38, 'character': 'Gangly Boy', 'credit_id': '589357c89251416eef007055', 'gender': 0, 'id': 1534844, 'name': 'Chip Thomas', 'order': 30, 'profile_path': None}, {'cast_id': 39, 'character': 'Mr. Worth Carter', 'credit_id': '589357dac3a3686d220067fd', 'gender': 2, 'id': 52490, 'name': 'Robert C. Treveiler', 'order': 31, 'profile_path': '/2WQt89JHH5F8pRfAviRsyXUK7aV.jpg'}]</t>
  </si>
  <si>
    <t>[{'credit_id': '52fe43469251416c7500a24f', 'department': 'Production', 'gender': 1, 'id': 1899, 'job': 'Producer', 'name': 'Denise Di Novi', 'profile_path': '/2U7NbchfxJpZOwOWE5FVtQY7gBK.jpg'}, {'credit_id': '589358e8c3a3686d240070a8', 'department': 'Production', 'gender': 2, 'id': 4588, 'job': 'Executive Producer', 'name': 'Edward McDonnell', 'profile_path': None}, {'credit_id': '52fe43469251416c7500a261', 'department': 'Camera', 'gender': 2, 'id': 11506, 'job': 'Director of Photography', 'name': 'Julio Macat', 'profile_path': None}, {'credit_id': '589358ca9251416ee3006fa5', 'department': 'Production', 'gender': 2, 'id': 18350, 'job': 'Producer', 'name': 'Hunt Lowry', 'profile_path': None}, {'credit_id': '52fe43469251416c7500a249', 'department': 'Directing', 'gender': 2, 'id': 20739, 'job': 'Director', 'name': 'Adam Shankman', 'profile_path': '/alYdaxIYDvJZFnVrM2n01jcafKo.jpg'}, {'credit_id': '52fe43469251416c7500a25b', 'department': 'Sound', 'gender': 0, 'id': 20744, 'job': 'Original Music Composer', 'name': 'Mervyn Warren', 'profile_path': '/9qLrS3zxVFo4cyFsbyTNutY7CoX.jpg'}, {'credit_id': '58aec5a1c3a36835ca00562d', 'department': 'Production', 'gender': 2, 'id': 35665, 'job': 'Executive Producer', 'name': 'Bill Johnson', 'profile_path': '/qHq66GLKwYy0s6uQQkOP4gLOcYS.jpg'}, {'credit_id': '59a07dcf925141779f0183ce', 'department': 'Writing', 'gender': 2, 'id': 81295, 'job': 'Writer', 'name': 'Shane West', 'profile_path': '/58qjzrYQOL2YfRvUdH2wL1ttIHK.jpg'}, {'credit_id': '52fe43469251416c7500a255', 'department': 'Writing', 'gender': 1, 'id': 56909, 'job': 'Screenplay', 'name': 'Karen Janszen', 'profile_path': None}, {'credit_id': '589358bd9251416eef0070ef', 'department': 'Production', 'gender': 0, 'id': 57048, 'job': 'Executive Producer', 'name': 'Casey La Scala', 'profile_path': None}, {'credit_id': '52fe43469251416c7500a267', 'department': 'Editing', 'gender': 1, 'id': 57087, 'job': 'Editor', 'name': 'Emma E. Hickox', 'profile_path': None}, {'credit_id': '589358009251416eeb006572', 'department': 'Production', 'gender': 2, 'id': 58071, 'job': 'Executive Producer', 'name': 'E.K. Gaylord II', 'profile_path': None}, {'credit_id': '52fe43469251416c7500a275', 'department': 'Writing', 'gender': 2, 'id': 64172, 'job': 'Screenplay', 'name': 'Nicholas Sparks', 'profile_path': '/x91AusRgoNTcncmKBfUvsm4W04u.jpg'}, {'credit_id': '589358f69251416ee9006f17', 'department': 'Production', 'gender': 0, 'id': 1749202, 'job': 'Associate Producer', 'name': 'Matthew Mizel', 'profile_path': None}]</t>
  </si>
  <si>
    <t>[{'name': 'DiNovi Pictures', 'id': 813}, {'name': 'Pandora Pictures', 'id': 5329}, {'name': 'Gaylord Films', 'id': 5367}, {'name': 'Warner Bros.', 'id': 6194}]</t>
  </si>
  <si>
    <t>A Walk to Remember</t>
  </si>
  <si>
    <t>m253</t>
  </si>
  <si>
    <t>['adventure', 'family', 'sci-fi']</t>
  </si>
  <si>
    <t>[{'cast_id': 14, 'character': 'Marty McFly', 'credit_id': '52fe4218c3a36847f8003a13', 'gender': 2, 'id': 521, 'name': 'Michael J. Fox', 'order': 0, 'profile_path': '/aeN1cA04vVXKrVy1SuS1JOhABBs.jpg'}, {'cast_id': 15, 'character': 'Dr. Emmett Brown', 'credit_id': '52fe4218c3a36847f8003a17', 'gender': 2, 'id': 1062, 'name': 'Christopher Lloyd', 'order': 1, 'profile_path': '/iQzG9apaIsHnn7iGrer3YEDp8Zo.jpg'}, {'cast_id': 16, 'character': 'Lorraine Baines', 'credit_id': '52fe4218c3a36847f8003a1b', 'gender': 1, 'id': 1063, 'name': 'Lea Thompson', 'order': 2, 'profile_path': '/gaZhgJdLmWkEdqkkfomnBQn16uo.jpg'}, {'cast_id': 17, 'character': 'George McFly', 'credit_id': '52fe4218c3a36847f8003a1f', 'gender': 2, 'id': 1064, 'name': 'Crispin Glover', 'order': 3, 'profile_path': '/thA5rOv5XE1oFpxD9DSp0tDrIIR.jpg'}, {'cast_id': 18, 'character': 'Biff Tannen', 'credit_id': '52fe4218c3a36847f8003a23', 'gender': 2, 'id': 1065, 'name': 'Thomas F. Wilson', 'order': 4, 'profile_path': '/n5Vk17hmXW5OqltDYH3i0qOTHcZ.jpg'}, {'cast_id': 19, 'character': 'Jennifer Parker', 'credit_id': '52fe4218c3a36847f8003a27', 'gender': 1, 'id': 1066, 'name': 'Claudia Wells', 'order': 5, 'profile_path': '/lQWUidwPartKLzV3NYMVrkxooRO.jpg'}, {'cast_id': 20, 'character': 'Dave McFly', 'credit_id': '52fe4218c3a36847f8003a2b', 'gender': 2, 'id': 1067, 'name': 'Marc McClure', 'order': 6, 'profile_path': '/5VPLVH1eAiIQ3s7aNjrgvzwTt3t.jpg'}, {'cast_id': 21, 'character': 'Linda McFly', 'credit_id': '52fe4218c3a36847f8003a2f', 'gender': 1, 'id': 1068, 'name': 'Wendie Jo Sperber', 'order': 7, 'profile_path': '/nadvO9Q24eNrGAznKmlOwV6E6Wb.jpg'}, {'cast_id': 22, 'character': 'Sam Baines', 'credit_id': '52fe4218c3a36847f8003a33', 'gender': 0, 'id': 1069, 'name': 'George DiCenzo', 'order': 8, 'profile_path': '/u5pQL3gkcGcnpkc9NPuyiBB3e8f.jpg'}, {'cast_id': 23, 'character': 'Stella Baines', 'credit_id': '52fe4218c3a36847f8003a37', 'gender': 1, 'id': 1070, 'name': 'Frances Lee McCain', 'order': 9, 'profile_path': '/kOI0WF56kQLIDCkEdT30KBDQNYT.jpg'}, {'cast_id': 24, 'character': 'Mr. Strickland', 'credit_id': '52fe4218c3a36847f8003a3b', 'gender': 2, 'id': 1072, 'name': 'James Tolkan', 'order': 10, 'profile_path': '/mB9vHaDMzy5Z5pPWOliA6MJ3gTq.jpg'}, {'cast_id': 25, 'character': 'Marvin Berry', 'credit_id': '52fe4218c3a36847f8003a3f', 'gender': 0, 'id': 1074, 'name': 'Harry Waters, Jr.', 'order': 11, 'profile_path': '/lDpuXzAeqfoYbxV0QxidKPXoYfV.jpg'}, {'cast_id': 26, 'character': 'Match', 'credit_id': '52fe4218c3a36847f8003a43', 'gender': 2, 'id': 1954, 'name': 'Billy Zane', 'order': 12, 'profile_path': '/lkwvmo7vVL8TpMCDLRoHjZIkJQ4.jpg'}, {'cast_id': 27, 'character': 'Skinhead', 'credit_id': '52fe4218c3a36847f8003a47', 'gender': 2, 'id': 11673, 'name': 'J.J. Cohen', 'order': 13, 'profile_path': '/cEmMWxPQ1PfpEYU1NjNb2F4XSJo.jpg'}, {'cast_id': 28, 'character': '3-D', 'credit_id': '52fe4218c3a36847f8003a4b', 'gender': 2, 'id': 1953, 'name': 'Casey Siemaszko', 'order': 14, 'profile_path': '/kW2A2OrOMnlU7FoVDFbFmZJIUa8.jpg'}, {'cast_id': 29, 'character': 'Goldie Wilson', 'credit_id': '52fe4218c3a36847f8003a4f', 'gender': 0, 'id': 84494, 'name': 'Donald Fullilove', 'order': 15, 'profile_path': '/dInPIKh7AfGLR1LT3aZnL8jPKwQ.jpg'}, {'cast_id': 30, 'character': 'Babs', 'credit_id': '52fe4218c3a36847f8003a53', 'gender': 0, 'id': 97708, 'name': 'Lisa Freeman', 'order': 16, 'profile_path': '/spwZaVY8ufKeT0Kkb02a8HgAr9i.jpg'}, {'cast_id': 31, 'character': 'Betty', 'credit_id': '52fe4218c3a36847f8003a57', 'gender': 1, 'id': 1116544, 'name': 'Cristen Kauffman', 'order': 17, 'profile_path': '/b8mpdSwVGQqdZo37BDAeseCcQB0.jpg'}, {'cast_id': 32, 'character': 'Clocktower Lady', 'credit_id': '52fe4218c3a36847f8003a5b', 'gender': 1, 'id': 172280, 'name': 'Elsa Raven', 'order': 18, 'profile_path': '/4pxbeI6yZyAMmeikbM7DzPex4z4.jpg'}, {'cast_id': 33, 'character': 'Pa Peabody', 'credit_id': '52fe4218c3a36847f8003a5f', 'gender': 2, 'id': 97718, 'name': 'Will Hare', 'order': 19, 'profile_path': '/ucBDiQeJBnrwPvTCYiH194lRru5.jpg'}, {'cast_id': 34, 'character': 'Ma Peabody', 'credit_id': '52fe4218c3a36847f8003a63', 'gender': 1, 'id': 129319, 'name': 'Ivy Bethune', 'order': 20, 'profile_path': '/9I1oyF0Fee3pQABnADhG0Kq73Vw.jpg'}, {'cast_id': 35, 'character': 'Sherman Peabody', 'credit_id': '52fe4218c3a36847f8003a67', 'gender': 2, 'id': 184030, 'name': 'Jason Marin', 'order': 21, 'profile_path': '/vt8OeZi93AlWkVGZ3yazBqh4jWx.jpg'}, {'cast_id': 36, 'character': 'Daughter Peabody', 'credit_id': '52fe4218c3a36847f8003a6b', 'gender': 0, 'id': 1200788, 'name': 'Katherine Britton', 'order': 22, 'profile_path': '/s4w5tbvGWrFkRCvNZ9AgNV9xse5.jpg'}, {'cast_id': 37, 'character': 'Milton Baines', 'credit_id': '52fe4218c3a36847f8003a6f', 'gender': 2, 'id': 94500, 'name': 'Jason Hervey', 'order': 23, 'profile_path': '/1bFPRMePCwHTICLbUN3PN0k3dI5.jpg'}, {'cast_id': 38, 'character': 'Sally Baines', 'credit_id': '52fe4218c3a36847f8003a73', 'gender': 0, 'id': 139044, 'name': 'Maia Brewton', 'order': 24, 'profile_path': '/w10sqQx1ANA2KFwYc37gS4Kl8Up.jpg'}, {'cast_id': 39, 'character': 'Dixon', 'credit_id': '52fe4218c3a36847f8003a77', 'gender': 2, 'id': 18708, 'name': 'Courtney Gains', 'order': 25, 'profile_path': '/7u8dTzgr4ODfpKwdYoUlTwptoCq.jpg'}, {'cast_id': 40, 'character': 'Terrorist', 'credit_id': '52fe4218c3a36847f8003a7b', 'gender': 0, 'id': 238572, 'name': 'Richard L. Duran', 'order': 26, 'profile_path': '/iRdAaP2YNnhWk0iTfyTVzLkP8VU.jpg'}, {'cast_id': 41, 'character': 'Terrorist Van Driver', 'credit_id': '52fe4218c3a36847f8003a7f', 'gender': 2, 'id': 1020340, 'name': "Jeff O'Haco", 'order': 27, 'profile_path': '/jxzZd6t8KhDx5aKkRJyBxgXWBM0.jpg'}, {'cast_id': 42, 'character': 'Scooter Kid #1', 'credit_id': '52fe4218c3a36847f8003a83', 'gender': 2, 'id': 21065, 'name': 'Johnny Green', 'order': 28, 'profile_path': '/wjx2eWoZ3GVuu4Po2gXGIdXbICn.jpg'}, {'cast_id': 43, 'character': 'Scooter Kid #2', 'credit_id': '52fe4218c3a36847f8003a87', 'gender': 0, 'id': 158713, 'name': 'Jamie Abbott', 'order': 29, 'profile_path': None}, {'cast_id': 64, 'character': 'Lou', 'credit_id': '530a6612c3a36863b1003f64', 'gender': 2, 'id': 7139, 'name': 'Norman Alden', 'order': 30, 'profile_path': '/vdzvCDT4UtVctmo17OSpU8HVUxe.jpg'}, {'cast_id': 45, 'character': 'Cop', 'credit_id': '52fe4218c3a36847f8003a8f', 'gender': 2, 'id': 99725, 'name': 'Read Morgan', 'order': 31, 'profile_path': '/stXkSnEaGj9cSLIdiqlCWzasV0O.jpg'}, {'cast_id': 46, 'character': 'Bystander #1', 'credit_id': '52fe4218c3a36847f8003a93', 'gender': 1, 'id': 77874, 'name': 'Sachi Parker', 'order': 32, 'profile_path': '/hjJZ6459PmWZKsOKZ1V8dbIjDTG.jpg'}, {'cast_id': 47, 'character': 'Bystander #2', 'credit_id': '52fe4218c3a36847f8003a97', 'gender': 2, 'id': 160343, 'name': 'Robert Krantz', 'order': 33, 'profile_path': '/8zrLA17q7BcACYbTRwCcs1xYyKi.jpg'}, {'cast_id': 48, 'character': 'Guy #1', 'credit_id': '52fe4218c3a36847f8003a9b', 'gender': 0, 'id': 3038, 'name': 'Gary Riley', 'order': 34, 'profile_path': '/d1TZEZcWxyTnqLdop06MOKWMvm8.jpg'}, {'cast_id': 49, 'character': 'Girl #1', 'credit_id': '52fe4218c3a36847f8003a9f', 'gender': 0, 'id': 175060, 'name': 'Karen Petrasek', 'order': 35, 'profile_path': None}, {'cast_id': 97, 'character': 'Red Thomas - The Bum', 'credit_id': '5860223592514115c0021e98', 'gender': 2, 'id': 54564, 'name': 'George Buck Flower', 'order': 36, 'profile_path': '/xHzW4GszCLTZLNxvTcKL9ICuLIc.jpg'}, {'cast_id': 51, 'character': 'Starlighter', 'credit_id': '52fe4218c3a36847f8003aa7', 'gender': 0, 'id': 1200791, 'name': 'Tommy Thomas', 'order': 37, 'profile_path': None}, {'cast_id': 52, 'character': 'Starlighter', 'credit_id': '52fe4218c3a36847f8003aab', 'gender': 0, 'id': 1200792, 'name': "Granville 'Danny' Young", 'order': 38, 'profile_path': None}, {'cast_id': 53, 'character': 'Starlighter', 'credit_id': '52fe4218c3a36847f8003aaf', 'gender': 0, 'id': 1200793, 'name': 'David Harold Brown', 'order': 39, 'profile_path': None}, {'cast_id': 54, 'character': 'Starlighter', 'credit_id': '52fe4218c3a36847f8003ab3', 'gender': 0, 'id': 1200794, 'name': 'Lloyd L. Tolbert', 'order': 40, 'profile_path': '/5q81Ro5P2nonxEHq1L6kAebMVWV.jpg'}, {'cast_id': 55, 'character': 'Pinhead', 'credit_id': '52fe4218c3a36847f8003ab7', 'gender': 2, 'id': 964124, 'name': 'Paul Hanson', 'order': 41, 'profile_path': '/3rdsCqjVoLEZpO5iqVrQbZHOsyp.jpg'}, {'cast_id': 56, 'character': 'Pinhead', 'credit_id': '52fe4218c3a36847f8003abb', 'gender': 0, 'id': 1200796, 'name': 'Lee Brownfield', 'order': 42, 'profile_path': None}, {'cast_id': 57, 'character': 'Pinhead', 'credit_id': '52fe4218c3a36847f8003abf', 'gender': 0, 'id': 180468, 'name': 'Robert DeLapp', 'order': 43, 'profile_path': None}, {'cast_id': 58, 'character': 'Man driving jeep - 1985 (uncredited)', 'credit_id': '52fe4218c3a36847f8003ac3', 'gender': 2, 'id': 16474, 'name': 'Walter Scott', 'order': 44, 'profile_path': '/l8uXZW6xypNY7e4wd7a0HqzP6iA.jpg'}, {'cast_id': 59, 'character': '1955 Radio Announcer (voice) (uncredited)', 'credit_id': '52fe4218c3a36847f8003ac7', 'gender': 2, 'id': 9971, 'name': 'Charles L. Campbell', 'order': 45, 'profile_path': '/1MoCPekZ23I9uyq6VPFka6o9Zkz.jpg'}, {'cast_id': 60, 'character': 'TV Newscaster (uncredited)', 'credit_id': '52fe4218c3a36847f8003acb', 'gender': 1, 'id': 100600, 'name': 'Deborah Harmon', 'order': 46, 'profile_path': '/1PmLrtndDP3Fee7DpeTJoQ90GyU.jpg'}, {'cast_id': 61, 'character': 'High School Girl (uncredited)', 'credit_id': '52fe4218c3a36847f8003acf', 'gender': 0, 'id': 1200797, 'name': 'Janine King', 'order': 47, 'profile_path': '/lr97zuxxGlLivxcQbSbNGiliesE.jpg'}, {'cast_id': 62, 'character': 'High School Band Audition Judge (uncredited)', 'credit_id': '52fe4218c3a36847f8003ad3', 'gender': 2, 'id': 168702, 'name': 'Huey Lewis', 'order': 48, 'profile_path': '/5x30rIs9NnV4r1AUMpPIhw9UhgQ.jpg'}, {'cast_id': 63, 'character': 'Student (uncredited)', 'credit_id': '52fe4218c3a36847f8003ad7', 'gender': 0, 'id': 553735, 'name': 'Tom Tangen', 'order': 49, 'profile_path': '/3IhcC4FmrgBtcCZpl85amgVaVRy.jpg'}, {'cast_id': 75, 'character': 'Wilbur (uncredited)', 'credit_id': '55d2a8dcc3a368696a0009c8', 'gender': 0, 'id': 1208039, 'name': 'Arthur Tovey', 'order': 50, 'profile_path': None}]</t>
  </si>
  <si>
    <t>[{'credit_id': '52fe4218c3a36847f80039c7', 'department': 'Directing', 'gender': 2, 'id': 24, 'job': 'Director', 'name': 'Robert Zemeckis', 'profile_path': '/isCuZ9PWIOyXzdf3ihodXzjIumL.jpg'}, {'credit_id': '52fe4218c3a36847f80039cd', 'department': 'Production', 'gender': 2, 'id': 1058, 'job': 'Producer', 'name': 'Bob Gale', 'profile_path': '/3LMtxKoveYdhHQqHUBKdqK7SnIQ.jpg'}, {'credit_id': '52fe4218c3a36847f80039d3', 'department': 'Production', 'gender': 2, 'id': 1059, 'job': 'Producer', 'name': 'Neil Canton', 'profile_path': None}, {'credit_id': '52fe4218c3a36847f80039e5', 'department': 'Camera', 'gender': 2, 'id': 1060, 'job': 'Director of Photography', 'name': 'Dean Cundey', 'profile_path': '/xunb0FZLZLhca2F5OJcKzV1mjR0.jpg'}, {'credit_id': '52fe4218c3a36847f80039eb', 'department': 'Sound', 'gender': 2, 'id': 37, 'job': 'Original Music Composer', 'name': 'Alan Silvestri', 'profile_path': '/chEsfnDEtRmv1bfOaNAoVEzhCc6.jpg'}, {'credit_id': '52fe4218c3a36847f80039f1', 'department': 'Editing', 'gender': 2, 'id': 1061, 'job': 'Editor', 'name': 'Harry Keramidas', 'profile_path': None}, {'credit_id': '52fe4218c3a36847f80039f7', 'department': 'Editing', 'gender': 2, 'id': 38, 'job': 'Editor', 'name': 'Arthur Schmidt', 'profile_path': None}, {'credit_id': '52fe4218c3a36847f80039fd', 'department': 'Art', 'gender': 2, 'id': 596, 'job': 'Production Design', 'name': 'Lawrence G. Paull', 'profile_path': '/kvhIAnrrVdOdAwQ3ps1KkOTyW77.jpg'}, {'credit_id': '52fe4218c3a36847f8003a03', 'department': 'Production', 'gender': 1, 'id': 597, 'job': 'Casting', 'name': 'Jane Feinberg', 'profile_path': None}, {'credit_id': '52fe4218c3a36847f8003a09', 'department': 'Production', 'gender': 2, 'id': 598, 'job': 'Casting', 'name': 'Mike Fenton', 'profile_path': None}, {'credit_id': '52fe4218c3a36847f8003a0f', 'department': 'Production', 'gender': 1, 'id': 752, 'job': 'Casting', 'name': 'Judy Taylor', 'profile_path': None}, {'credit_id': '540078f80e0a2658e6002358', 'department': 'Writing', 'gender': 2, 'id': 24, 'job': 'Writer', 'name': 'Robert Zemeckis', 'profile_path': '/isCuZ9PWIOyXzdf3ihodXzjIumL.jpg'}, {'credit_id': '540079060e0a2658db002351', 'department': 'Writing', 'gender': 2, 'id': 1058, 'job': 'Writer', 'name': 'Bob Gale', 'profile_path': '/3LMtxKoveYdhHQqHUBKdqK7SnIQ.jpg'}, {'credit_id': '540079170e0a2658e2002341', 'department': 'Production', 'gender': 1, 'id': 489, 'job': 'Executive Producer', 'name': 'Kathleen Kennedy', 'profile_path': '/6rGtk7OdbkO2QDM2OQxt9Blww3O.jpg'}, {'credit_id': '540079270e0a2658d8002258', 'department': 'Production', 'gender': 2, 'id': 664, 'job': 'Executive Producer', 'name': 'Frank Marshall', 'profile_path': '/dVPOD85wQ1Xscpe3DOVQ1I59IIF.jpg'}, {'credit_id': '540079350e0a2658f1002249', 'department': 'Production', 'gender': 2, 'id': 488, 'job': 'Executive Producer', 'name': 'Steven Spielberg', 'profile_path': '/pOK15UNaw75Bzj7BQO1ulehbPPm.jpg'}, {'credit_id': '540079470e0a2658d800225b', 'department': 'Art', 'gender': 2, 'id': 6184, 'job': 'Art Direction', 'name': 'Todd Hallowell', 'profile_path': None}, {'credit_id': '5400795a0e0a2658e600236f', 'department': 'Art', 'gender': 0, 'id': 1261, 'job': 'Set Decoration', 'name': 'Hal Gausman', 'profile_path': None}, {'credit_id': '540079670e0a2658ee0022e8', 'department': 'Costume &amp; Make-Up', 'gender': 1, 'id': 8527, 'job': 'Costume Design', 'name': 'Deborah Lynn Scott', 'profile_path': None}, {'credit_id': '540079760e0a2658e900230c', 'department': 'Costume &amp; Make-Up', 'gender': 1, 'id': 1162118, 'job': 'Hairstylist', 'name': 'Dorothy Byrne', 'profile_path': None}, {'credit_id': '540079840e0a2658de0023b6', 'department': 'Costume &amp; Make-Up', 'gender': 2, 'id': 14713, 'job': 'Makeup Artist', 'name': 'Ken Chase', 'profile_path': None}, {'credit_id': '56619b04925141790a00765a', 'department': 'Sound', 'gender': 2, 'id': 9971, 'job': 'Supervising Sound Editor', 'name': 'Charles L. Campbell', 'profile_path': '/1MoCPekZ23I9uyq6VPFka6o9Zkz.jpg'}, {'credit_id': '56619b34925141790c00716e', 'department': 'Sound', 'gender': 2, 'id': 1544697, 'job': 'Supervising Sound Editor', 'name': 'Robert R. Rutledge', 'profile_path': None}, {'credit_id': '56619b4a9251417904007216', 'department': 'Sound', 'gender': 0, 'id': 1398946, 'job': 'Sound Editor', 'name': 'John A. Larsen', 'profile_path': None}, {'credit_id': '56619b86c3a36875e90079f2', 'department': 'Sound', 'gender': 0, 'id': 1490038, 'job': 'Music Supervisor', 'name': 'Bones Howe', 'profile_path': None}, {'credit_id': '56619bc5c3a36875e4006f8e', 'department': 'Editing', 'gender': 0, 'id': 1544698, 'job': 'Assistant Editor', 'name': 'Barbara Palmer Dixon', 'profile_path': None}, {'credit_id': '56619bd6c3a36875e000808a', 'department': 'Camera', 'gender': 2, 'id': 1378173, 'job': 'Still Photographer', 'name': 'Ralph Nelson', 'profile_path': None}, {'credit_id': '56619c2e925141220400616b', 'department': 'Camera', 'gender': 0, 'id': 62583, 'job': 'Camera Operator', 'name': 'Raymond Stella', 'profile_path': None}, {'credit_id': '56619c4a9251417906007494', 'department': 'Camera', 'gender': 2, 'id': 108146, 'job': 'First Assistant Camera', 'name': 'Clyde E. Bryan', 'profile_path': None}, {'credit_id': '56af967692514101f2000335', 'department': 'Costume &amp; Make-Up', 'gender': 0, 'id': 1298887, 'job': 'Hairstylist', 'name': 'Elizabeth Rabe', 'profile_path': None}, {'credit_id': '56af96fac3a36831760003fb', 'department': 'Production', 'gender': 2, 'id': 68939, 'job': 'Unit Production Manager', 'name': 'Jack Grossberg', 'profile_path': None}, {'credit_id': '56af973692514101e900035f', 'department': 'Production', 'gender': 2, 'id': 13621, 'job': 'Unit Production Manager', 'name': 'Dennis E. Jones', 'profile_path': None}, {'credit_id': '56af975992514101f90003d8', 'department': 'Crew', 'gender': 2, 'id': 735, 'job': 'Post Production Supervisor', 'name': 'Arthur F. Repola', 'profile_path': None}, {'credit_id': '56af98ab92514101e9000390', 'department': 'Costume &amp; Make-Up', 'gender': 0, 'id': 1534938, 'job': 'Costume Supervisor', 'name': 'Brian Callahan', 'profile_path': None}, {'credit_id': '56af98dfc3a36831850003c4', 'department': 'Costume &amp; Make-Up', 'gender': 0, 'id': 1432044, 'job': 'Costume Supervisor', 'name': 'Robert Iannaccone', 'profile_path': None}, {'credit_id': '56af994b92514101e70003ad', 'department': 'Costume &amp; Make-Up', 'gender': 0, 'id': 1538745, 'job': 'Set Costumer', 'name': 'Julie Starr Dresner', 'profile_path': None}, {'credit_id': '56af99f692514101ed00041f', 'department': 'Crew', 'gender': 2, 'id': 16474, 'job': 'Stunt Coordinator', 'name': 'Walter Scott', 'profile_path': '/l8uXZW6xypNY7e4wd7a0HqzP6iA.jpg'}, {'credit_id': '56af9a9a92514101f900045c', 'department': 'Crew', 'gender': 2, 'id': 7036, 'job': 'Stunts', 'name': 'Eric Stoltz', 'profile_path': '/fXaULtqnMDKsqT1to8vnLjSXe0w.jpg'}, {'credit_id': '56bcd34ec3a36818020001ac', 'department': 'Art', 'gender': 0, 'id': 1198496, 'job': 'Other', 'name': 'Drew Struzan', 'profile_path': None}, {'credit_id': '57c0e1e5c3a3684b8900189b', 'department': 'Directing', 'gender': 2, 'id': 5163, 'job': 'Assistant Director', 'name': 'David McGiffert', 'profile_path': None}]</t>
  </si>
  <si>
    <t>[{'id': 12, 'name': 'Adventure'}, {'id': 35, 'name': 'Comedy'}, {'id': 878, 'name': 'Science Fiction'}, {'id': 10751, 'name': 'Family'}]</t>
  </si>
  <si>
    <t>[{'name': 'Universal Pictures', 'id': 33}, {'name': 'Amblin Entertainment', 'id': 56}, {'name': 'U-Drive Productions', 'id': 20448}]</t>
  </si>
  <si>
    <t>Back to the Future</t>
  </si>
  <si>
    <t>m254</t>
  </si>
  <si>
    <t>['crime', 'drama', 'romance', 'thriller']</t>
  </si>
  <si>
    <t>[{'cast_id': 3, 'character': 'Kit Carruthers', 'credit_id': '52fe438ac3a36847f805bdb3', 'gender': 2, 'id': 8349, 'name': 'Martin Sheen', 'order': 0, 'profile_path': '/ve77Q75moQhoB6cxdMfigfrHeTA.jpg'}, {'cast_id': 10, 'character': 'Holly Sargis', 'credit_id': '52fe438ac3a36847f805bdd5', 'gender': 1, 'id': 5606, 'name': 'Sissy Spacek', 'order': 1, 'profile_path': '/zauFMssYujKk7Kadz0t100VU5WE.jpg'}, {'cast_id': 14, 'character': 'Cato', 'credit_id': '52fe438ac3a36847f805bde5', 'gender': 2, 'id': 33060, 'name': 'Ramon Bieri', 'order': 2, 'profile_path': '/yitrN2d6HTHAbXxCimeSCacOEaC.jpg'}, {'cast_id': 11, 'character': "Holly's Father", 'credit_id': '52fe438ac3a36847f805bdd9', 'gender': 2, 'id': 8255, 'name': 'Warren Oates', 'order': 3, 'profile_path': '/pZG3khTobQkIpGuIyd8DpcJRniT.jpg'}, {'cast_id': 13, 'character': 'Deputy', 'credit_id': '52fe438ac3a36847f805bde1', 'gender': 2, 'id': 33059, 'name': 'Alan Vint', 'order': 4, 'profile_path': '/Ajnc4z6T8GL3PDML9SVUZYnLTvz.jpg'}, {'cast_id': 26, 'character': 'Clerk', 'credit_id': '52fe438ac3a36847f805be1f', 'gender': 2, 'id': 1002845, 'name': 'Charles Fitzpatrick', 'order': 5, 'profile_path': None}, {'cast_id': 12, 'character': 'Sheriff', 'credit_id': '52fe438ac3a36847f805bddd', 'gender': 2, 'id': 33058, 'name': 'Gary Littlejohn', 'order': 6, 'profile_path': None}, {'cast_id': 28, 'character': 'Rich Man', 'credit_id': '58811d3b925141303a0017e7', 'gender': 2, 'id': 60196, 'name': 'John Carter', 'order': 7, 'profile_path': None}, {'cast_id': 24, 'character': 'Boy', 'credit_id': '52fe438ac3a36847f805be17', 'gender': 2, 'id': 193567, 'name': 'Bryan Montgomery', 'order': 8, 'profile_path': None}, {'cast_id': 27, 'character': "Caller at Rich Man's House", 'credit_id': '52fe438ac3a36847f805be23', 'gender': 2, 'id': 30715, 'name': 'Terrence Malick', 'order': 9, 'profile_path': '/4w0C0RaJ3qS6YZ7Ons6VZcEdfl7.jpg'}, {'cast_id': 23, 'character': 'Boy Under Lamppost', 'credit_id': '52fe438ac3a36847f805be13', 'gender': 2, 'id': 6952, 'name': 'Charlie Sheen', 'order': 10, 'profile_path': '/g4e1QpcNTpmq2uPr5GDNuMvjRuU.jpg'}, {'cast_id': 22, 'character': 'Boy Under Lamppost', 'credit_id': '52fe438ac3a36847f805be0f', 'gender': 2, 'id': 2880, 'name': 'Emilio Estevez', 'order': 11, 'profile_path': '/2NSM4zFrw3i16UYdUhfETVjqC4I.jpg'}, {'cast_id': 15, 'character': 'Trooper', 'credit_id': '52fe438ac3a36847f805bde9', 'gender': 0, 'id': 33061, 'name': 'John Womack Jr.', 'order': 12, 'profile_path': None}, {'cast_id': 25, 'character': 'Girl', 'credit_id': '52fe438ac3a36847f805be1b', 'gender': 1, 'id': 1048162, 'name': 'Gail Threlkeld', 'order': 13, 'profile_path': None}]</t>
  </si>
  <si>
    <t>[{'credit_id': '52fe438ac3a36847f805be07', 'department': 'Production', 'gender': 1, 'id': 1221, 'job': 'Casting', 'name': 'Dianne Crittenden', 'profile_path': None}, {'credit_id': '52fe438ac3a36847f805bdc5', 'department': 'Camera', 'gender': 2, 'id': 16300, 'job': 'Director of Photography', 'name': 'Tak Fujimoto', 'profile_path': None}, {'credit_id': '52fe438ac3a36847f805bdbf', 'department': 'Editing', 'gender': 2, 'id': 4141, 'job': 'Editor', 'name': 'Robert Estrin', 'profile_path': None}, {'credit_id': '52fe438ac3a36847f805bdfb', 'department': 'Production', 'gender': 2, 'id': 32035, 'job': 'Executive Producer', 'name': 'Edward R. Pressman', 'profile_path': None}, {'credit_id': '52fe438ac3a36847f805bdd1', 'department': 'Camera', 'gender': 2, 'id': 30573, 'job': 'Director of Photography', 'name': 'Brian Probyn', 'profile_path': None}, {'credit_id': '52fe438ac3a36847f805bdaf', 'department': 'Writing', 'gender': 2, 'id': 30715, 'job': 'Screenplay', 'name': 'Terrence Malick', 'profile_path': '/4w0C0RaJ3qS6YZ7Ons6VZcEdfl7.jpg'}, {'credit_id': '52fe438ac3a36847f805bda9', 'department': 'Directing', 'gender': 2, 'id': 30715, 'job': 'Director', 'name': 'Terrence Malick', 'profile_path': '/4w0C0RaJ3qS6YZ7Ons6VZcEdfl7.jpg'}, {'credit_id': '52fe438ac3a36847f805bdb9', 'department': 'Production', 'gender': 2, 'id': 30715, 'job': 'Producer', 'name': 'Terrence Malick', 'profile_path': '/4w0C0RaJ3qS6YZ7Ons6VZcEdfl7.jpg'}, {'credit_id': '52fe438ac3a36847f805bdcb', 'department': 'Camera', 'gender': 2, 'id': 33057, 'job': 'Director of Photography', 'name': 'Stevan Larner', 'profile_path': None}, {'credit_id': '52fe438ac3a36847f805bdf5', 'department': 'Production', 'gender': 0, 'id': 57652, 'job': 'Producer', 'name': 'Louis A. Stroller', 'profile_path': None}, {'credit_id': '52fe438ac3a36847f805bdef', 'department': 'Production', 'gender': 1, 'id': 1048189, 'job': 'Producer', 'name': 'Jill Jakes', 'profile_path': None}, {'credit_id': '52fe438ac3a36847f805be01', 'department': 'Sound', 'gender': 2, 'id': 1120513, 'job': 'Original Music Composer', 'name': 'George Aliceson Tipton', 'profile_path': None}, {'credit_id': '58b3d28892514177b401484e', 'department': 'Crew', 'gender': 2, 'id': 1680739, 'job': 'Stunts', 'name': 'George Fisher', 'profile_path': '/gLwjmZnQyWP5PyY6zDRu357yohT.jpg'}]</t>
  </si>
  <si>
    <t>[{'name': 'Pressman-Williams', 'id': 1461}, {'name': 'Warner Bros.', 'id': 6194}, {'name': 'Jill Jakes Production', 'id': 11535}, {'name': 'Badlands Company', 'id': 11536}]</t>
  </si>
  <si>
    <t>Badlands</t>
  </si>
  <si>
    <t>m256</t>
  </si>
  <si>
    <t>[{'cast_id': 13, 'character': 'Barton Fink', 'credit_id': '52fe4233c3a36847f800b965', 'gender': 2, 'id': 1241, 'name': 'John Turturro', 'order': 0, 'profile_path': '/70V4hwvWN0J3aX2LzQg7eKCeq29.jpg'}, {'cast_id': 14, 'character': 'Charlie Meadows', 'credit_id': '52fe4233c3a36847f800b969', 'gender': 2, 'id': 1230, 'name': 'John Goodman', 'order': 1, 'profile_path': '/eOIx8zj1vYIRhVY2bK5cjIQfua0.jpg'}, {'cast_id': 15, 'character': 'Audrey Taylor', 'credit_id': '52fe4233c3a36847f800b96d', 'gender': 1, 'id': 351, 'name': 'Judy Davis', 'order': 2, 'profile_path': '/xQMA72T6yz6ebJXv1pCuZC1fDJo.jpg'}, {'cast_id': 16, 'character': 'Jack Lipnick', 'credit_id': '52fe4233c3a36847f800b971', 'gender': 2, 'id': 4250, 'name': 'Michael Lerner', 'order': 3, 'profile_path': '/7VlkzO1z5wh96UCXpPZ0rUFx8aN.jpg'}, {'cast_id': 34, 'character': 'Ben Geisler', 'credit_id': '562e4479c3a3681b5900abb8', 'gender': 2, 'id': 4252, 'name': 'Tony Shalhoub', 'order': 4, 'profile_path': '/jXzlVxS8u64XEZUoNPiuhGcQXDW.jpg'}, {'cast_id': 17, 'character': 'W.P. Mayhew', 'credit_id': '52fe4233c3a36847f800b975', 'gender': 2, 'id': 4251, 'name': 'John Mahoney', 'order': 5, 'profile_path': '/jK2uDKxfysuYjNAgUxbwyhd4fKD.jpg'}, {'cast_id': 18, 'character': 'Lou Breeze', 'credit_id': '52fe4233c3a36847f800b979', 'gender': 2, 'id': 4253, 'name': 'Jon Polito', 'order': 6, 'profile_path': '/Uin6vfef4tEIqNYcyfnbn6aHb3.jpg'}, {'cast_id': 19, 'character': 'Chet', 'credit_id': '52fe4233c3a36847f800b97d', 'gender': 2, 'id': 884, 'name': 'Steve Buscemi', 'order': 7, 'profile_path': '/e19GfOWzMNN1hi7B9Ci62hMvtXs.jpg'}, {'cast_id': 20, 'character': 'Garland Stanford', 'credit_id': '52fe4233c3a36847f800b981', 'gender': 2, 'id': 4254, 'name': 'David Warrilow', 'order': 8, 'profile_path': None}, {'cast_id': 21, 'character': 'Detective Mastrionotti', 'credit_id': '52fe4233c3a36847f800b985', 'gender': 2, 'id': 4255, 'name': 'Richard Portnow', 'order': 9, 'profile_path': '/bKvHyXRytdiQLZmNkV9AjdFnNvK.jpg'}, {'cast_id': 22, 'character': 'Detective Deutsch', 'credit_id': '52fe4233c3a36847f800b989', 'gender': 2, 'id': 4256, 'name': 'Christopher Murney', 'order': 10, 'profile_path': '/vY73eTjQcvArvLzsxousmIgk1CP.jpg'}, {'cast_id': 23, 'character': 'Derek', 'credit_id': '52fe4233c3a36847f800b98d', 'gender': 2, 'id': 4257, 'name': 'I.M. Hobson', 'order': 11, 'profile_path': '/6nfD0rpE3u60pjTmscIIsqrxH4U.jpg'}, {'cast_id': 24, 'character': 'Pete', 'credit_id': '52fe4233c3a36847f800b991', 'gender': 0, 'id': 4510, 'name': 'Harry Bugin', 'order': 12, 'profile_path': '/p9RFNSsIUKaSAsSk8xBdKeuH4j4.jpg'}, {'cast_id': 33, 'character': 'Richard St. Claire', 'credit_id': '52fe4233c3a36847f800b9c5', 'gender': 2, 'id': 157607, 'name': 'Lance Davis', 'order': 13, 'profile_path': None}]</t>
  </si>
  <si>
    <t>[{'credit_id': '52fe4233c3a36847f800b943', 'department': 'Camera', 'gender': 2, 'id': 151, 'job': 'Director of Photography', 'name': 'Roger Deakins', 'profile_path': '/osGe7eLKNIErFLn1RHJDeYTYOmb.jpg'}, {'credit_id': '52fe4233c3a36847f800b997', 'department': 'Writing', 'gender': 0, 'id': 1223, 'job': 'Screenplay', 'name': 'Joel Coen', 'profile_path': '/rgVaJNkZCgMarUcZuUAsVfXMWk3.jpg'}, {'credit_id': '52fe4233c3a36847f800b92b', 'department': 'Directing', 'gender': 0, 'id': 1223, 'job': 'Director', 'name': 'Joel Coen', 'profile_path': '/rgVaJNkZCgMarUcZuUAsVfXMWk3.jpg'}, {'credit_id': '52fe4233c3a36847f800b94f', 'department': 'Editing', 'gender': 0, 'id': 1223, 'job': 'Editor', 'name': 'Joel Coen', 'profile_path': '/rgVaJNkZCgMarUcZuUAsVfXMWk3.jpg'}, {'credit_id': '52fe4233c3a36847f800b99d', 'department': 'Writing', 'gender': 0, 'id': 1224, 'job': 'Screenplay', 'name': 'Ethan Coen', 'profile_path': '/AH5YwNZC5txyJKyjVZhA4ZXFzP.jpg'}, {'credit_id': '52fe4233c3a36847f800b949', 'department': 'Editing', 'gender': 0, 'id': 1224, 'job': 'Editor', 'name': 'Ethan Coen', 'profile_path': '/AH5YwNZC5txyJKyjVZhA4ZXFzP.jpg'}, {'credit_id': '52fe4233c3a36847f800b937', 'department': 'Production', 'gender': 0, 'id': 1224, 'job': 'Producer', 'name': 'Ethan Coen', 'profile_path': '/AH5YwNZC5txyJKyjVZhA4ZXFzP.jpg'}, {'credit_id': '52fe4233c3a36847f800b93d', 'department': 'Sound', 'gender': 2, 'id': 1225, 'job': 'Original Music Composer', 'name': 'Carter Burwell', 'profile_path': '/feAqzRbewe6r2icciqiTeaqzTm4.jpg'}, {'credit_id': '52fe4233c3a36847f800b961', 'department': 'Production', 'gender': 2, 'id': 1227, 'job': 'Casting', 'name': 'John S. Lyons', 'profile_path': None}, {'credit_id': '52fe4233c3a36847f800b955', 'department': 'Art', 'gender': 2, 'id': 4248, 'job': 'Production Design', 'name': 'Dennis Gassner', 'profile_path': None}, {'credit_id': '52fe4233c3a36847f800b95b', 'department': 'Production', 'gender': 1, 'id': 4249, 'job': 'Casting', 'name': 'Donna Isaacson', 'profile_path': None}, {'credit_id': '56800b2ec3a3684be300da57', 'department': 'Production', 'gender': 2, 'id': 20169, 'job': 'Co-Producer', 'name': 'Graham Place', 'profile_path': None}, {'credit_id': '52fe4233c3a36847f800b9af', 'department': 'Production', 'gender': 2, 'id': 933403, 'job': 'Executive Producer', 'name': 'Ben Barenholtz', 'profile_path': None}, {'credit_id': '52fe4233c3a36847f800b9b5', 'department': 'Production', 'gender': 2, 'id': 1054025, 'job': 'Executive Producer', 'name': 'Bill Durkin', 'profile_path': None}, {'credit_id': '52fe4233c3a36847f800b9bb', 'department': 'Production', 'gender': 2, 'id': 1054051, 'job': 'Executive Producer', 'name': 'Jim Pedas', 'profile_path': None}, {'credit_id': '52fe4233c3a36847f800b9c1', 'department': 'Production', 'gender': 2, 'id': 1054052, 'job': 'Executive Producer', 'name': 'Ted Pedas', 'profile_path': None}]</t>
  </si>
  <si>
    <t>[{'name': 'Twentieth Century Fox Film Corporation', 'id': 306}, {'name': 'Working Title Films', 'id': 10163}, {'name': 'Circle Films', 'id': 11273}]</t>
  </si>
  <si>
    <t>Barton Fink</t>
  </si>
  <si>
    <t>m257</t>
  </si>
  <si>
    <t>['mystery', 'romance', 'thriller']</t>
  </si>
  <si>
    <t>[{'cast_id': 1, 'character': 'Det. Nick Curran', 'credit_id': '52fe423fc3a36847f800f4f3', 'gender': 2, 'id': 3392, 'name': 'Michael Douglas', 'order': 0, 'profile_path': '/nmlitv4g2jXO3sJrnA9g980j2uc.jpg'}, {'cast_id': 2, 'character': 'Catherine Tramell', 'credit_id': '52fe423fc3a36847f800f4f7', 'gender': 1, 'id': 4430, 'name': 'Sharon Stone', 'order': 1, 'profile_path': '/m57fGJemBTpsjydGlaZJywlIWz4.jpg'}, {'cast_id': 3, 'character': 'Gus Moran', 'credit_id': '52fe423fc3a36847f800f4fb', 'gender': 2, 'id': 10477, 'name': 'George Dzundza', 'order': 2, 'profile_path': '/jyjr4P3uCpfrbwk8ySXNaDpBMbc.jpg'}, {'cast_id': 4, 'character': 'Dr. Beth Garner', 'credit_id': '52fe423fc3a36847f800f4ff', 'gender': 1, 'id': 10478, 'name': 'Jeanne Tripplehorn', 'order': 3, 'profile_path': '/pZcw8RXsRSO9WXHOrQqentISWYv.jpg'}, {'cast_id': 5, 'character': 'Lt. Philip Walker', 'credit_id': '52fe423fc3a36847f800f503', 'gender': 2, 'id': 10480, 'name': 'Denis Arndt', 'order': 4, 'profile_path': '/yyEYxsqbXF69RgwbhckzxRvHehQ.jpg'}, {'cast_id': 6, 'character': 'Roxy', 'credit_id': '52fe423fc3a36847f800f507', 'gender': 1, 'id': 10485, 'name': 'Leilani Sarelle', 'order': 5, 'profile_path': '/l3TFOLMHeONi5hTw2khu4BUnyxa.jpg'}, {'cast_id': 7, 'character': 'Andrews', 'credit_id': '52fe423fc3a36847f800f50b', 'gender': 0, 'id': 4943, 'name': 'Bruce A. Young', 'order': 6, 'profile_path': '/ty2NwUAAwnn356eTAu7RuSsQlhT.jpg'}, {'cast_id': 8, 'character': 'Capt. Talcott', 'credit_id': '52fe423fc3a36847f800f50f', 'gender': 2, 'id': 10486, 'name': 'Chelcie Ross', 'order': 7, 'profile_path': '/gtUOc36bK5MrjdRPQJi1b0cc0LT.jpg'}, {'cast_id': 9, 'character': 'Hazel Dobkins', 'credit_id': '52fe423fc3a36847f800f513', 'gender': 1, 'id': 10487, 'name': 'Dorothy Malone', 'order': 8, 'profile_path': '/6xgsu7iZAHVir8hebZ1aYMmX8Xz.jpg'}, {'cast_id': 10, 'character': 'John Correli', 'credit_id': '52fe423fc3a36847f800f517', 'gender': 2, 'id': 4201, 'name': 'Wayne Knight', 'order': 9, 'profile_path': '/oW9aeZwkz1S1IMjQGtd9mnvlEax.jpg'}, {'cast_id': 11, 'character': 'Lt. Marty Nilsen', 'credit_id': '52fe423fc3a36847f800f51b', 'gender': 2, 'id': 1473, 'name': 'Daniel von Bargen', 'order': 10, 'profile_path': '/fFiiZCvBCqQ4xmCzYpMJQ7xboP3.jpg'}, {'cast_id': 12, 'character': 'Dr. Lamott', 'credit_id': '52fe423fc3a36847f800f51f', 'gender': 2, 'id': 537, 'name': 'Stephen Tobolowsky', 'order': 11, 'profile_path': '/fUodC7wMUZLAXnm4ONCxF5haCtC.jpg'}, {'cast_id': 13, 'character': 'Harrigan', 'credit_id': '52fe423fc3a36847f800f523', 'gender': 2, 'id': 10488, 'name': 'Benjamin Mouton', 'order': 12, 'profile_path': '/nzYS12c1c7GNnsnce1ysfOTgLyz.jpg'}, {'cast_id': 14, 'character': 'Sheriff', 'credit_id': '52fe423fc3a36847f800f527', 'gender': 2, 'id': 10489, 'name': 'Jack McGee', 'order': 13, 'profile_path': '/jSl2RKRaJvtRoS3T5HSw4xeNdwy.jpg'}, {'cast_id': 15, 'character': 'Johnny Boz', 'credit_id': '52fe423fc3a36847f800f52b', 'gender': 0, 'id': 10490, 'name': 'Bill Cable', 'order': 14, 'profile_path': '/lpeiDTH1sQHZYw0mQa16cUYW9rN.jpg'}, {'cast_id': 32, 'character': 'Internal Affairs Investigator', 'credit_id': '52fe423fc3a36847f800f58f', 'gender': 2, 'id': 163742, 'name': 'Stephen Rowe', 'order': 15, 'profile_path': '/kQgyaZlrcYKUMj5jWntixBzIHLJ.jpg'}, {'cast_id': 33, 'character': 'Internal Affairs Investigator', 'credit_id': '52fe423fc3a36847f800f593', 'gender': 2, 'id': 12644, 'name': 'Mitch Pileggi', 'order': 16, 'profile_path': '/yJhcdFVtc2J6Nnqz7rcYB7GI4P9.jpg'}, {'cast_id': 34, 'character': 'Juvenile Officer', 'credit_id': '52fe423fc3a36847f800f597', 'gender': 1, 'id': 62595, 'name': 'Mary Pat Gleason', 'order': 17, 'profile_path': '/crJCES2ttMVhuU2gFxrRg1jDWum.jpg'}, {'cast_id': 35, 'character': 'Berkeley Registrar', 'credit_id': '52fe423fc3a36847f800f59b', 'gender': 1, 'id': 51754, 'name': 'Freda Foh Shen', 'order': 18, 'profile_path': '/6jEbQK7XnFtLRjEPhdwfdLX6UdJ.jpg'}, {'cast_id': 36, 'character': 'Dr. Myron', 'credit_id': '52fe423fc3a36847f800f59f', 'gender': 2, 'id': 21383, 'name': 'William Duff-Griffin', 'order': 19, 'profile_path': '/qJh7lRDDgGvbl2v5vybkACPfrpV.jpg'}, {'cast_id': 37, 'character': 'Dr. McElwaine', 'credit_id': '52fe423fc3a36847f800f5a3', 'gender': 2, 'id': 8986, 'name': 'James Rebhorn', 'order': 20, 'profile_path': '/cRbeDNPpcWKP0nLkXo5Bi1tq61w.jpg'}, {'cast_id': 55, 'character': 'Polygraph Examiner', 'credit_id': '52fe423fc3a36847f800f5e5', 'gender': 2, 'id': 64236, 'name': 'David Wells', 'order': 21, 'profile_path': '/uK0vM9x0nkwJbjBSfCIWHWHdN8o.jpg'}, {'cast_id': 40, 'character': 'Nurse', 'credit_id': '52fe423fc3a36847f800f5a7', 'gender': 1, 'id': 1089417, 'name': 'Mary Ann Rodgers', 'order': 22, 'profile_path': '/d9G1Wtbas4O733ZiW3xSIcPuIml.jpg'}, {'cast_id': 41, 'character': 'Nurse', 'credit_id': '52fe423fc3a36847f800f5ab', 'gender': 1, 'id': 154114, 'name': 'Adilah Barnes', 'order': 23, 'profile_path': '/uwBDR07eJU1aanOKV9fXgv6Pu6O.jpg'}, {'cast_id': 42, 'character': 'Maid', 'credit_id': '52fe423fc3a36847f800f5af', 'gender': 1, 'id': 6329, 'name': 'Irene Olga LÃ³pez', 'order': 24, 'profile_path': '/3aBOGDuaxs3mcI580jDaCsfZo2J.jpg'}, {'cast_id': 43, 'character': 'Receptionist', 'credit_id': '52fe423fc3a36847f800f5b3', 'gender': 1, 'id': 80615, 'name': 'Juanita Jennings', 'order': 25, 'profile_path': '/epxlAax85oVnIEuDfaGeJYp4SxT.jpg'}, {'cast_id': 44, 'character': 'Bartender / Police Bar', 'credit_id': '52fe423fc3a36847f800f5b7', 'gender': 2, 'id': 1089418, 'name': 'Craig C. Lewis', 'order': 26, 'profile_path': '/xk7gI0i8VCLRb7RDElcntttcctz.jpg'}, {'cast_id': 45, 'character': 'Detective', 'credit_id': '52fe423fc3a36847f800f5bb', 'gender': 0, 'id': 77017, 'name': 'Michael David Lally', 'order': 27, 'profile_path': '/zkGvar3ZcYNNIuu0wzOkLszxkDc.jpg'}, {'cast_id': 46, 'character': 'Detective', 'credit_id': '52fe423fc3a36847f800f5bf', 'gender': 2, 'id': 1005, 'name': 'Peter Appel', 'order': 28, 'profile_path': '/wrAf4TGgtKE1mXWVtm1baTBDh6F.jpg'}, {'cast_id': 47, 'character': 'Bartender / Country Western Bar', 'credit_id': '52fe423fc3a36847f800f5c3', 'gender': 0, 'id': 1089421, 'name': 'Michael Halton', 'order': 29, 'profile_path': None}, {'cast_id': 48, 'character': 'Featured Dancer', 'credit_id': '52fe423fc3a36847f800f5c7', 'gender': 2, 'id': 172603, 'name': 'Keith McDaniel', 'order': 30, 'profile_path': '/Ao0nYUMmHJCQjcKNnAjTo6jWqNn.jpg'}, {'cast_id': 49, 'character': "Coroner's Guy", 'credit_id': '52fe423fc3a36847f800f5cb', 'gender': 2, 'id': 83109, 'name': 'Eric Poppick', 'order': 31, 'profile_path': '/zVNL8diZZ7yU5qByU7DDuzxYdwv.jpg'}, {'cast_id': 50, 'character': 'Policeman', 'credit_id': '52fe423fc3a36847f800f5cf', 'gender': 2, 'id': 1089422, 'name': 'Ron Cacas', 'order': 32, 'profile_path': '/koG4YxrRpOIsyUTZia7ZErYVuO2.jpg'}, {'cast_id': 56, 'character': "Roxy's Friend", 'credit_id': '52fe423fc3a36847f800f5e9', 'gender': 1, 'id': 1228677, 'name': 'Kayla Blake', 'order': 33, 'profile_path': '/eOL9jX6GdoY9IwABLwRH3FxnbVf.jpg'}, {'cast_id': 57, 'character': 'Campus Policeman', 'credit_id': '52fe423fc3a36847f800f5ed', 'gender': 2, 'id': 1234009, 'name': 'Bradford English', 'order': 34, 'profile_path': '/gyPUlOvV3hTlnCKnbuLDML8XtYX.jpg'}]</t>
  </si>
  <si>
    <t>[{'credit_id': '52fe423fc3a36847f800f555', 'department': 'Production', 'gender': 2, 'id': 1530, 'job': 'Casting', 'name': 'Howard Feuer', 'profile_path': None}, {'credit_id': '52fe423fc3a36847f800f543', 'department': 'Sound', 'gender': 2, 'id': 1760, 'job': 'Original Music Composer', 'name': 'Jerry Goldsmith', 'profile_path': '/e6sd10VuwFXkgRFrCTCygbhMq2q.jpg'}, {'credit_id': '52fe423fc3a36847f800f549', 'department': 'Camera', 'gender': 2, 'id': 2209, 'job': 'Director of Photography', 'name': 'Jan de Bont', 'profile_path': '/9kPf2LuyLLwCawSGyPIQCX7ighX.jpg'}, {'credit_id': '52fe423fc3a36847f800f55b', 'department': 'Art', 'gender': 2, 'id': 6584, 'job': 'Production Design', 'name': 'Terence Marsh', 'profile_path': None}, {'credit_id': '52fe423fc3a36847f800f5e1', 'department': 'Production', 'gender': 2, 'id': 3986, 'job': 'Executive Producer', 'name': 'Mario Kassar', 'profile_path': None}, {'credit_id': '52fe423fc3a36847f800f573', 'department': 'Costume &amp; Make-Up', 'gender': 1, 'id': 7735, 'job': 'Costume Design', 'name': 'Ellen Mirojnick', 'profile_path': None}, {'credit_id': '52fe423fc3a36847f800f531', 'department': 'Directing', 'gender': 2, 'id': 10491, 'job': 'Director', 'name': 'Paul Verhoeven', 'profile_path': '/mlIV2V9OYcnmudqv1iZw7QrdSSh.jpg'}, {'credit_id': '52fe423fc3a36847f800f537', 'department': 'Writing', 'gender': 0, 'id': 10492, 'job': 'Screenplay', 'name': 'Joe Eszterhas', 'profile_path': None}, {'credit_id': '52fe423fc3a36847f800f53d', 'department': 'Production', 'gender': 2, 'id': 7726, 'job': 'Producer', 'name': 'Alan Marshall', 'profile_path': None}, {'credit_id': '52fe423fc3a36847f800f54f', 'department': 'Editing', 'gender': 2, 'id': 7715, 'job': 'Editor', 'name': 'Frank J. Urioste', 'profile_path': None}, {'credit_id': '52fe423fc3a36847f800f561', 'department': 'Art', 'gender': 2, 'id': 10628, 'job': 'Art Direction', 'name': 'Mark Billerman', 'profile_path': None}, {'credit_id': '52fe423fc3a36847f800f567', 'department': 'Art', 'gender': 2, 'id': 10629, 'job': 'Art Direction', 'name': 'William Cruse', 'profile_path': None}, {'credit_id': '52fe423fc3a36847f800f56d', 'department': 'Art', 'gender': 1, 'id': 8706, 'job': 'Set Decoration', 'name': 'Anne Kuljian', 'profile_path': None}, {'credit_id': '52fe423fc3a36847f800f579', 'department': 'Sound', 'gender': 0, 'id': 10630, 'job': 'Sound Editor', 'name': 'Dean Beville', 'profile_path': None}, {'credit_id': '52fe423fc3a36847f800f57f', 'department': 'Crew', 'gender': 2, 'id': 10631, 'job': 'Special Effects', 'name': 'John Frazier', 'profile_path': None}, {'credit_id': '52fe423fc3a36847f800f585', 'department': 'Crew', 'gender': 0, 'id': 10632, 'job': 'Stunt Coordinator', 'name': 'M. James Arnett', 'profile_path': None}, {'credit_id': '52fe423fc3a36847f800f58b', 'department': 'Crew', 'gender': 0, 'id': 10633, 'job': 'Stunts', 'name': 'Seth Arnett', 'profile_path': None}, {'credit_id': '52fe423fc3a36847f800f5d5', 'department': 'Production', 'gender': 2, 'id': 33281, 'job': 'Producer', 'name': 'William S. Beasley', 'profile_path': None}, {'credit_id': '52fe423fc3a36847f800f5db', 'department': 'Production', 'gender': 2, 'id': 57027, 'job': 'Producer', 'name': "Louis D'Esposito", 'profile_path': '/pNvtXPy8kil9WWFtySahnNbvc3R.jpg'}, {'credit_id': '5687071e9251412e5201f149', 'department': 'Directing', 'gender': 1, 'id': 1339468, 'job': 'Script Supervisor', 'name': 'Trudy Ramirez', 'profile_path': None}]</t>
  </si>
  <si>
    <t>[{'id': 53, 'name': 'Thriller'}, {'id': 9648, 'name': 'Mystery'}]</t>
  </si>
  <si>
    <t>[{'name': 'TriStar Pictures', 'id': 559}, {'name': 'Canal+', 'id': 5358}, {'name': 'Carolco Pictures', 'id': 14723}]</t>
  </si>
  <si>
    <t>Basic Instinct</t>
  </si>
  <si>
    <t>m258</t>
  </si>
  <si>
    <t>[{'cast_id': 6, 'character': 'Jean-Michel Basquiat', 'credit_id': '52fe4250c3a36847f8014925', 'gender': 2, 'id': 2954, 'name': 'Jeffrey Wright', 'order': 0, 'profile_path': '/wBh9rwK3aRr1hCrSRLxxPHKzGeU.jpg'}, {'cast_id': 10, 'character': 'Andy Warhol', 'credit_id': '52fe4250c3a36847f8014935', 'gender': 2, 'id': 7487, 'name': 'David Bowie', 'order': 1, 'profile_path': '/7OIa363iSLG43x9Sb9HojUANwbh.jpg'}, {'cast_id': 11, 'character': 'Bruno Bischofberger', 'credit_id': '52fe4250c3a36847f8014939', 'gender': 2, 'id': 2778, 'name': 'Dennis Hopper', 'order': 2, 'profile_path': '/56nj2DfMVU3F9qUagZWMePLbrKF.jpg'}, {'cast_id': 12, 'character': 'Albert Milo', 'credit_id': '52fe4250c3a36847f801493d', 'gender': 2, 'id': 64, 'name': 'Gary Oldman', 'order': 3, 'profile_path': '/v4qJEX4TEgEt2Zghldbd71AFjbV.jpg'}, {'cast_id': 8, 'character': 'Benny Dalmau', 'credit_id': '52fe4250c3a36847f801492d', 'gender': 2, 'id': 1121, 'name': 'Benicio del Toro', 'order': 4, 'profile_path': '/8am369y5SGiZv4l0gY9O5ENzgvE.jpg'}, {'cast_id': 9, 'character': 'Gina Cardinale', 'credit_id': '52fe4250c3a36847f8014931', 'gender': 1, 'id': 4174, 'name': 'Claire Forlani', 'order': 5, 'profile_path': '/6XIXq8n2epBQBvnbU1BXyNJyPYA.jpg'}, {'cast_id': 7, 'character': 'Rene Ricard', 'credit_id': '52fe4250c3a36847f8014929', 'gender': 2, 'id': 7486, 'name': 'Michael Wincott', 'order': 6, 'profile_path': '/pvKUzexxZT4sRTT1BczzrwX8ghz.jpg'}, {'cast_id': 16, 'character': 'Mary Boone', 'credit_id': '52fe4250c3a36847f801494d', 'gender': 1, 'id': 7489, 'name': 'Parker Posey', 'order': 7, 'profile_path': '/pSDZaaXxX1Ic0Fz34tjr6rexMxk.jpg'}, {'cast_id': 27, 'character': 'Big Pink', 'credit_id': '52fe4250c3a36847f801498d', 'gender': 1, 'id': 7621, 'name': 'Courtney Love', 'order': 8, 'profile_path': '/6AUeDL2aDErq4Kx33uIAP2KyHHi.jpg'}, {'cast_id': 31, 'character': 'Cynthia Kruger', 'credit_id': '545fb4710e0a261fb900976a', 'gender': 1, 'id': 68890, 'name': "Tatum O'Neal", 'order': 9, 'profile_path': '/lxADRrqnjxA43bJJT60bVgfLB0Z.jpg'}, {'cast_id': 13, 'character': 'The Interviewer', 'credit_id': '52fe4250c3a36847f8014941', 'gender': 2, 'id': 4690, 'name': 'Christopher Walken', 'order': 10, 'profile_path': '/ysO1GwRzLT9OVAB9Y2SKHxomqDr.jpg'}, {'cast_id': 14, 'character': 'The Electrician', 'credit_id': '52fe4250c3a36847f8014945', 'gender': 2, 'id': 5293, 'name': 'Willem Dafoe', 'order': 11, 'profile_path': '/xM5lhOR5tWWdIlFpBDeZJx9opIP.jpg'}, {'cast_id': 30, 'character': 'Thug', 'credit_id': '545fb4090e0a261fbd009676', 'gender': 2, 'id': 6807, 'name': 'Sam Rockwell', 'order': 12, 'profile_path': '/p7uSFwKeVw7BIPzGVlI89Md5hl4.jpg'}, {'cast_id': 15, 'character': 'Shenge', 'credit_id': '52fe4250c3a36847f8014949', 'gender': 2, 'id': 7488, 'name': 'Jean-Claude La Marre', 'order': 13, 'profile_path': None}, {'cast_id': 28, 'character': 'Matilde Basquiat', 'credit_id': '52fe4250c3a36847f8014991', 'gender': 1, 'id': 7622, 'name': 'Hope Clarke', 'order': 14, 'profile_path': None}, {'cast_id': 29, 'character': 'Rockets', 'credit_id': '52fe4250c3a36847f8014995', 'gender': 2, 'id': 6401, 'name': 'Rockets Redglare', 'order': 15, 'profile_path': '/ytzTZMZifn86lpZhMCc8UhFbVz3.jpg'}, {'cast_id': 48, 'character': 'Annina Nosei', 'credit_id': '56a6f474c3a36819cb001b85', 'gender': 1, 'id': 17257, 'name': 'Elina LÃ¶wensohn', 'order': 16, 'profile_path': '/24ugmbBd3zFeg6bwp7gC4fIYNQR.jpg'}, {'cast_id': 49, 'character': 'Henry Geldzahler', 'credit_id': '56a6f49ec3a36819de001ae2', 'gender': 2, 'id': 101377, 'name': 'Paul Bartel', 'order': 17, 'profile_path': '/7Kj1Y9V8lfnFXHkjf30H8d3ylQA.jpg'}, {'cast_id': 50, 'character': 'Guard at Hospital', 'credit_id': '56a6f5f2c3a36819cb001be2', 'gender': 0, 'id': 1218174, 'name': 'Joseph R. Gannascoli', 'order': 18, 'profile_path': '/48ip2INCiKfPBbT2Is6bvkQqhEb.jpg'}, {'cast_id': 51, 'character': 'Counterman at Deli', 'credit_id': '56a6f61892514129fe001d7f', 'gender': 2, 'id': 1010, 'name': 'Michael Badalucco', 'order': 19, 'profile_path': '/oK2pSu2FWyrwiPEch7Tux2GSMbK.jpg'}]</t>
  </si>
  <si>
    <t>[{'credit_id': '52fe4250c3a36847f8014953', 'department': 'Production', 'gender': 2, 'id': 4446, 'job': 'Producer', 'name': 'Jon Kilik', 'profile_path': None}, {'credit_id': '52fe4250c3a36847f801495f', 'department': 'Production', 'gender': 2, 'id': 6590, 'job': 'Producer', 'name': 'SigurjÃ³n Sighvatsson', 'profile_path': None}, {'credit_id': '52fe4250c3a36847f8014909', 'department': 'Directing', 'gender': 2, 'id': 7482, 'job': 'Director', 'name': 'Julian Schnabel', 'profile_path': '/uTAq7otu6P5ogsJqWAKCzcNTIn9.jpg'}, {'credit_id': '52fe4250c3a36847f801496b', 'department': 'Sound', 'gender': 2, 'id': 7482, 'job': 'Original Music Composer', 'name': 'Julian Schnabel', 'profile_path': '/uTAq7otu6P5ogsJqWAKCzcNTIn9.jpg'}, {'credit_id': '564f928d925141645f000d27', 'department': 'Writing', 'gender': 2, 'id': 7482, 'job': 'Writer', 'name': 'Julian Schnabel', 'profile_path': '/uTAq7otu6P5ogsJqWAKCzcNTIn9.jpg'}, {'credit_id': '564f926c9251414b0a004d91', 'department': 'Writing', 'gender': 2, 'id': 7483, 'job': 'Story', 'name': 'Lech Majewski', 'profile_path': None}, {'credit_id': '564f9525c3a368070d004dc9', 'department': 'Production', 'gender': 2, 'id': 7483, 'job': 'Co-Producer', 'name': 'Lech Majewski', 'profile_path': None}, {'credit_id': '564f93599251414b0a004dab', 'department': 'Writing', 'gender': 2, 'id': 7484, 'job': 'Writer', 'name': 'John F. Bowe', 'profile_path': None}, {'credit_id': '52fe4250c3a36847f8014959', 'department': 'Production', 'gender': 2, 'id': 7490, 'job': 'Producer', 'name': 'Randy Ostrow', 'profile_path': None}, {'credit_id': '52fe4250c3a36847f8014965', 'department': 'Sound', 'gender': 2, 'id': 7491, 'job': 'Original Music Composer', 'name': 'John Cale', 'profile_path': '/jtzO8cnQhseN7Ww0f60D1X4hv0j.jpg'}, {'credit_id': '52fe4250c3a36847f8014971', 'department': 'Camera', 'gender': 2, 'id': 7492, 'job': 'Director of Photography', 'name': 'Ron Fortunato', 'profile_path': None}, {'credit_id': '52fe4250c3a36847f8014977', 'department': 'Editing', 'gender': 2, 'id': 7493, 'job': 'Editor', 'name': 'Michael Berenbaum', 'profile_path': None}, {'credit_id': '52fe4250c3a36847f801497d', 'department': 'Production', 'gender': 1, 'id': 7494, 'job': 'Casting', 'name': 'Sheila Jaffe', 'profile_path': None}, {'credit_id': '52fe4250c3a36847f8014983', 'department': 'Production', 'gender': 1, 'id': 7495, 'job': 'Casting', 'name': 'Georgianne Walken', 'profile_path': None}, {'credit_id': '52fe4250c3a36847f8014989', 'department': 'Art', 'gender': 2, 'id': 7496, 'job': 'Production Design', 'name': 'Dan Leigh', 'profile_path': None}, {'credit_id': '564f9b97c3a368070f004d8e', 'department': 'Costume &amp; Make-Up', 'gender': 2, 'id': 52163, 'job': 'Costume Design', 'name': 'John Dunn', 'profile_path': None}, {'credit_id': '564f9588c3a3680716005052', 'department': 'Production', 'gender': 2, 'id': 72585, 'job': 'Executive Producer', 'name': 'Peter Brant', 'profile_path': None}, {'credit_id': '564f9ab5c3a368070a004cc5', 'department': 'Costume &amp; Make-Up', 'gender': 0, 'id': 91053, 'job': 'Key Hair Stylist', 'name': 'Wayne Herndon', 'profile_path': None}, {'credit_id': '564f95f49251414b07004ea4', 'department': 'Sound', 'gender': 1, 'id': 232158, 'job': 'Music Supervisor', 'name': 'Susan Jacobs', 'profile_path': None}, {'credit_id': '564f9a4c925141645f000e3a', 'department': 'Crew', 'gender': 0, 'id': 1253648, 'job': 'Stunt Coordinator', 'name': 'Jeff Ward', 'profile_path': '/j1pxCjdfa4MIFqZJapvo4LKYTkQ.jpg'}, {'credit_id': '564f962fc3a368070a004c1a', 'department': 'Camera', 'gender': 0, 'id': 1391583, 'job': 'Still Photographer', 'name': 'Myles Aronowitz', 'profile_path': None}, {'credit_id': '564f9642c3a3680712004cf6', 'department': 'Camera', 'gender': 0, 'id': 1431631, 'job': 'Still Photographer', 'name': 'Eric Liebowitz', 'profile_path': None}, {'credit_id': '564f9656c3a3680712004cfd', 'department': 'Camera', 'gender': 2, 'id': 1521476, 'job': 'First Assistant Camera', 'name': 'Joseph E. Gallagher', 'profile_path': None}, {'credit_id': '564f95df92514178d70007a2', 'department': 'Sound', 'gender': 0, 'id': 1532409, 'job': 'Music Editor', 'name': 'Patrick Mullins', 'profile_path': None}, {'credit_id': '564f957ac3a368071b005066', 'department': 'Production', 'gender': 0, 'id': 1538812, 'job': 'Executive Producer', 'name': 'Michiyo Yoshizaki', 'profile_path': None}, {'credit_id': '564f95ae925141645f000d8c', 'department': 'Production', 'gender': 0, 'id': 1538813, 'job': 'Executive Producer', 'name': 'Joseph Allen', 'profile_path': None}, {'credit_id': '564f961ac3a368070d004df8', 'department': 'Editing', 'gender': 0, 'id': 1538814, 'job': 'First Assistant Editor', 'name': 'Earl Dittebrandt', 'profile_path': None}]</t>
  </si>
  <si>
    <t>[{'name': 'Miramax', 'id': 53009}, {'name': 'Eleventh Street Production', 'id': 93380}, {'name': 'Jon Kilik', 'id': 93381}]</t>
  </si>
  <si>
    <t>Basquiat</t>
  </si>
  <si>
    <t>m259</t>
  </si>
  <si>
    <t>['action', 'crime', 'fantasy', 'thriller', 'animation', 'crime', 'fantasy', 'action', 'thriller']</t>
  </si>
  <si>
    <t>[{'cast_id': 22, 'character': 'Bruce Wayne/Batman', 'credit_id': '52fe423cc3a36847f800e57d', 'gender': 2, 'id': 2232, 'name': 'Michael Keaton', 'order': 0, 'profile_path': '/myVdrYNGTgqunLfUSaM8DuVD7DL.jpg'}, {'cast_id': 5, 'character': 'Oswald Cobblepot/The Penguin', 'credit_id': '52fe423cc3a36847f800e529', 'gender': 2, 'id': 518, 'name': 'Danny DeVito', 'order': 1, 'profile_path': '/zKuyzmKzPLG7RJo7lbbHjx6CCZc.jpg'}, {'cast_id': 6, 'character': 'Selina Kyle/Catwoman', 'credit_id': '52fe423cc3a36847f800e52d', 'gender': 1, 'id': 1160, 'name': 'Michelle Pfeiffer', 'order': 2, 'profile_path': '/8kQhI2HGD1oB2wXHNqxRcElnmO3.jpg'}, {'cast_id': 7, 'character': 'Max Shreck', 'credit_id': '52fe423cc3a36847f800e531', 'gender': 2, 'id': 4690, 'name': 'Christopher Walken', 'order': 3, 'profile_path': '/ysO1GwRzLT9OVAB9Y2SKHxomqDr.jpg'}, {'cast_id': 8, 'character': 'Alfred', 'credit_id': '52fe423cc3a36847f800e535', 'gender': 2, 'id': 3796, 'name': 'Michael Gough', 'order': 4, 'profile_path': '/lSADK0gjUtcq4B6zKIUwB3SofSP.jpg'}, {'cast_id': 9, 'character': 'Commissioner James Gordon', 'credit_id': '52fe423cc3a36847f800e539', 'gender': 2, 'id': 3798, 'name': 'Pat Hingle', 'order': 5, 'profile_path': '/bW8alHCKEK0UOJjoZwjwwH7T0ga.jpg'}, {'cast_id': 30, 'character': 'Organ Grinder', 'credit_id': '5880b5d892514134bb00b034', 'gender': 2, 'id': 3418, 'name': 'Vincent Schiavelli', 'order': 6, 'profile_path': '/q2fEosVlli2T8k5db7c7xueNTtc.jpg'}, {'cast_id': 11, 'character': 'Mayor', 'credit_id': '52fe423cc3a36847f800e541', 'gender': 2, 'id': 4776, 'name': 'Michael Murphy', 'order': 7, 'profile_path': '/ebbKhFgIHugUywSL5udMFNfRxvQ.jpg'}, {'cast_id': 12, 'character': 'Ice Princess', 'credit_id': '52fe423cc3a36847f800e545', 'gender': 1, 'id': 5130, 'name': 'Cristi Conaway', 'order': 8, 'profile_path': '/5bbfOgGXmNf2MHQn0f6q7aY12bx.jpg'}, {'cast_id': 10, 'character': "Mr. Cobblepot/ Penguin's Father", 'credit_id': '52fe423cc3a36847f800e53d', 'gender': 2, 'id': 5129, 'name': 'Paul Reubens', 'order': 9, 'profile_path': '/qiY2maQ1iFnoaUiGNGLTKnaj3Xu.jpg'}, {'cast_id': 13, 'character': "Mrs. Cobblepot/Penguin's Mother", 'credit_id': '52fe423cc3a36847f800e549', 'gender': 1, 'id': 5131, 'name': 'Diane Salinger', 'order': 10, 'profile_path': '/kJkPiBp9tSBxlX4h1OZ1I82Q5Vi.jpg'}]</t>
  </si>
  <si>
    <t>[{'credit_id': '52fe423cc3a36847f800e513', 'department': 'Directing', 'gender': 2, 'id': 510, 'job': 'Director', 'name': 'Tim Burton', 'profile_path': '/yHEHAHQpN9PfSEQx1UxZPczhcAi.jpg'}, {'credit_id': '52fe423cc3a36847f800e54f', 'department': 'Production', 'gender': 2, 'id': 510, 'job': 'Producer', 'name': 'Tim Burton', 'profile_path': '/yHEHAHQpN9PfSEQx1UxZPczhcAi.jpg'}, {'credit_id': '52fe423cc3a36847f800e55b', 'department': 'Sound', 'gender': 2, 'id': 531, 'job': 'Original Music Composer', 'name': 'Danny Elfman', 'profile_path': '/pWacZpYPos8io22nEiim7d3wp2j.jpg'}, {'credit_id': '52fe423cc3a36847f800e56d', 'department': 'Editing', 'gender': 2, 'id': 541, 'job': 'Editor', 'name': 'Chris Lebenzon', 'profile_path': '/eA6NqE5wdIM0LT3g1ihanv5vUM7.jpg'}, {'credit_id': '52fe423cc3a36847f800e555', 'department': 'Production', 'gender': 1, 'id': 1899, 'job': 'Producer', 'name': 'Denise Di Novi', 'profile_path': '/2U7NbchfxJpZOwOWE5FVtQY7gBK.jpg'}, {'credit_id': '52fe423cc3a36847f800e561', 'department': 'Camera', 'gender': 2, 'id': 1919, 'job': 'Director of Photography', 'name': 'Stefan Czapsky', 'profile_path': None}, {'credit_id': '52fe423cc3a36847f800e519', 'department': 'Writing', 'gender': 2, 'id': 3794, 'job': 'Author', 'name': 'Bob Kane', 'profile_path': '/vuXwrlqaUydA4t5SFVdQkK9KsZL.jpg'}, {'credit_id': '52fe423cc3a36847f800e573', 'department': 'Production', 'gender': 1, 'id': 3806, 'job': 'Casting', 'name': 'Marion Dougherty', 'profile_path': '/vHUj1WzotNrj9PTT6wJ1yhhULbD.jpg'}, {'credit_id': '552d472f92514138710055c3', 'department': 'Writing', 'gender': 2, 'id': 5128, 'job': 'Screenplay', 'name': 'Daniel Waters', 'profile_path': '/cn6wLtCJ1e6GiYQ1cMmOC4BJmhK.jpg'}, {'credit_id': '552d472592514138710055c0', 'department': 'Writing', 'gender': 2, 'id': 5128, 'job': 'Story', 'name': 'Daniel Waters', 'profile_path': '/cn6wLtCJ1e6GiYQ1cMmOC4BJmhK.jpg'}, {'credit_id': '52fe423cc3a36847f800e567', 'department': 'Editing', 'gender': 2, 'id': 5132, 'job': 'Editor', 'name': 'Bob Badami', 'profile_path': None}, {'credit_id': '52fe423cc3a36847f800e579', 'department': 'Art', 'gender': 2, 'id': 5133, 'job': 'Production Design', 'name': 'Bo Welch', 'profile_path': None}, {'credit_id': '570edd8ac3a3685370000d7d', 'department': 'Production', 'gender': 2, 'id': 10949, 'job': 'Executive Producer', 'name': 'Michael Uslan', 'profile_path': '/lJ8n7Z9JB0XH4dxdgI48HG9jX1o.jpg'}, {'credit_id': '58d3f0759251411f90016da8', 'department': 'Writing', 'gender': 2, 'id': 17880, 'job': 'Screenplay', 'name': 'Wesley Strick', 'profile_path': '/t4ggAaMWTYRtWyB1nz1BPJilujC.jpg'}, {'credit_id': '52fe423cc3a36847f800e583', 'department': 'Costume &amp; Make-Up', 'gender': 1, 'id': 406204, 'job': 'Makeup Artist', 'name': 'Ve Neill', 'profile_path': '/gNYwxuK5Z7Nr3tWtSWv0qAueUIs.jpg'}, {'credit_id': '55402ca69251414af3000582', 'department': 'Visual Effects', 'gender': 0, 'id': 1395269, 'job': 'Visual Effects Supervisor', 'name': 'John Bruno', 'profile_path': None}]</t>
  </si>
  <si>
    <t>[{'id': 28, 'name': 'Action'}, {'id': 14, 'name': 'Fantasy'}]</t>
  </si>
  <si>
    <t>[{'name': 'PolyGram Filmed Entertainment', 'id': 1382}, {'name': 'Warner Bros.', 'id': 6194}]</t>
  </si>
  <si>
    <t>Batman Returns</t>
  </si>
  <si>
    <t>m261</t>
  </si>
  <si>
    <t>['action', 'crime', 'fantasy', 'thriller']</t>
  </si>
  <si>
    <t>[{'cast_id': 6, 'character': 'Bruce Wayne / Batman', 'credit_id': '52fe4240c3a36847f800fdf5', 'gender': 2, 'id': 5576, 'name': 'Val Kilmer', 'order': 0, 'profile_path': '/AlhPeiH8R4reMNGNQ9ag1FPbuW9.jpg'}, {'cast_id': 7, 'character': 'Harvey Dent / Two-Face', 'credit_id': '52fe4240c3a36847f800fdf9', 'gender': 2, 'id': 2176, 'name': 'Tommy Lee Jones', 'order': 1, 'profile_path': '/gRXugLFvr1oHZ6alLUxmYDq8cgW.jpg'}, {'cast_id': 8, 'character': 'Edward Nygma / The Riddler', 'credit_id': '52fe4241c3a36847f800fdfd', 'gender': 2, 'id': 206, 'name': 'Jim Carrey', 'order': 1, 'profile_path': '/5tVf0ow8MX4OwjmVoSa5v7qUDka.jpg'}, {'cast_id': 9, 'character': 'Dr. Chase Meridian', 'credit_id': '52fe4241c3a36847f800fe01', 'gender': 1, 'id': 2227, 'name': 'Nicole Kidman', 'order': 1, 'profile_path': '/1ammEgq5D6qw5mM4WkgUmnxQ7Uy.jpg'}, {'cast_id': 10, 'character': 'Dick Grayson / Robin', 'credit_id': '52fe4241c3a36847f800fe05', 'gender': 2, 'id': 5577, 'name': "Chris O'Donnell", 'order': 2, 'profile_path': '/pjIwKa4AkgTzDO2Onz9dPn5KZTr.jpg'}, {'cast_id': 11, 'character': 'Alfred Pennyworth', 'credit_id': '52fe4241c3a36847f800fe09', 'gender': 2, 'id': 3796, 'name': 'Michael Gough', 'order': 3, 'profile_path': '/lSADK0gjUtcq4B6zKIUwB3SofSP.jpg'}, {'cast_id': 12, 'character': 'Commissioner Gordon', 'credit_id': '52fe4241c3a36847f800fe0d', 'gender': 2, 'id': 3798, 'name': 'Pat Hingle', 'order': 4, 'profile_path': '/bW8alHCKEK0UOJjoZwjwwH7T0ga.jpg'}, {'cast_id': 13, 'character': 'Sugar', 'credit_id': '52fe4241c3a36847f800fe11', 'gender': 1, 'id': 69597, 'name': 'Drew Barrymore', 'order': 5, 'profile_path': '/y8GKPHsBXVGIGBdDzdNxjm0IbKF.jpg'}, {'cast_id': 14, 'character': 'Spice', 'credit_id': '52fe4241c3a36847f800fe15', 'gender': 1, 'id': 5578, 'name': 'Debi Mazar', 'order': 6, 'profile_path': '/8i1RkV4iIvTh6BXOgclylwZehEk.jpg'}, {'cast_id': 15, 'character': 'Gossip Gerty', 'credit_id': '52fe4241c3a36847f800fe19', 'gender': 0, 'id': 5579, 'name': 'Elizabeth Sanders', 'order': 7, 'profile_path': '/onWcLrux1SlRuvRhaAtvoVvSpv.jpg'}, {'cast_id': 24, 'character': 'Dr. Burton', 'credit_id': '52fe4241c3a36847f800fe4d', 'gender': 2, 'id': 9807, 'name': 'Rene Auberjonois', 'order': 8, 'profile_path': '/eAF43tqzBqq7Lgi7jG27BBUZ6Bp.jpg'}, {'cast_id': 25, 'character': 'Bank Guard', 'credit_id': '52fe4241c3a36847f800fe51', 'gender': 2, 'id': 4887, 'name': 'Joe Grifasi', 'order': 9, 'profile_path': '/cesXbWZaKHeOhsSdfbF9mB9750w.jpg'}, {'cast_id': 26, 'character': 'Male Newscaster', 'credit_id': '52fe4241c3a36847f800fe55', 'gender': 2, 'id': 1235, 'name': 'Philip Moon', 'order': 10, 'profile_path': '/zY8zIFtctrFWlV7LT5Sz2lYoTjd.jpg'}, {'cast_id': 27, 'character': 'Female Newscaster', 'credit_id': '52fe4241c3a36847f800fe59', 'gender': 1, 'id': 156689, 'name': 'Jessica Tuck', 'order': 11, 'profile_path': '/3NuJydop7Y8dytiw8IbVjplSlgd.jpg'}, {'cast_id': 28, 'character': 'Crime Boss Moroni', 'credit_id': '52fe4241c3a36847f800fe5d', 'gender': 2, 'id': 162556, 'name': 'Dennis Paladino', 'order': 12, 'profile_path': '/b4KxhVh7ViqAKwzvJiyZlI2J8kl.jpg'}, {'cast_id': 30, 'character': 'Gang Leader', 'credit_id': '53724abd0e0a2672f40020e7', 'gender': 0, 'id': 106745, 'name': 'Don Wilson', 'order': 13, 'profile_path': '/vBSGab4d62EVmQuMBYy3XGyN5hW.jpg'}, {'cast_id': 31, 'character': '', 'credit_id': '53724ad10e0a2672fb00211c', 'gender': 2, 'id': 25336, 'name': 'Bob Zmuda', 'order': 14, 'profile_path': '/jXC1XpcwRxYdNna5cKNeCZkqaVg.jpg'}]</t>
  </si>
  <si>
    <t>[{'credit_id': '52fe4240c3a36847f800fdd9', 'department': 'Directing', 'gender': 2, 'id': 5572, 'job': 'Director', 'name': 'Joel Schumacher', 'profile_path': '/ijI5sCPqDvT18NRWCeBqw8BJIZx.jpg'}, {'credit_id': '52fe4241c3a36847f800fe1f', 'department': 'Production', 'gender': 2, 'id': 510, 'job': 'Producer', 'name': 'Tim Burton', 'profile_path': '/yHEHAHQpN9PfSEQx1UxZPczhcAi.jpg'}, {'credit_id': '52fe4241c3a36847f800fe25', 'department': 'Production', 'gender': 2, 'id': 5580, 'job': 'Producer', 'name': 'Peter Macgregor-Scott', 'profile_path': None}, {'credit_id': '52fe4241c3a36847f800fe2b', 'department': 'Sound', 'gender': 2, 'id': 5581, 'job': 'Original Music Composer', 'name': 'Elliot Goldenthal', 'profile_path': '/mr1rr5bQySCwp564E1Ag363SgLH.jpg'}, {'credit_id': '52fe4241c3a36847f800fe31', 'department': 'Camera', 'gender': 2, 'id': 5582, 'job': 'Director of Photography', 'name': 'Stephen Goldblatt', 'profile_path': None}, {'credit_id': '52fe4241c3a36847f800fe37', 'department': 'Editing', 'gender': 2, 'id': 5583, 'job': 'Editor', 'name': 'Mark Stevens', 'profile_path': None}, {'credit_id': '52fe4241c3a36847f800fe3d', 'department': 'Editing', 'gender': 2, 'id': 5584, 'job': 'Editor', 'name': 'Dennis Virkler', 'profile_path': None}, {'credit_id': '52fe4241c3a36847f800fe43', 'department': 'Production', 'gender': 1, 'id': 1262, 'job': 'Casting', 'name': 'Mali Finn', 'profile_path': None}, {'credit_id': '52fe4241c3a36847f800fe49', 'department': 'Art', 'gender': 1, 'id': 5585, 'job': 'Production Design', 'name': 'Barbara Ling', 'profile_path': None}, {'credit_id': '52fe4241c3a36847f800fe63', 'department': 'Costume &amp; Make-Up', 'gender': 1, 'id': 406204, 'job': 'Makeup Artist', 'name': 'Ve Neill', 'profile_path': '/gNYwxuK5Z7Nr3tWtSWv0qAueUIs.jpg'}, {'credit_id': '59d3e832c3a368451b003f3c', 'department': 'Production', 'gender': 0, 'id': 1403491, 'job': 'Location Manager', 'name': 'Laura Sode-Matteson', 'profile_path': None}, {'credit_id': '59d3e847c3a368457200413e', 'department': 'Production', 'gender': 0, 'id': 1413136, 'job': 'Production Accountant', 'name': 'Jackie Brady Baugh', 'profile_path': None}, {'credit_id': '55a2e3a2925141297d004082', 'department': 'Writing', 'gender': 2, 'id': 3794, 'job': 'Characters', 'name': 'Bob Kane', 'profile_path': '/vuXwrlqaUydA4t5SFVdQkK9KsZL.jpg'}, {'credit_id': '55a2e3b19251412971003e1e', 'department': 'Writing', 'gender': 0, 'id': 5573, 'job': 'Story', 'name': 'Lee Batchler', 'profile_path': None}, {'credit_id': '55a2e3bf925141297d004086', 'department': 'Writing', 'gender': 0, 'id': 5574, 'job': 'Story', 'name': 'Janet Scott Batchler', 'profile_path': None}, {'credit_id': '55a2e3cfc3a3681ce7003f1e', 'department': 'Writing', 'gender': 2, 'id': 5575, 'job': 'Screenplay', 'name': 'Akiva Goldsman', 'profile_path': '/smyKiXX4rAfehztrmg3lxgRAuZF.jpg'}, {'credit_id': '55a2e3fa925141296e003fe5', 'department': 'Production', 'gender': 0, 'id': 1115051, 'job': 'Associate Producer', 'name': 'Mitchell E. Dauterive', 'profile_path': None}, {'credit_id': '55a2e408c3a3681cde003bc5', 'department': 'Production', 'gender': 2, 'id': 10951, 'job': 'Executive Producer', 'name': 'Benjamin Melniker', 'profile_path': None}, {'credit_id': '55a2e417925141296e003fea', 'department': 'Production', 'gender': 0, 'id': 56461, 'job': 'Co-Producer', 'name': 'Kevin J. Messick', 'profile_path': None}, {'credit_id': '55a2e4259251410507000071', 'department': 'Production', 'gender': 2, 'id': 10949, 'job': 'Executive Producer', 'name': 'Michael Uslan', 'profile_path': '/lJ8n7Z9JB0XH4dxdgI48HG9jX1o.jpg'}, {'credit_id': '59d3d8abc3a368453f0033de', 'department': 'Directing', 'gender': 2, 'id': 35664, 'job': 'First Assistant Director', 'name': 'William M. Elvin', 'profile_path': None}, {'credit_id': '59d2b631c3a36852ab00041c', 'department': 'Art', 'gender': 0, 'id': 13586, 'job': 'Art Direction', 'name': 'Christopher Burian-Mohr', 'profile_path': None}, {'credit_id': '59d2b646925141404e00043b', 'department': 'Art', 'gender': 0, 'id': 3988, 'job': 'Art Direction', 'name': 'Joseph P. Lucky', 'profile_path': None}, {'credit_id': '59d2b65ec3a36852ab00044d', 'department': 'Art', 'gender': 0, 'id': 7148, 'job': 'Set Decoration', 'name': 'Cricket Rowland', 'profile_path': None}, {'credit_id': '59d2b675c3a36852e90003e1', 'department': 'Art', 'gender': 1, 'id': 79252, 'job': 'Set Decoration', 'name': "Elaine O'Donnell", 'profile_path': None}, {'credit_id': '59d2b68a9251414078000409', 'department': 'Costume &amp; Make-Up', 'gender': 1, 'id': 1371063, 'job': 'Costume Design', 'name': 'Ingrid Ferrin', 'profile_path': None}, {'credit_id': '59d2b6a492514140af00043a', 'department': 'Costume &amp; Make-Up', 'gender': 2, 'id': 2530, 'job': 'Costume Design', 'name': 'Bob Ringwood', 'profile_path': None}, {'credit_id': '59d3d3c99251414b8b002d21', 'department': 'Art', 'gender': 0, 'id': 1899197, 'job': 'Art Department Coordinator', 'name': 'Jill DuDeck', 'profile_path': None}, {'credit_id': '59d3d3d5c3a3684550002f77', 'department': 'Art', 'gender': 0, 'id': 21866, 'job': 'Assistant Art Director', 'name': 'Chas. Butcher', 'profile_path': None}, {'credit_id': '59d3d3f09251414b83002f71', 'department': 'Art', 'gender': 0, 'id': 1400546, 'job': 'Construction Coordinator', 'name': 'Greg John Callas', 'profile_path': None}, {'credit_id': '59d3d40a9251414b83002f94', 'department': 'Art', 'gender': 0, 'id': 1362899, 'job': 'Leadman', 'name': 'Chuck McSorley', 'profile_path': None}, {'credit_id': '59d3d41cc3a3684594002fca', 'department': 'Art', 'gender': 0, 'id': 1767953, 'job': 'Location Scout', 'name': 'Adam Baer', 'profile_path': None}, {'credit_id': '59d3d4329251414b5c0030d6', 'department': 'Art', 'gender': 0, 'id': 1899199, 'job': 'Painter', 'name': 'Sarah Ray', 'profile_path': None}, {'credit_id': '59d3d442c3a3684550002fe1', 'department': 'Art', 'gender': 0, 'id': 1619972, 'job': 'Production Illustrator', 'name': 'James Carson', 'profile_path': None}, {'credit_id': '59d3d4569251414b8b002dca', 'department': 'Art', 'gender': 0, 'id': 1400548, 'job': 'Sculptor', 'name': 'Yarek Alfer', 'profile_path': None}, {'credit_id': '59d3d46c9251414b7f0030e0', 'department': 'Art', 'gender': 0, 'id': 1691936, 'job': 'Set Designer', 'name': 'James R. Bayliss', 'profile_path': None}, {'credit_id': '59d3d4999251414b7f003111', 'department': 'Camera', 'gender': 0, 'id': 18374, 'job': 'Camera Operator', 'name': 'Michael A. Jones', 'profile_path': None}, {'credit_id': '59d3d4b7c3a3684528002eab', 'department': 'Camera', 'gender': 0, 'id': 1735460, 'job': 'First Assistant Camera', 'name': 'Robert Heine', 'profile_path': None}, {'credit_id': '59d3d4dac3a36845500030ca', 'department': 'Camera', 'gender': 0, 'id': 1899203, 'job': 'Grip', 'name': 'Jim Gordon', 'profile_path': None}, {'credit_id': '59d3d4fd9251414b8b002ea0', 'department': 'Camera', 'gender': 2, 'id': 1378173, 'job': 'Still Photographer', 'name': 'Ralph Nelson', 'profile_path': None}, {'credit_id': '59d3d51f9251414b830030d4', 'department': 'Camera', 'gender': 0, 'id': 12948, 'job': 'Underwater Director of Photography', 'name': 'Conrad E. Palmisano', 'profile_path': None}, {'credit_id': '59d3d536c3a3684572002c90', 'department': 'Costume &amp; Make-Up', 'gender': 0, 'id': 1549188, 'job': 'Costume Supervisor', 'name': 'Elaine Maser', 'profile_path': None}, {'credit_id': '59d3d54ac3a3684572002ca6', 'department': 'Costume &amp; Make-Up', 'gender': 0, 'id': 1331648, 'job': 'Hairstylist', 'name': 'Barbara Lorenz', 'profile_path': None}, {'credit_id': '59d3d59ac3a3684572002d24', 'department': 'Costume &amp; Make-Up', 'gender': 1, 'id': 1400741, 'job': 'Key Hair Stylist', 'name': 'Yolanda Toussieng', 'profile_path': '/grhDrJir8jfCfWZnDtYP0RnxHbD.jpg'}, {'credit_id': '59d3d5b5c3a36845940031ac', 'department': 'Costume &amp; Make-Up', 'gender': 0, 'id': 1536364, 'job': 'Makeup Artist', 'name': 'Wade Daily', 'profile_path': None}, {'credit_id': '59d3d5e69251414b7f0032da', 'department': 'Costume &amp; Make-Up', 'gender': 0, 'id': 1428841, 'job': 'Set Costumer', 'name': 'Myron Baker', 'profile_path': None}, {'credit_id': '59d3d5ffc3a36844e1003233', 'department': 'Costume &amp; Make-Up', 'gender': 0, 'id': 1899208, 'job': 'Set Dressing Artist', 'name': 'Kinney Booker', 'profile_path': None}, {'credit_id': '59d3d61d9251414b83003247', 'department': 'Crew', 'gender': 0, 'id': 1646230, 'job': 'Armorer', 'name': 'Harry Lu', 'profile_path': None}, {'credit_id': '59d3d6359251414b5c00339d', 'department': 'Crew', 'gender': 2, 'id': 1534084, 'job': 'Carpenter', 'name': 'Frank Didio', 'profile_path': None}, {'credit_id': '59d3d66ac3a36844e10032e7', 'department': 'Crew', 'gender': 0, 'id': 1899212, 'job': 'CG Supervisor', 'name': 'Terrence Masson', 'profile_path': None}, {'credit_id': '59d3d6799251414b7f0033c1', 'department': 'Crew', 'gender': 0, 'id': 1832422, 'job': 'Craft Service', 'name': 'Nancy Mott', 'profile_path': None}, {'credit_id': '59d3d6899251414ba5003370', 'department': 'Crew', 'gender': 1, 'id': 122607, 'job': 'Dialect Coach', 'name': 'Carla Meyer', 'profile_path': None}, {'credit_id': '59d3d6a19251414b9900332b', 'department': 'Crew', 'gender': 0, 'id': 1417897, 'job': 'Digital Effects Supervisor', 'name': 'Kathy White', 'profile_path': None}, {'credit_id': '59d3d6b4c3a368451b002d58', 'department': 'Crew', 'gender': 0, 'id': 1852636, 'job': 'Driver', 'name': 'David Diaz', 'profile_path': None}, {'credit_id': '59d3d6eb9251414b7f003466', 'department': 'Crew', 'gender': 0, 'id': 1591301, 'job': 'Makeup Effects', 'name': 'David LeRoy Anderson', 'profile_path': None}, {'credit_id': '59d3d71ec3a368453f0031fd', 'department': 'Crew', 'gender': 0, 'id': 1569565, 'job': 'Propmaker', 'name': 'Tony Chavez', 'profile_path': None}, {'credit_id': '59d3d72fc3a368456100354b', 'department': 'Art', 'gender': 0, 'id': 1334779, 'job': 'Property Master', 'name': 'Brad Einhorn', 'profile_path': None}, {'credit_id': '59d3d747c3a368453f00322d', 'department': 'Crew', 'gender': 0, 'id': 1586929, 'job': 'Scenic Artist', 'name': 'Michael Denering', 'profile_path': None}, {'credit_id': '59d3d761c3a3684572002f6e', 'department': 'Crew', 'gender': 2, 'id': 70792, 'job': 'Second Unit', 'name': 'David Hogan', 'profile_path': None}, {'credit_id': '59d3d789c3a368453f00327c', 'department': 'Crew', 'gender': 0, 'id': 1899219, 'job': 'Set Medic', 'name': 'Anna Baltimore', 'profile_path': None}, {'credit_id': '59d3d7979251414b450031db', 'department': 'Crew', 'gender': 0, 'id': 1899221, 'job': 'Set Production Assistant', 'name': 'David Lanphier Jr.', 'profile_path': None}, {'credit_id': '59d3d7abc3a368459400344c', 'department': 'Crew', 'gender': 0, 'id': 13457, 'job': 'Special Effects Coordinator', 'name': 'Thomas L. Fisher', 'profile_path': None}, {'credit_id': '59d3d7cb9251414ba5003527', 'department': 'Crew', 'gender': 0, 'id': 12948, 'job': 'Stunt Coordinator', 'name': 'Conrad E. Palmisano', 'profile_path': None}, {'credit_id': '59d3d7dec3a368459400347c', 'department': 'Crew', 'gender': 2, 'id': 1074163, 'job': 'Stunts', 'name': 'G.A. Aguilar', 'profile_path': None}, {'credit_id': '59d3d7f7c3a368457200301f', 'department': 'Crew', 'gender': 0, 'id': 1457329, 'job': 'Systems Administrators &amp; Support', 'name': 'Kevin Andrew Smith', 'profile_path': None}, {'credit_id': '59d3d80c9251414b83003500', 'department': 'Crew', 'gender': 0, 'id': 1677818, 'job': 'Technical Supervisor', 'name': 'Philippe Gluckman', 'profile_path': None}, {'credit_id': '59d3d820c3a368451b002eea', 'department': 'Crew', 'gender': 0, 'id': 1870698, 'job': 'Transportation Captain', 'name': 'Dick Johnson', 'profile_path': None}, {'credit_id': '59d3d83cc3a36845610036c5', 'department': 'Crew', 'gender': 0, 'id': 117404, 'job': 'Transportation Coordinator', 'name': 'Craig Pinkard', 'profile_path': None}, {'credit_id': '59d3d84f9251414b5c00367a', 'department': 'Production', 'gender': 0, 'id': 1899230, 'job': 'Unit Production Manager', 'name': 'Ralph Burris', 'profile_path': None}, {'credit_id': '59d3d85ec3a36845610036e3', 'department': 'Crew', 'gender': 2, 'id': 1404235, 'job': 'Unit Publicist', 'name': 'Michael Singer', 'profile_path': None}, {'credit_id': '59d3d8729251414b8300358b', 'department': 'Crew', 'gender': 0, 'id': 1646246, 'job': 'Utility Stunts', 'name': 'Tony Angelotti', 'profile_path': None}, {'credit_id': '59d3d8829251414b5c0036b4', 'department': 'Crew', 'gender': 0, 'id': 1568652, 'job': 'Video Assist Operator', 'name': 'Martin Weight', 'profile_path': None}, {'credit_id': '59d3d895c3a368451b002f5f', 'department': 'Crew', 'gender': 0, 'id': 1379396, 'job': 'Visual Effects Editor', 'name': 'Miller Drake', 'profile_path': None}, {'credit_id': '59d3d8c1c3a3684594003594', 'department': 'Editing', 'gender': 0, 'id': 1630675, 'job': 'Color Timer', 'name': 'Bob Putynkowski', 'profile_path': None}, {'credit_id': '59d3d8d69251414b45003373', 'department': 'Sound', 'gender': 0, 'id': 1550072, 'job': 'Dialogue Editor', 'name': 'Sukey Fontelieu', 'profile_path': None}, {'credit_id': '59d3d8fe9251414b5c003748', 'department': 'Lighting', 'gender': 0, 'id': 1899233, 'job': 'Electrician', 'name': 'Jerry D. Knight', 'profile_path': None}, {'credit_id': '59d3d910c3a36845610037b9', 'department': 'Lighting', 'gender': 0, 'id': 1899234, 'job': 'Lighting Supervisor', 'name': 'Jean M. Cunningham', 'profile_path': None}, {'credit_id': '59d3d91e9251414b8b0033d3', 'department': 'Lighting', 'gender': 0, 'id': 1832428, 'job': 'Lighting Technician', 'name': 'Billy Craft', 'profile_path': None}, {'credit_id': '59d3d9319251414ba50036db', 'department': 'Production', 'gender': 1, 'id': 22059, 'job': 'Casting Associate', 'name': 'Emily Schweber', 'profile_path': None}, {'credit_id': '59d3e81e9251414b990046b5', 'department': 'Production', 'gender': 0, 'id': 1885830, 'job': 'Executive In Charge Of Production', 'name': 'James W. Kristoff', 'profile_path': None}, {'credit_id': '59d3e85cc3a36844e10047bf', 'department': 'Production', 'gender': 0, 'id': 1769921, 'job': 'Production Coordinator', 'name': 'Tripp Hudson', 'profile_path': None}, {'credit_id': '59d3e86ec3a36845280045ea', 'department': 'Production', 'gender': 0, 'id': 1308180, 'job': 'Production Manager', 'name': 'Amy Harrington', 'profile_path': None}, {'credit_id': '59d3e883c3a36845280045fe', 'department': 'Sound', 'gender': 0, 'id': 1342654, 'job': 'Boom Operator', 'name': 'Carl Fischer', 'profile_path': None}, {'credit_id': '59d3e89a9251414b450044e2', 'department': 'Sound', 'gender': 0, 'id': 1899274, 'job': 'Assistant Sound Editor', 'name': 'Keith Bewick', 'profile_path': None}, {'credit_id': '59d3e8a99251414b99004740', 'department': 'Sound', 'gender': 0, 'id': 1667948, 'job': 'Foley Editor', 'name': 'Michael Dressel', 'profile_path': None}, {'credit_id': '59d3e8bc9251414b7f004921', 'department': 'Sound', 'gender': 2, 'id': 9351, 'job': 'Music Editor', 'name': 'Zigmund Gron', 'profile_path': None}, {'credit_id': '59d3e8d1c3a3684528004661', 'department': 'Sound', 'gender': 0, 'id': 1899275, 'job': 'Music Supervisor', 'name': 'Jolene Cherry', 'profile_path': None}, {'credit_id': '59d3e8de9251414b99004787', 'department': 'Sound', 'gender': 0, 'id': 1460669, 'job': 'Orchestrator', 'name': 'Robert Elhai', 'profile_path': None}, {'credit_id': '59d3e8ff9251414b4500454d', 'department': 'Sound', 'gender': 0, 'id': 1552027, 'job': 'Production Sound Mixer', 'name': 'Petur Hliddal', 'profile_path': None}, {'credit_id': '59d3e9159251414b7f004993', 'department': 'Sound', 'gender': 0, 'id': 3119, 'job': 'Sound Designer', 'name': 'Lance Brown', 'profile_path': None}, {'credit_id': '59d3e92a9251414b45004572', 'department': 'Sound', 'gender': 0, 'id': 1404902, 'job': 'Sound Effects Editor', 'name': 'Gordon Ecker', 'profile_path': None}, {'credit_id': '59d3e956c3a368453f0045e3', 'department': 'Sound', 'gender': 0, 'id': 1413451, 'job': 'Supervising Sound Editor', 'name': 'John Leveque', 'profile_path': None}, {'credit_id': '59d3e96b9251414b7f004a05', 'department': 'Visual Effects', 'gender': 0, 'id': 12099, 'job': 'Animation Supervisor', 'name': 'Raman Hui', 'profile_path': '/BmPYRLBeb2Ln881ihfemK1lo4w.jpg'}, {'credit_id': '59d3e9819251414b5c004a68', 'department': 'Visual Effects', 'gender': 0, 'id': 113139, 'job': 'Digital Compositors', 'name': 'Joni Jacobson', 'profile_path': None}, {'credit_id': '59d3e997c3a3684561004b48', 'department': 'Visual Effects', 'gender': 2, 'id': 1439088, 'job': 'Visual Effects Coordinator', 'name': 'David Wallace Allen', 'profile_path': None}, {'credit_id': '59d3e9aec3a36845940048c4', 'department': 'Visual Effects', 'gender': 0, 'id': 1413176, 'job': 'Visual Effects Producer', 'name': 'C. Marie Davis', 'profile_path': None}, {'credit_id': '59d3e9c39251414b7f004a9c', 'department': 'Visual Effects', 'gender': 2, 'id': 5524, 'job': 'Visual Effects Supervisor', 'name': 'Andrew Adamson', 'profile_path': '/sI8oEKKzvQmrNzV5kFakrKcNcvB.jpg'}, {'credit_id': '59d3e9d9c3a368453f00468d', 'department': 'Writing', 'gender': 0, 'id': 1567968, 'job': 'Storyboard', 'name': 'Chris Buchinsky', 'profile_path': None}, {'credit_id': '59d3e9fac3a36844e10049d1', 'department': 'Sound', 'gender': 0, 'id': 1424127, 'job': 'Dolby Consultant', 'name': 'Douglas Greenfield', 'profile_path': None}]</t>
  </si>
  <si>
    <t>[{'id': 28, 'name': 'Action'}, {'id': 80, 'name': 'Crime'}, {'id': 14, 'name': 'Fantasy'}]</t>
  </si>
  <si>
    <t>[{'name': 'Warner Bros.', 'id': 6194}, {'name': 'Polygram Filmed Entertainment', 'id': 31080}]</t>
  </si>
  <si>
    <t>Batman Forever</t>
  </si>
  <si>
    <t>m262</t>
  </si>
  <si>
    <t>['crime', 'drama', 'thriller', 'action', 'adventure', 'crime']</t>
  </si>
  <si>
    <t>[{'cast_id': 5, 'character': 'Jack Napier/The Joker', 'credit_id': '52fe422fc3a36847f800aa05', 'gender': 2, 'id': 514, 'name': 'Jack Nicholson', 'order': 0, 'profile_path': '/hINAkm21g80UbaAxA6rHhOaT5Jk.jpg'}, {'cast_id': 4, 'character': 'Bruce Wayne/Batman', 'credit_id': '52fe422fc3a36847f800aa01', 'gender': 2, 'id': 2232, 'name': 'Michael Keaton', 'order': 1, 'profile_path': '/myVdrYNGTgqunLfUSaM8DuVD7DL.jpg'}, {'cast_id': 6, 'character': 'Vicki Vale', 'credit_id': '52fe422fc3a36847f800aa09', 'gender': 1, 'id': 326, 'name': 'Kim Basinger', 'order': 2, 'profile_path': '/xpv6NgpY0mDr5QSWjZLXy5KlFn9.jpg'}, {'cast_id': 7, 'character': 'Alfred', 'credit_id': '52fe422fc3a36847f800aa0d', 'gender': 2, 'id': 3796, 'name': 'Michael Gough', 'order': 3, 'profile_path': '/lSADK0gjUtcq4B6zKIUwB3SofSP.jpg'}, {'cast_id': 8, 'character': 'Commissioner James Gordon', 'credit_id': '52fe422fc3a36847f800aa11', 'gender': 2, 'id': 3798, 'name': 'Pat Hingle', 'order': 4, 'profile_path': '/bW8alHCKEK0UOJjoZwjwwH7T0ga.jpg'}, {'cast_id': 9, 'character': 'Harvey Dent', 'credit_id': '52fe422fc3a36847f800aa15', 'gender': 0, 'id': 3799, 'name': 'Billy Dee Williams', 'order': 5, 'profile_path': '/sDuo82Mb5o3ZGt4SuV9dR0lAh8P.jpg'}, {'cast_id': 10, 'character': 'Carl Grissom', 'credit_id': '52fe422fc3a36847f800aa19', 'gender': 2, 'id': 3785, 'name': 'Jack Palance', 'order': 6, 'profile_path': '/vVQxDsA4FVDRZm6Pm3ohjmuJFxh.jpg'}, {'cast_id': 11, 'character': 'Alicia Grissom', 'credit_id': '52fe422fc3a36847f800aa1d', 'gender': 1, 'id': 3800, 'name': 'Jerry Hall', 'order': 7, 'profile_path': '/reRiD86HiRI022KDmh1aOaBHCXU.jpg'}, {'cast_id': 12, 'character': 'Bob the Goon', 'credit_id': '52fe422fc3a36847f800aa21', 'gender': 2, 'id': 3801, 'name': 'Tracey Walter', 'order': 8, 'profile_path': '/pMeImyAZ8fpQ32QyPO8g6W8gs13.jpg'}, {'cast_id': 13, 'character': 'Mayor', 'credit_id': '52fe422fc3a36847f800aa25', 'gender': 2, 'id': 3802, 'name': 'Lee Wallace', 'order': 9, 'profile_path': '/k2rVcgalJ4oJqxL2XykvR58lm9D.jpg'}, {'cast_id': 14, 'character': 'Eckhardt', 'credit_id': '52fe422fc3a36847f800aa29', 'gender': 2, 'id': 663, 'name': 'William Hootkins', 'order': 10, 'profile_path': '/lGPSg64fsqbWS5PUFKsUKLNOqsx.jpg'}, {'cast_id': 15, 'character': 'Rotelli', 'credit_id': '52fe422fc3a36847f800aa2d', 'gender': 0, 'id': 3803, 'name': 'Edwin Craig', 'order': 11, 'profile_path': '/nyzFD9NjXwCK6X0nW4z46aWKySI.jpg'}, {'cast_id': 24, 'character': 'Alexander Knox', 'credit_id': '52fe4230c3a36847f800aa61', 'gender': 2, 'id': 4040, 'name': 'Robert Wuhl', 'order': 12, 'profile_path': '/7bboXtHrq8qOtQBdcZko3KJfFyH.jpg'}, {'cast_id': 26, 'character': 'Crimelord #1', 'credit_id': '57f8030e92514116aa000cc6', 'gender': 2, 'id': 1257821, 'name': 'Vincent Wong', 'order': 13, 'profile_path': '/r09FygOv9rWFFNtT2FcRepS6v1y.jpg'}, {'cast_id': 27, 'character': 'Goon', 'credit_id': '58932a45c3a3686d17004caf', 'gender': 2, 'id': 79502, 'name': 'Richard Strange', 'order': 14, 'profile_path': '/gW6LnjcXxcfaAMpM5YyEKePeezR.jpg'}, {'cast_id': 28, 'character': 'Nic', 'credit_id': '58932a649251416eeb0047de', 'gender': 2, 'id': 8399, 'name': 'Christopher Fairbank', 'order': 15, 'profile_path': '/lJCM6UjCebFlWVS6EzHDGnRgBqp.jpg'}, {'cast_id': 29, 'character': 'TV Director', 'credit_id': '58932a739251416ef8004e1f', 'gender': 2, 'id': 120833, 'name': 'Richard Durden', 'order': 16, 'profile_path': '/c5NnyhdxFe52UCAxyjOr7amvAFK.jpg'}, {'cast_id': 30, 'character': 'Lawyer', 'credit_id': '58932a8bc3a3686d1c004b39', 'gender': 0, 'id': 17072, 'name': 'Sam Douglas', 'order': 17, 'profile_path': '/5ZcldKZ1PDmf2gzTL3LA671PNZL.jpg'}, {'cast_id': 31, 'character': 'Doctor', 'credit_id': '598643679251413d39006b53', 'gender': 2, 'id': 140148, 'name': 'Steve Plytas', 'order': 18, 'profile_path': None}]</t>
  </si>
  <si>
    <t>[{'credit_id': '52fe422fc3a36847f800aa4b', 'department': 'Editing', 'gender': 2, 'id': 244, 'job': 'Editor', 'name': 'Ray Lovejoy', 'profile_path': None}, {'credit_id': '52fe422fc3a36847f800aa3f', 'department': 'Camera', 'gender': 2, 'id': 293, 'job': 'Director of Photography', 'name': 'Roger Pratt', 'profile_path': '/5a4fQyqEo5Mqq1QROrBxTy7urv1.jpg'}, {'credit_id': '52fe422fc3a36847f800a9f1', 'department': 'Directing', 'gender': 2, 'id': 510, 'job': 'Director', 'name': 'Tim Burton', 'profile_path': '/yHEHAHQpN9PfSEQx1UxZPczhcAi.jpg'}, {'credit_id': '52fe422fc3a36847f800aa45', 'department': 'Sound', 'gender': 2, 'id': 531, 'job': 'Original Music Composer', 'name': 'Danny Elfman', 'profile_path': '/pWacZpYPos8io22nEiim7d3wp2j.jpg'}, {'credit_id': '52fe422fc3a36847f800a9fd', 'department': 'Writing', 'gender': 0, 'id': 913, 'job': 'Screenplay', 'name': 'Warren Skaaren', 'profile_path': None}, {'credit_id': '52fe422fc3a36847f800a9f7', 'department': 'Writing', 'gender': 2, 'id': 3794, 'job': 'Characters', 'name': 'Bob Kane', 'profile_path': '/vuXwrlqaUydA4t5SFVdQkK9KsZL.jpg'}, {'credit_id': '52fe422fc3a36847f800aa33', 'department': 'Production', 'gender': 2, 'id': 3804, 'job': 'Producer', 'name': 'Peter Guber', 'profile_path': '/ndfEiDJFkjAHojchBDjOshZIxwz.jpg'}, {'credit_id': '52fe422fc3a36847f800aa39', 'department': 'Production', 'gender': 2, 'id': 3805, 'job': 'Producer', 'name': 'Jon Peters', 'profile_path': '/g7QUavX05hDboodZulsFF65AVjN.jpg'}, {'credit_id': '52fe422fc3a36847f800aa51', 'department': 'Production', 'gender': 1, 'id': 3806, 'job': 'Casting', 'name': 'Marion Dougherty', 'profile_path': '/vHUj1WzotNrj9PTT6wJ1yhhULbD.jpg'}, {'credit_id': '52fe4230c3a36847f800aa57', 'department': 'Art', 'gender': 2, 'id': 3807, 'job': 'Production Design', 'name': 'Anton Furst', 'profile_path': None}, {'credit_id': '52fe4230c3a36847f800aa5d', 'department': 'Writing', 'gender': 2, 'id': 3795, 'job': 'Screenplay', 'name': 'Sam Hamm', 'profile_path': None}, {'credit_id': '570ede8992514102af000bff', 'department': 'Production', 'gender': 2, 'id': 10949, 'job': 'Executive Producer', 'name': 'Michael Uslan', 'profile_path': '/lJ8n7Z9JB0XH4dxdgI48HG9jX1o.jpg'}]</t>
  </si>
  <si>
    <t>[{'name': 'PolyGram Filmed Entertainment', 'id': 1382}, {'name': 'The Guber-Peters Company', 'id': 4357}, {'name': 'Warner Bros.', 'id': 6194}]</t>
  </si>
  <si>
    <t>Batman</t>
  </si>
  <si>
    <t>m264</t>
  </si>
  <si>
    <t>['animation', 'adventure', 'comedy', 'crime']</t>
  </si>
  <si>
    <t>[{'cast_id': 11, 'character': 'Beavis / Butt-Head / Tom Anderson / Mr. Van Driessen / Principal McVicker (voice)', 'credit_id': '52fe438dc3a36847f805cf0b', 'gender': 2, 'id': 17403, 'name': 'Mike Judge', 'order': 0, 'profile_path': '/2ZNDYQTtOLQPQNad9trtXosYoVP.jpg'}, {'cast_id': 12, 'character': 'Muddy Grimes (voice)', 'credit_id': '52fe438dc3a36847f805cf0f', 'gender': 2, 'id': 62, 'name': 'Bruce Willis', 'order': 1, 'profile_path': '/2B7RySy2WMVJKKEFN2XA3IFb8w0.jpg'}, {'cast_id': 13, 'character': 'Dallas Grimes (voice)', 'credit_id': '52fe438dc3a36847f805cf13', 'gender': 1, 'id': 3416, 'name': 'Demi Moore', 'order': 2, 'profile_path': '/eLNoOYnxvhpV0BMSkNNnyyo5In7.jpg'}, {'cast_id': 14, 'character': 'ATF Agent Flemming (voice)', 'credit_id': '52fe438dc3a36847f805cf17', 'gender': 2, 'id': 2493, 'name': 'Robert Stack', 'order': 3, 'profile_path': '/f1MchlCMVc4LDWEALsodZHPkbIu.jpg'}, {'cast_id': 51, 'character': 'Tour Bus Driver', 'credit_id': '58a33272c3a36859af0005d7', 'gender': 2, 'id': 564, 'name': 'Richard Linklater', 'order': 4, 'profile_path': '/wNijRefhQCp0BkNqM5qhhdazDgx.jpg'}, {'cast_id': 52, 'character': 'Tour Bus Driver (voice)', 'credit_id': '58a3327e92514127d200065d', 'gender': 2, 'id': 564, 'name': 'Richard Linklater', 'order': 5, 'profile_path': '/wNijRefhQCp0BkNqM5qhhdazDgx.jpg'}, {'cast_id': 53, 'character': 'Old Woman (voice)', 'credit_id': '58a33297c3a368594900061c', 'gender': 1, 'id': 9599, 'name': 'Cloris Leachman', 'order': 6, 'profile_path': '/8ByYhjEHavhZiQYriHVXsWUfu8c.jpg'}, {'cast_id': 54, 'character': 'ATF Agent Bork (voice)', 'credit_id': '58a332b392514127d600061d', 'gender': 2, 'id': 17141, 'name': 'Greg Kinnear', 'order': 7, 'profile_path': '/agOTbOC76I6rC7TPuCTquvngXRu.jpg'}, {'cast_id': 55, 'character': 'MÃ¶tley CrÃ¼e Roadie', 'credit_id': '58a3349ec3a368598800071e', 'gender': 2, 'id': 136487, 'name': 'David Letterman', 'order': 8, 'profile_path': '/nk1rMabb84e52G2oax6yO9FBiAd.jpg'}, {'cast_id': 56, 'character': 'MÃ¶tley CrÃ¼e Roadie (voice)', 'credit_id': '58a334b292514127be0007da', 'gender': 0, 'id': 1757780, 'name': 'Tony Darling', 'order': 9, 'profile_path': None}, {'cast_id': 57, 'character': 'MÃ¶tley CrÃ¼e Roadie (voice)', 'credit_id': '58a334b8c3a36859dc00076c', 'gender': 2, 'id': 136487, 'name': 'David Letterman', 'order': 10, 'profile_path': '/nk1rMabb84e52G2oax6yO9FBiAd.jpg'}, {'cast_id': 58, 'character': 'Man on Plane / Man in Confession Booth / Old Guy / Jim (voice)', 'credit_id': '58a334ed92514127f200077f', 'gender': 0, 'id': 1235088, 'name': 'Kristofor Brown', 'order': 11, 'profile_path': None}, {'cast_id': 59, 'character': 'Old Faithful Ranger / White House Press Secretary / Strategic Air Command Lieutenant (voice)', 'credit_id': '58a33527c3a36859d000079b', 'gender': 2, 'id': 10866, 'name': 'Eric Bogosian', 'order': 12, 'profile_path': '/ez5wbZJ1txZ8EroWSRxElcWlsru.jpg'}, {'cast_id': 60, 'character': 'Agent Hurly', 'credit_id': '58a3353fc3a368594900078c', 'gender': 0, 'id': 1757788, 'name': 'Jacqueline Barba', 'order': 13, 'profile_path': None}, {'cast_id': 61, 'character': 'Flight Attendant / White House Tour Guide (voice)', 'credit_id': '58a3357ec3a36859490007be', 'gender': 0, 'id': 1218045, 'name': 'Pamela Blair', 'order': 14, 'profile_path': None}]</t>
  </si>
  <si>
    <t>[{'credit_id': '52fe438dc3a36847f805ced1', 'department': 'Directing', 'gender': 2, 'id': 17403, 'job': 'Director', 'name': 'Mike Judge', 'profile_path': '/2ZNDYQTtOLQPQNad9trtXosYoVP.jpg'}, {'credit_id': '52fe438dc3a36847f805ced7', 'department': 'Writing', 'gender': 2, 'id': 17403, 'job': 'Author', 'name': 'Mike Judge', 'profile_path': '/2ZNDYQTtOLQPQNad9trtXosYoVP.jpg'}, {'credit_id': '52fe438dc3a36847f805cedd', 'department': 'Visual Effects', 'gender': 0, 'id': 31093, 'job': 'Animation Director', 'name': 'Yvette Kaplan', 'profile_path': '/9JO51TbEGtTj09vYi9aN43DomFl.jpg'}, {'credit_id': '52fe438dc3a36847f805cee3', 'department': 'Writing', 'gender': 2, 'id': 12083, 'job': 'Author', 'name': 'Joe Stillman', 'profile_path': None}, {'credit_id': '52fe438dc3a36847f805cee9', 'department': 'Production', 'gender': 2, 'id': 17403, 'job': 'Producer', 'name': 'Mike Judge', 'profile_path': '/2ZNDYQTtOLQPQNad9trtXosYoVP.jpg'}, {'credit_id': '52fe438dc3a36847f805cef5', 'department': 'Production', 'gender': 2, 'id': 31094, 'job': 'Executive Producer', 'name': 'Van Toffler', 'profile_path': None}, {'credit_id': '52fe438dc3a36847f805cefb', 'department': 'Production', 'gender': 0, 'id': 31095, 'job': 'Producer', 'name': 'John Andrews', 'profile_path': None}, {'credit_id': '52fe438dc3a36847f805cf01', 'department': 'Production', 'gender': 0, 'id': 31096, 'job': 'Line Producer', 'name': 'Winnie Chaffee', 'profile_path': None}, {'credit_id': '52fe438dc3a36847f805cf07', 'department': 'Sound', 'gender': 2, 'id': 21962, 'job': 'Original Music Composer', 'name': 'John Frizzell', 'profile_path': '/jAhfYD26ihaLcOe1AKX6aRDcLLo.jpg'}, {'credit_id': '52fe438dc3a36847f805cf1d', 'department': 'Writing', 'gender': 2, 'id': 17403, 'job': 'Screenplay', 'name': 'Mike Judge', 'profile_path': '/2ZNDYQTtOLQPQNad9trtXosYoVP.jpg'}, {'credit_id': '52fe438dc3a36847f805cf23', 'department': 'Writing', 'gender': 2, 'id': 12083, 'job': 'Screenplay', 'name': 'Joe Stillman', 'profile_path': None}, {'credit_id': '588be70a925141438e000dab', 'department': 'Production', 'gender': 0, 'id': 1746321, 'job': 'Executive Producer', 'name': 'David Gale', 'profile_path': '/b4MJOQRqAk2rIpMJ4vL9QBbj3qA.jpg'}, {'credit_id': '551c4bcd9251416a3300073b', 'department': 'Art', 'gender': 0, 'id': 1448482, 'job': 'Background Designer', 'name': 'Michael Rose', 'profile_path': None}, {'credit_id': '551c4f409251416a27000888', 'department': 'Directing', 'gender': 2, 'id': 261271, 'job': 'Layout', 'name': 'Maurice Joyce', 'profile_path': None}, {'credit_id': '551e31b7925141375300202b', 'department': 'Visual Effects', 'gender': 0, 'id': 1449006, 'job': 'Animation Manager', 'name': 'Mike Baez', 'profile_path': None}, {'credit_id': '55357e029251414716000868', 'department': 'Production', 'gender': 0, 'id': 1128341, 'job': 'Executive Producer', 'name': 'Nikki Vanzo', 'profile_path': None}, {'credit_id': '553b312cc3a3683e55002e5d', 'department': 'Art', 'gender': 0, 'id': 1447499, 'job': 'Art Department Manager', 'name': 'Bill Schwab', 'profile_path': None}, {'credit_id': '554237f09251411fcb00270e', 'department': 'Crew', 'gender': 0, 'id': 1460407, 'job': 'Other', 'name': 'Scott Vanzo', 'profile_path': None}, {'credit_id': '5552511cc3a3683fc800501f', 'department': 'Directing', 'gender': 0, 'id': 1451270, 'job': 'Layout', 'name': 'Eugene Salandra', 'profile_path': None}, {'credit_id': '5552512792514113f0001d06', 'department': 'Writing', 'gender': 2, 'id': 93883, 'job': 'Storyboard', 'name': 'John Rice', 'profile_path': None}, {'credit_id': '5552513592514171750024f8', 'department': 'Writing', 'gender': 0, 'id': 1462615, 'job': 'Storyboard', 'name': 'Ray daSilva', 'profile_path': None}, {'credit_id': '5552514ac3a368436d003f24', 'department': 'Art', 'gender': 0, 'id': 1462615, 'job': 'Art Department Manager', 'name': 'Ray daSilva', 'profile_path': None}, {'credit_id': '555251919251414dd9003a89', 'department': 'Crew', 'gender': 0, 'id': 1466408, 'job': 'Special Effects', 'name': 'Normand RomprÃ©', 'profile_path': None}, {'credit_id': '555251aac3a36834e1005452', 'department': 'Visual Effects', 'gender': 0, 'id': 1466409, 'job': 'Visual Effects', 'name': 'Eric S. Calderon', 'profile_path': None}, {'credit_id': '555251b6c3a3687f6300a416', 'department': 'Art', 'gender': 0, 'id': 1466410, 'job': 'Background Designer', 'name': 'Edward Artinian', 'profile_path': None}, {'credit_id': '55525297c3a36830320054a0', 'department': 'Visual Effects', 'gender': 0, 'id': 1208524, 'job': 'Animation', 'name': 'Doug Crane', 'profile_path': None}, {'credit_id': '555252a29251415b210011bf', 'department': 'Directing', 'gender': 0, 'id': 1466412, 'job': 'Layout', 'name': 'Gloria De Ponte', 'profile_path': None}, {'credit_id': '555252d2c3a36834e1005488', 'department': 'Visual Effects', 'gender': 0, 'id': 1466413, 'job': 'Animation Director', 'name': 'Tony Kluck', 'profile_path': None}, {'credit_id': '555253079251415b210011d2', 'department': 'Directing', 'gender': 0, 'id': 1466417, 'job': 'Layout', 'name': 'Bill Moore', 'profile_path': None}, {'credit_id': '5552530f9251412d460004d1', 'department': 'Visual Effects', 'gender': 0, 'id': 1466417, 'job': 'Animation', 'name': 'Bill Moore', 'profile_path': None}, {'credit_id': '555253199251415b210011dd', 'department': 'Art', 'gender': 0, 'id': 1466418, 'job': 'Art Department Manager', 'name': 'Brian Moyer', 'profile_path': None}, {'credit_id': '55525325c3a36830320054ba', 'department': 'Directing', 'gender': 0, 'id': 1466420, 'job': 'Layout', 'name': 'Siobhan Mullen', 'profile_path': None}, {'credit_id': '5552532fc3a3683fc8005072', 'department': 'Visual Effects', 'gender': 0, 'id': 1466421, 'job': 'Animation Director', 'name': 'Brian Mulroney', 'profile_path': None}, {'credit_id': '55525355c3a368426f004d60', 'department': 'Directing', 'gender': 0, 'id': 1466422, 'job': 'Layout', 'name': 'Ben Price', 'profile_path': None}, {'credit_id': '5552535d9251415a8c0001ae', 'department': 'Visual Effects', 'gender': 0, 'id': 1466422, 'job': 'Animation', 'name': 'Ben Price', 'profile_path': None}, {'credit_id': '555253a5c3a3683d3b001930', 'department': 'Visual Effects', 'gender': 0, 'id': 78438, 'job': 'Animation Director', 'name': 'Chris Prynoski', 'profile_path': None}, {'credit_id': '555253af9251415a8c0001b7', 'department': 'Visual Effects', 'gender': 0, 'id': 1451270, 'job': 'Animation', 'name': 'Eugene Salandra', 'profile_path': None}, {'credit_id': '555253b79251414dd9003af9', 'department': 'Art', 'gender': 0, 'id': 1466423, 'job': 'Art Department Manager', 'name': 'Jody Schaeffer', 'profile_path': None}, {'credit_id': '555253c7c3a3684191003c41', 'department': 'Visual Effects', 'gender': 0, 'id': 1466424, 'job': 'Animation', 'name': 'Yong Hwa Seo', 'profile_path': None}, {'credit_id': '555253d7c3a3683d3b001934', 'department': 'Directing', 'gender': 0, 'id': 1146103, 'job': 'Layout', 'name': 'Dan Shefelman', 'profile_path': None}, {'credit_id': '555253e39251415b21001203', 'department': 'Visual Effects', 'gender': 0, 'id': 1229002, 'job': 'Animation', 'name': 'Ilya Skorupsky', 'profile_path': None}, {'credit_id': '555253f39251415b21001209', 'department': 'Visual Effects', 'gender': 0, 'id': 1466425, 'job': 'Animation', 'name': 'Eun Sook Song', 'profile_path': None}, {'credit_id': '5552540b9251415a8c0001c0', 'department': 'Directing', 'gender': 0, 'id': 1448479, 'job': 'Layout', 'name': 'Meika Rouda', 'profile_path': None}, {'credit_id': '57f94149c3a368311a00710a', 'department': 'Crew', 'gender': 2, 'id': 1383184, 'job': 'Special Effects', 'name': 'Dave Hughes', 'profile_path': None}]</t>
  </si>
  <si>
    <t>[{'id': 16, 'name': 'Animation'}, {'id': 35, 'name': 'Comedy'}]</t>
  </si>
  <si>
    <t>[{'name': 'Paramount Pictures', 'id': 4}, {'name': 'Geffen Pictures', 'id': 360}, {'name': 'MTV Films', 'id': 746}]</t>
  </si>
  <si>
    <t>Beavis and Butt-Head Do America</t>
  </si>
  <si>
    <t>m266</t>
  </si>
  <si>
    <t>['drama', 'comedy']</t>
  </si>
  <si>
    <t>[{'cast_id': 1, 'character': 'Chance', 'credit_id': '52fe43599251416c7500ce67', 'gender': 2, 'id': 12446, 'name': 'Peter Sellers', 'order': 0, 'profile_path': '/sCVIv2DGoC9U16anTjLwMxKBPZ.jpg'}, {'cast_id': 2, 'character': 'Eve Rand', 'credit_id': '52fe43599251416c7500ce6b', 'gender': 1, 'id': 4090, 'name': 'Shirley MacLaine', 'order': 1, 'profile_path': '/m9rOtxET925JKeAsSXpEUcmKKoY.jpg'}, {'cast_id': 3, 'character': 'Benjamin Rand', 'credit_id': '52fe43599251416c7500ce6f', 'gender': 2, 'id': 19550, 'name': 'Melvyn Douglas', 'order': 2, 'profile_path': '/to1UafQjBjZcN31AAS4fjmubk9Q.jpg'}, {'cast_id': 4, 'character': "President 'Bobby'", 'credit_id': '52fe43599251416c7500ce73', 'gender': 2, 'id': 5251, 'name': 'Jack Warden', 'order': 3, 'profile_path': '/pD98exbwlD4f9QmQd0N8Sa7j6pw.jpg'}, {'cast_id': 15, 'character': 'Dr. Robert Allenby', 'credit_id': '52fe43599251416c7500ceb3', 'gender': 2, 'id': 15413, 'name': 'Richard Dysart', 'order': 4, 'profile_path': '/uYWgsPAjJ2VyhVwGuBkVxmwB2wt.jpg'}, {'cast_id': 16, 'character': 'Vladimir Skrapinov', 'credit_id': '52fe43599251416c7500ceb7', 'gender': 2, 'id': 5403, 'name': 'Richard Basehart', 'order': 5, 'profile_path': '/EwbxGHlgK2nojHYGu5A3mpxFd2.jpg'}, {'cast_id': 17, 'character': 'Louise', 'credit_id': '52fe43599251416c7500cebb', 'gender': 1, 'id': 20160, 'name': 'Ruth Attaway', 'order': 6, 'profile_path': None}, {'cast_id': 18, 'character': 'Thomas Franklin', 'credit_id': '52fe43599251416c7500cebf', 'gender': 2, 'id': 15412, 'name': 'David Clennon', 'order': 7, 'profile_path': '/sUZ6eL77Eh0aNYSx2NaB9NEZeCf.jpg'}, {'cast_id': 19, 'character': 'Sally Hayes', 'credit_id': '52fe43599251416c7500cec3', 'gender': 1, 'id': 164131, 'name': 'Fran Brill', 'order': 8, 'profile_path': '/lEGaGUNLt7X8A19JcYmH9Q3SXQD.jpg'}, {'cast_id': 20, 'character': 'Johanna Franklin', 'credit_id': '52fe43599251416c7500cec7', 'gender': 0, 'id': 1192920, 'name': 'Denise DuBarry', 'order': 9, 'profile_path': '/tIpVXXrmtC3doDK2ocIJYvmeRko.jpg'}, {'cast_id': 21, 'character': 'First Lady', 'credit_id': '52fe43599251416c7500cecb', 'gender': 1, 'id': 14106, 'name': 'Alice Hirson', 'order': 10, 'profile_path': None}, {'cast_id': 22, 'character': 'Gary Burns', 'credit_id': '52fe43599251416c7500cecf', 'gender': 2, 'id': 30571, 'name': 'Jerome Hellman', 'order': 11, 'profile_path': None}, {'cast_id': 23, 'character': 'Sidney Courtney', 'credit_id': '52fe43599251416c7500ced3', 'gender': 2, 'id': 68897, 'name': 'John Harkins', 'order': 12, 'profile_path': '/4dn1qyY6a8Vrw1a0u7yTb8E4h1b.jpg'}, {'cast_id': 24, 'character': 'Kaufman', 'credit_id': '543b41ddc3a368199c0044fb', 'gender': 2, 'id': 152699, 'name': 'James Noble', 'order': 13, 'profile_path': '/fly8G2L1fhDQEWTaMsn7LK4rKgt.jpg'}]</t>
  </si>
  <si>
    <t>[{'credit_id': '52fe43599251416c7500ce97', 'department': 'Production', 'gender': 2, 'id': 3222, 'job': 'Producer', 'name': 'Charles Mulvehill', 'profile_path': None}, {'credit_id': '52fe43599251416c7500ce79', 'department': 'Directing', 'gender': 2, 'id': 4964, 'job': 'Director', 'name': 'Hal Ashby', 'profile_path': '/5VRhD4ZMsTyoAsMmxkNuTg41Sta.jpg'}, {'credit_id': '52fe43599251416c7500cea9', 'department': 'Camera', 'gender': 2, 'id': 8750, 'job': 'Director of Photography', 'name': 'Caleb Deschanel', 'profile_path': None}, {'credit_id': '52fe43599251416c7500cea3', 'department': 'Sound', 'gender': 2, 'id': 9796, 'job': 'Original Music Composer', 'name': 'Johnny Mandel', 'profile_path': None}, {'credit_id': '52fe43599251416c7500ceaf', 'department': 'Editing', 'gender': 2, 'id': 15005, 'job': 'Editor', 'name': 'Don Zimmerman', 'profile_path': None}, {'credit_id': '52fe43599251416c7500ce8b', 'department': 'Writing', 'gender': 2, 'id': 21012, 'job': 'Screenplay', 'name': 'Robert C. Jones', 'profile_path': None}, {'credit_id': '52fe43599251416c7500ce91', 'department': 'Production', 'gender': 0, 'id': 29875, 'job': 'Producer', 'name': 'Andrew Braunsberg', 'profile_path': None}, {'credit_id': '52fe43599251416c7500ce7f', 'department': 'Writing', 'gender': 0, 'id': 64822, 'job': 'Screenplay', 'name': 'Jerzy Kosinski', 'profile_path': '/2w2IVYWOgXeCfi3sf2TvYrjWVhD.jpg'}, {'credit_id': '52fe43599251416c7500ce85', 'department': 'Writing', 'gender': 0, 'id': 64822, 'job': 'Novel', 'name': 'Jerzy Kosinski', 'profile_path': '/2w2IVYWOgXeCfi3sf2TvYrjWVhD.jpg'}, {'credit_id': '52fe43599251416c7500ce9d', 'department': 'Production', 'gender': 0, 'id': 10932, 'job': 'Executive Producer', 'name': 'Jack Schwartzman', 'profile_path': None}]</t>
  </si>
  <si>
    <t>[{'name': 'United Artists', 'id': 60}, {'name': 'Lorimar Film Entertainment', 'id': 1176}]</t>
  </si>
  <si>
    <t>Being There</t>
  </si>
  <si>
    <t>m267</t>
  </si>
  <si>
    <t>['comedy', 'drama', 'fantasy', 'romance']</t>
  </si>
  <si>
    <t>[{'cast_id': 5, 'character': 'Craig Schwartz', 'credit_id': '52fe4249c3a36847f8012907', 'gender': 2, 'id': 3036, 'name': 'John Cusack', 'order': 0, 'profile_path': '/uKydQYuZ9TnCzvbQLtj6j98vWAT.jpg'}, {'cast_id': 6, 'character': 'Lotte Schwartz', 'credit_id': '52fe4249c3a36847f801290b', 'gender': 1, 'id': 6941, 'name': 'Cameron Diaz', 'order': 1, 'profile_path': '/ahFkUN9Sm8oF1txUHE5JcJ95Ere.jpg'}, {'cast_id': 13, 'character': 'Maxine Lund', 'credit_id': '52fe4249c3a36847f801291f', 'gender': 1, 'id': 2229, 'name': 'Catherine Keener', 'order': 2, 'profile_path': '/tEBdqBUduF3dBcJcBeY5ffZ9MMu.jpg'}, {'cast_id': 22, 'character': 'Charlie', 'credit_id': '52fe4249c3a36847f801292f', 'gender': 2, 'id': 6952, 'name': 'Charlie Sheen', 'order': 3, 'profile_path': '/g4e1QpcNTpmq2uPr5GDNuMvjRuU.jpg'}, {'cast_id': 18, 'character': 'John Horatio Malkovich', 'credit_id': '52fe4249c3a36847f8012927', 'gender': 2, 'id': 6949, 'name': 'John Malkovich', 'order': 4, 'profile_path': '/tCtiWZbKKRgHhLxFCIPfveYAsdc.jpg'}, {'cast_id': 55, 'character': 'Himself (uncredited)', 'credit_id': '593e5885925141059302e1aa', 'gender': 2, 'id': 2228, 'name': 'Sean Penn', 'order': 5, 'profile_path': '/f2uy1zq0qmtLBpsr6N9uQ8FktOr.jpg'}, {'cast_id': 56, 'character': 'Brad Pitt (uncredited)', 'credit_id': '593e5891c3a3680f1402babb', 'gender': 2, 'id': 287, 'name': 'Brad Pitt', 'order': 6, 'profile_path': '/ejYIW1enUcGJ9GS3Bs34mtONwWS.jpg'}, {'cast_id': 54, 'character': 'Willy Loman (uncredited)', 'credit_id': '593e5851c3a3680f1402ba77', 'gender': 2, 'id': 4483, 'name': 'Dustin Hoffman', 'order': 7, 'profile_path': '/ffKPo8ATHVXME6cgA5BDyvy2df1.jpg'}, {'cast_id': 57, 'character': 'Herself (archive footage) (uncredited)', 'credit_id': '593e58a1c3a3680f3302944b', 'gender': 1, 'id': 1920, 'name': 'Winona Ryder', 'order': 8, 'profile_path': '/gUyEOZpZlGBUkUxCxyoLEc9WejR.jpg'}, {'cast_id': 12, 'character': 'Dr. Lester', 'credit_id': '52fe4249c3a36847f801291b', 'gender': 2, 'id': 863, 'name': 'Orson Bean', 'order': 9, 'profile_path': '/mFClcHz7Tn9iaT0qkuGYXxcszeV.jpg'}, {'cast_id': 11, 'character': 'Floris', 'credit_id': '52fe4249c3a36847f8012917', 'gender': 1, 'id': 5960, 'name': 'Mary Kay Place', 'order': 10, 'profile_path': '/iFZTr6qpFSzJURPOg0YN89pg0RP.jpg'}, {'cast_id': 48, 'character': 'First J.M. Inc. Customer', 'credit_id': '566047bc9251417918003094', 'gender': 2, 'id': 6951, 'name': 'W. Earl Brown', 'order': 11, 'profile_path': '/ygTJtQVn9R2NgE1YPybsgk33jBm.jpg'}, {'cast_id': 49, 'character': 'Larry the Agent', 'credit_id': '566047d79251417918003097', 'gender': 2, 'id': 52930, 'name': 'Carlos Jacott', 'order': 12, 'profile_path': '/wzCNencJ1xx9EOEFRrGlJB1twtQ.jpg'}, {'cast_id': 50, 'character': 'Guy in Restaurant', 'credit_id': '566047f8c3a36875f100336a', 'gender': 2, 'id': 1542, 'name': 'Willie Garson', 'order': 13, 'profile_path': '/xZ09uKkIMIRWDNqmyhb1AeEOo71.jpg'}, {'cast_id': 51, 'character': 'Captain Mertin', 'credit_id': '56604811c3a36875ed002ff0', 'gender': 2, 'id': 6947, 'name': 'Byrne Piven', 'order': 14, 'profile_path': None}, {'cast_id': 52, 'character': 'Drunk at Bar', 'credit_id': '56604843c3a36875e90035e0', 'gender': 2, 'id': 10000, 'name': 'Gregory Sporleder', 'order': 15, 'profile_path': '/xkgNtF5JZE56vhE22fA6lG7cwWD.jpg'}, {'cast_id': 10, 'character': 'Woman in Elevator', 'credit_id': '52fe4249c3a36847f8012913', 'gender': 1, 'id': 6944, 'name': 'Octavia Spencer', 'order': 16, 'profile_path': '/4FEVru6fBFyJECqwqjHwlZdsL4c.jpg'}]</t>
  </si>
  <si>
    <t>[{'credit_id': '52fe4249c3a36847f80128f7', 'department': 'Production', 'gender': 2, 'id': 202, 'job': 'Executive Producer', 'name': 'Charlie Kaufman', 'profile_path': '/v5Zc2aplTL0y38Oe91zGnVBUtYi.jpg'}, {'credit_id': '55b561019251411e0b014c64', 'department': 'Writing', 'gender': 2, 'id': 202, 'job': 'Writer', 'name': 'Charlie Kaufman', 'profile_path': '/v5Zc2aplTL0y38Oe91zGnVBUtYi.jpg'}, {'credit_id': '52fe4249c3a36847f8012941', 'department': 'Production', 'gender': 2, 'id': 322, 'job': 'Producer', 'name': 'Steve Golin', 'profile_path': None}, {'credit_id': '52fe4249c3a36847f801298f', 'department': 'Sound', 'gender': 0, 'id': 671, 'job': 'Supervising Sound Effects Editor', 'name': 'Richard L. Anderson', 'profile_path': None}, {'credit_id': '52fe4249c3a36847f8012959', 'department': 'Sound', 'gender': 2, 'id': 1225, 'job': 'Original Music Composer', 'name': 'Carter Burwell', 'profile_path': '/feAqzRbewe6r2icciqiTeaqzTm4.jpg'}, {'credit_id': '52fe4249c3a36847f8012965', 'department': 'Camera', 'gender': 2, 'id': 1781, 'job': 'Director of Photography', 'name': 'Lance Acord', 'profile_path': None}, {'credit_id': '52fe4249c3a36847f8012977', 'department': 'Art', 'gender': 0, 'id': 1783, 'job': 'Production Design', 'name': 'K.K. Barrett', 'profile_path': None}, {'credit_id': '52fe4249c3a36847f80128f1', 'department': 'Directing', 'gender': 2, 'id': 5953, 'job': 'Director', 'name': 'Spike Jonze', 'profile_path': '/1gsdqWauZctl7h65N1wg4IKNmhl.jpg'}, {'credit_id': '52fe4249c3a36847f801297d', 'department': 'Art', 'gender': 2, 'id': 5956, 'job': 'Art Direction', 'name': 'Peter Andrus', 'profile_path': None}, {'credit_id': '52fe4249c3a36847f8012983', 'department': 'Art', 'gender': 2, 'id': 5957, 'job': 'Set Decoration', 'name': 'Gene Serdena', 'profile_path': None}, {'credit_id': '52fe4249c3a36847f80128fd', 'department': 'Production', 'gender': 2, 'id': 6713, 'job': 'Executive Producer', 'name': 'Michael Kuhn', 'profile_path': None}, {'credit_id': '52fe4249c3a36847f8012947', 'department': 'Production', 'gender': 2, 'id': 6955, 'job': 'Producer', 'name': 'Vincent Landay', 'profile_path': None}, {'credit_id': '52fe4249c3a36847f801294d', 'department': 'Production', 'gender': 2, 'id': 6956, 'job': 'Producer', 'name': 'Sandy Stern', 'profile_path': None}, {'credit_id': '52fe4249c3a36847f8012953', 'department': 'Production', 'gender': 2, 'id': 6957, 'job': 'Producer', 'name': 'Michael Stipe', 'profile_path': '/dF5PVRN0kAz1XK4zCP2jE5HVgDj.jpg'}, {'credit_id': '52fe4249c3a36847f801295f', 'department': 'Editing', 'gender': 2, 'id': 6958, 'job': 'Editor', 'name': 'Eric Zumbrunnen', 'profile_path': None}, {'credit_id': '52fe4249c3a36847f801296b', 'department': 'Production', 'gender': 1, 'id': 6959, 'job': 'Casting', 'name': 'Justine Baddeley', 'profile_path': None}, {'credit_id': '52fe4249c3a36847f8012989', 'department': 'Costume &amp; Make-Up', 'gender': 2, 'id': 6961, 'job': 'Costume Design', 'name': 'Casey Storm', 'profile_path': None}, {'credit_id': '52fe4249c3a36847f8012995', 'department': 'Sound', 'gender': 0, 'id': 6962, 'job': 'Sound Engineer', 'name': 'Joseph A. Brennan', 'profile_path': None}, {'credit_id': '52fe4249c3a36847f801299b', 'department': 'Crew', 'gender': 0, 'id': 6963, 'job': 'Special Effects', 'name': 'Ryan Arndt', 'profile_path': None}, {'credit_id': '52fe4249c3a36847f80129a1', 'department': 'Crew', 'gender': 2, 'id': 6964, 'job': 'Special Effects', 'name': 'John E. Gray', 'profile_path': None}, {'credit_id': '52fe4249c3a36847f80129a7', 'department': 'Crew', 'gender': 0, 'id': 6965, 'job': 'Special Effects', 'name': 'John Ziegler', 'profile_path': '/gIFhPVjEdiokARyrMtJwMUTzt9N.jpg'}, {'credit_id': '52fe4249c3a36847f80129ad', 'department': 'Crew', 'gender': 0, 'id': 6966, 'job': 'Special Effects', 'name': 'Jason Barnett', 'profile_path': None}, {'credit_id': '566610ccc3a36806aa000fc5', 'department': 'Production', 'gender': 1, 'id': 961165, 'job': 'Casting', 'name': 'Kim Davis-Wagner', 'profile_path': None}]</t>
  </si>
  <si>
    <t>[{'name': 'Gramercy Pictures', 'id': 37}, {'name': 'Propaganda Films', 'id': 278}, {'name': 'Single Cell Pictures', 'id': 279}]</t>
  </si>
  <si>
    <t>Being John Malkovich</t>
  </si>
  <si>
    <t>m268</t>
  </si>
  <si>
    <t>['drama', 'mystery']</t>
  </si>
  <si>
    <t>[{'cast_id': 1, 'character': 'Sethe', 'credit_id': '52fe47199251416c91069f31', 'gender': 1, 'id': 13309, 'name': 'Oprah Winfrey', 'order': 0, 'profile_path': '/jlsGiD71V3sZYrGG5aNgcQsElMn.jpg'}, {'cast_id': 2, 'character': 'Paul D Garner', 'credit_id': '52fe47199251416c91069f35', 'gender': 2, 'id': 2047, 'name': 'Danny Glover', 'order': 1, 'profile_path': '/jSNTEnm0Sxm8FRtoBfJmhmQyozH.jpg'}, {'cast_id': 3, 'character': 'Beloved', 'credit_id': '52fe47199251416c91069f39', 'gender': 1, 'id': 9030, 'name': 'Thandie Newton', 'order': 2, 'profile_path': '/sW6XsnM2DkX6ujOXZ38aIQAMIWi.jpg'}, {'cast_id': 6, 'character': 'Younger Sethe', 'credit_id': '52fe47199251416c91069f3d', 'gender': 0, 'id': 64908, 'name': 'Lisa Gay Hamilton', 'order': 5, 'profile_path': '/a9DRGto0Dm63mbqq56dhw4aZBzM.jpg'}, {'cast_id': 7, 'character': 'Stamp Paid', 'credit_id': '52fe47199251416c91069f41', 'gender': 2, 'id': 8354, 'name': 'Albert Hall', 'order': 6, 'profile_path': '/yHGN2pIdBcBk19sAu0EchOxfYMY.jpg'}, {'cast_id': 8, 'character': 'Ella', 'credit_id': '52fe47199251416c91069f45', 'gender': 1, 'id': 43853, 'name': 'Irma P. Hall', 'order': 7, 'profile_path': '/jotUUXdkfC7kdreWHSEVamz2mUy.jpg'}, {'cast_id': 9, 'character': 'Denver', 'credit_id': '52fe47199251416c91069f49', 'gender': 1, 'id': 55314, 'name': 'Kimberly Elise', 'order': 8, 'profile_path': '/315K0qi3aFmcgGweUiLwhdrvcfU.jpg'}, {'cast_id': 10, 'character': 'Baby Suggs, aka Grandma Baby', 'credit_id': '52fe47199251416c91069f4d', 'gender': 1, 'id': 32774, 'name': 'Beah Richards', 'order': 9, 'profile_path': '/iJjXKrigq7w7zLl3nHnr4AUESjm.jpg'}, {'cast_id': 21, 'character': 'Grace', 'credit_id': '58bd6fb09251413435001e34', 'gender': 0, 'id': 1770964, 'name': 'Vertamae Grosvenor', 'order': 10, 'profile_path': '/lWsntXgKQslH9pLZRnVYCfusErR.jpg'}]</t>
  </si>
  <si>
    <t>[{'credit_id': '52fe47199251416c91069f5f', 'department': 'Costume &amp; Make-Up', 'gender': 0, 'id': 557, 'job': 'Costume Design', 'name': 'Colleen Atwood', 'profile_path': '/4hbAdhvoCkENdoFDLKdXck1ESIl.jpg'}, {'credit_id': '584dc04d92514118e00022ee', 'department': 'Writing', 'gender': 2, 'id': 2163, 'job': 'Writer', 'name': 'Richard LaGravenese', 'profile_path': '/8AF47SFj7L50qpWIz8PmdOEcU62.jpg'}, {'credit_id': '563bb44a9251416d520168f2', 'department': 'Sound', 'gender': 1, 'id': 3562, 'job': 'Music', 'name': 'Rachel Portman', 'profile_path': '/AkMflxC3EkbWuyPoltQ406EJvue.jpg'}, {'credit_id': '52fe47199251416c91069f53', 'department': 'Directing', 'gender': 2, 'id': 16294, 'job': 'Director', 'name': 'Jonathan Demme', 'profile_path': '/17dEjoWccPf9NDm43XP44vhSTEd.jpg'}, {'credit_id': '563bb43bc3a3681b5c026efb', 'department': 'Crew', 'gender': 2, 'id': 16300, 'job': 'Cinematography', 'name': 'Tak Fujimoto', 'profile_path': None}, {'credit_id': '584dc0b0c3a368322e002728', 'department': 'Writing', 'gender': 2, 'id': 16328, 'job': 'Writer', 'name': 'Adam Brooks', 'profile_path': '/yUyhsz2KZ87ePFxyQGeW9FjoGZ6.jpg'}, {'credit_id': '584dc0f7c3a368322e00278b', 'department': 'Editing', 'gender': 0, 'id': 9966, 'job': 'Editor', 'name': 'Carol Littleton', 'profile_path': '/wsQP1noRhkMRujRJ3uVntLXSFLf.jpg'}, {'credit_id': '584dc031c3a368321c00247d', 'department': 'Writing', 'gender': 1, 'id': 13308, 'job': 'Writer', 'name': 'Akosua Busia', 'profile_path': '/wxelYaGa4xWcFhII3EebwX5pscZ.jpg'}, {'credit_id': '584dc0e8c3a36832340023b3', 'department': 'Editing', 'gender': 2, 'id': 63980, 'job': 'Editor', 'name': 'Andy Keir', 'profile_path': None}, {'credit_id': '52fe47199251416c91069f59', 'department': 'Writing', 'gender': 0, 'id': 992503, 'job': 'Writer', 'name': 'Toni Morrison', 'profile_path': '/h8PnSOLvLOTYAfP6BWGQNmX38Jv.jpg'}]</t>
  </si>
  <si>
    <t>[{'name': 'Harpo Films', 'id': 3298}, {'name': 'Touchstone Pictures', 'id': 9195}]</t>
  </si>
  <si>
    <t>Beloved</t>
  </si>
  <si>
    <t>m271</t>
  </si>
  <si>
    <t>['action', 'fantasy', 'horror', 'thriller', 'action', 'adventure', 'horror']</t>
  </si>
  <si>
    <t>[{'cast_id': 1, 'character': 'Blade', 'credit_id': '52fe45f59251416c9104450d', 'gender': 2, 'id': 10814, 'name': 'Wesley Snipes', 'order': 0, 'profile_path': '/hQ6EBa6vgu7HoZpzms8Y10VL5Iw.jpg'}, {'cast_id': 3, 'character': 'Whistler', 'credit_id': '52fe45f59251416c91044517', 'gender': 2, 'id': 10823, 'name': 'Kris Kristofferson', 'order': 1, 'profile_path': '/hiGkNoiAwnUgY9XZ3YhiWMvKngi.jpg'}, {'cast_id': 13, 'character': 'Reinhardt', 'credit_id': '52fe45f59251416c9104453d', 'gender': 2, 'id': 2372, 'name': 'Ron Perlman', 'order': 2, 'profile_path': '/xZyrXT2iEmSOokQRc1hedmxrbTi.jpg'}, {'cast_id': 5, 'character': 'Nyssa', 'credit_id': '52fe45f59251416c9104451b', 'gender': 1, 'id': 10839, 'name': 'Leonor Varela', 'order': 3, 'profile_path': '/o5e0VRJ1mGsvhj8Q8n8HqVVUQp3.jpg'}, {'cast_id': 6, 'character': 'Scud', 'credit_id': '52fe45f59251416c9104451f', 'gender': 2, 'id': 4886, 'name': 'Norman Reedus', 'order': 4, 'profile_path': '/wJBL3VdMdMD5OarXEVHmSoupiLT.jpg'}, {'cast_id': 7, 'character': 'Damaskinos', 'credit_id': '52fe45f59251416c91044523', 'gender': 2, 'id': 3491, 'name': 'Thomas Kretschmann', 'order': 5, 'profile_path': '/sAGn557s6oJ74SycAV2DPb26Vqn.jpg'}, {'cast_id': 8, 'character': 'Nomak', 'credit_id': '52fe45f59251416c91044527', 'gender': 2, 'id': 10843, 'name': 'Luke Goss', 'order': 6, 'profile_path': '/hlY2Jkn6wOJoo3F5h8AYaX5XHh9.jpg'}, {'cast_id': 9, 'character': 'Chupa', 'credit_id': '52fe45f59251416c9104452b', 'gender': 2, 'id': 31841, 'name': 'Matt Schulze', 'order': 7, 'profile_path': '/aVXQNuSE7990114QZisNrkK8mJt.jpg'}, {'cast_id': 10, 'character': 'Asad', 'credit_id': '52fe45f59251416c9104452f', 'gender': 0, 'id': 115787, 'name': 'Danny John-Jules', 'order': 8, 'profile_path': '/vAXwBWlPxNv2tQwFTtfeeF23RuT.jpg'}, {'cast_id': 11, 'character': 'Snowman', 'credit_id': '52fe45f59251416c91044533', 'gender': 2, 'id': 1341, 'name': 'Donnie Yen', 'order': 9, 'profile_path': '/vlKBbOc0htUsDGvcxeULcFXDMRo.jpg'}, {'cast_id': 14, 'character': 'Kounen', 'credit_id': '52fe45f59251416c91044541', 'gender': 2, 'id': 10841, 'name': 'Karel Roden', 'order': 10, 'profile_path': '/fD8B0QSQReOiJ6nojiulNUZXKCT.jpg'}, {'cast_id': 15, 'character': 'Verlaine', 'credit_id': '52fe45f59251416c91044545', 'gender': 0, 'id': 10845, 'name': 'Marit Velle Kile', 'order': 11, 'profile_path': '/lVGQAWWY6htWRgh68NtA27VyyK0.jpg'}, {'cast_id': 16, 'character': 'Priest', 'credit_id': '52fe45f59251416c91044549', 'gender': 2, 'id': 2220, 'name': 'Tony Curran', 'order': 12, 'profile_path': '/IhqoydPOiP53AI6NeHTVwDcHTz.jpg'}, {'cast_id': 17, 'character': 'Lighthammer', 'credit_id': '52fe45f59251416c9104454d', 'gender': 2, 'id': 10846, 'name': 'Daz Crawford', 'order': 13, 'profile_path': '/zbnP5asYzBmGbIY6frsMyW9Y4lI.jpg'}, {'cast_id': 18, 'character': 'Rush', 'credit_id': '52fe45f59251416c91044551', 'gender': 2, 'id': 10847, 'name': 'Santiago Segura', 'order': 14, 'profile_path': '/lNWgadL9NksUCdSaiJRDBRsT8oB.jpg'}, {'cast_id': 19, 'character': 'Jigsaw', 'credit_id': '52fe45f59251416c91044555', 'gender': 0, 'id': 1080216, 'name': 'Samuel Le', 'order': 15, 'profile_path': '/sMhZFU1F0UwuVNb0XJFLp49plGR.jpg'}, {'cast_id': 20, 'character': 'Golem', 'credit_id': '52fe45f59251416c91044559', 'gender': 0, 'id': 10849, 'name': 'Marek VaÅ¡ut', 'order': 16, 'profile_path': '/f4fs302tc86ZJRWq46kZPmY86KF.jpg'}, {'cast_id': 174, 'character': 'Blood Bank Doctor / Reaper', 'credit_id': '56bd275c925141734a0012c0', 'gender': 2, 'id': 24605, 'name': 'Pete Lee-Wilson', 'order': 17, 'profile_path': '/aqFnMSaNJDj2w37xoN70gwn9pSo.jpg'}, {'cast_id': 175, 'character': 'Blood Bank Guard / Reaper', 'credit_id': '56bd3c3d92514173560018d9', 'gender': 0, 'id': 100085, 'name': 'Paul Kasey', 'order': 18, 'profile_path': '/56f0ouOg2ASKKKZlaywor8E5V3J.jpg'}, {'cast_id': 176, 'character': 'Blood Bank Nurse', 'credit_id': '56bd3fa9c3a36817f90018b8', 'gender': 1, 'id': 183729, 'name': 'Andrea Miltner', 'order': 19, 'profile_path': '/zZovwkpUKEUgHuAWXIlurejPVNP.jpg'}, {'cast_id': 177, 'character': 'Drug Dealer', 'credit_id': '56bd4c4ac3a368180a001d8a', 'gender': 0, 'id': 66268, 'name': 'Ladislav Beran', 'order': 20, 'profile_path': '/5IqSuHbk33Q009wpb4kfX1aKOBj.jpg'}, {'cast_id': 178, 'character': 'Blood Bank Guard', 'credit_id': '56bd4df7925141734a001c7f', 'gender': 0, 'id': 1280636, 'name': 'JiÅ™Ã­ Maria Sieber', 'order': 21, 'profile_path': '/886kCj8IIzMGygb2BrLyCMJAKz7.jpg'}, {'cast_id': 179, 'character': 'Vampire with Exposed Spine', 'credit_id': '56bd54db9251417359001c36', 'gender': 0, 'id': 1576113, 'name': 'Bridge Markland', 'order': 22, 'profile_path': '/g6ZuYYlyRrTAH7p1XmbkbBs3v4b.jpg'}, {'cast_id': 180, 'character': 'Reaper', 'credit_id': '56bd78bdc3a36817ef002386', 'gender': 0, 'id': 1576156, 'name': 'Jamie Wilson', 'order': 23, 'profile_path': '/iQYi5t7j4ZqDw07kmqGt0JACG6Z.jpg'}, {'cast_id': 181, 'character': 'Reaper', 'credit_id': '56bd7a3b92514173470022f4', 'gender': 0, 'id': 1576158, 'name': 'Stuart Luis', 'order': 24, 'profile_path': '/ngetgKTkApBbdd4vjKDF0K5HhOc.jpg'}, {'cast_id': 182, 'character': 'Reaper', 'credit_id': '56be2a6ec3a368180600432e', 'gender': 0, 'id': 1576432, 'name': 'Ladislav Mohyla', 'order': 25, 'profile_path': '/j0LUYxG9eb1XjvLaIMF7Ll6g5fX.jpg'}, {'cast_id': 183, 'character': 'Reaper', 'credit_id': '56be3148c3a368180a004b8b', 'gender': 0, 'id': 1576454, 'name': 'Jan MalÃ­k', 'order': 26, 'profile_path': '/jXHHdozScfH0yeBhhsZgYg2gZN5.jpg'}, {'cast_id': 184, 'character': 'Reaper', 'credit_id': '56be3289c3a368180600443c', 'gender': 0, 'id': 1176836, 'name': 'Jan RÃ©vai', 'order': 27, 'profile_path': '/qVg79Sj2nxEtQREIgj4qZOsuyE9.jpg'}, {'cast_id': 185, 'character': 'Reaper', 'credit_id': '56c0eea4c3a36817f400d4fa', 'gender': 0, 'id': 1577534, 'name': 'MÃ¡rio Wild', 'order': 28, 'profile_path': None}, {'cast_id': 186, 'character': 'Reaper', 'credit_id': '56c0eedd92514108d300076e', 'gender': 0, 'id': 1577535, 'name': 'TomÃ¡s BÃ¶hm', 'order': 29, 'profile_path': None}, {'cast_id': 187, 'character': 'Reaper', 'credit_id': '56c10465c3a368180600c7cd', 'gender': 0, 'id': 1577576, 'name': 'Zdenek BubÃ¡k', 'order': 30, 'profile_path': '/hlpkGseGFwfTWYG1x9Oep8aHx64.jpg'}, {'cast_id': 188, 'character': 'Reaper', 'credit_id': '56c1095092514108d3000ad9', 'gender': 0, 'id': 1577590, 'name': 'Jan Loukota', 'order': 31, 'profile_path': '/nXBhrNkIMoZipMCygfys1zev1J2.jpg'}, {'cast_id': 189, 'character': 'Reaper', 'credit_id': '56c10d5dc3a368180600c8aa', 'gender': 0, 'id': 1577597, 'name': 'Jan Bursa', 'order': 32, 'profile_path': '/5XLs20NG3uYklTgTjxManjZwltc.jpg'}, {'cast_id': 190, 'character': 'Reaper', 'credit_id': '56c110a592514109be000ac4', 'gender': 0, 'id': 1577618, 'name': 'Petr Krusalnicky', 'order': 33, 'profile_path': '/6ofw0hyPlUa1EPQ5Ja6MMYbmLX1.jpg'}, {'cast_id': 191, 'character': 'Reaper', 'credit_id': '56c112b69251410a62000b04', 'gender': 0, 'id': 1577640, 'name': 'Jaroslav Misek', 'order': 34, 'profile_path': None}, {'cast_id': 192, 'character': 'St. Cloud', 'credit_id': '56c11446c3a36817f200d32e', 'gender': 0, 'id': 1054327, 'name': 'Karel VÃ¡vrovec', 'order': 35, 'profile_path': '/aixO7qEsTBaLSCj7G0UfARZkkBq.jpg'}, {'cast_id': 193, 'character': 'Choad', 'credit_id': '56c11746c3a368180600c9fc', 'gender': 0, 'id': 1577649, 'name': 'Jaroslav Peterka', 'order': 36, 'profile_path': '/reRWhPt7j2Y7SQTJgCnO8NZE61l.jpg'}, {'cast_id': 194, 'character': 'Little G', 'credit_id': '56c11910c3a36817f200d429', 'gender': 0, 'id': 1577651, 'name': 'Milos Kulhavy', 'order': 37, 'profile_path': '/gFc3wywHfKVmIyku0SlLEHLxCQu.jpg'}, {'cast_id': 195, 'character': 'Tea Bag', 'credit_id': '56c11ae292514108d3000e05', 'gender': 0, 'id': 1577656, 'name': 'Ivan Mares', 'order': 38, 'profile_path': '/bESoVsb3N8VTRHFIAb1OA87cynK.jpg'}, {'cast_id': 196, 'character': 'Man in London Porno Shop', 'credit_id': '56c11b69c3a368180600caf1', 'gender': 2, 'id': 205164, 'name': 'Lennox Brown', 'order': 39, 'profile_path': '/ovaCwDIZmcxCvLCBEoredQcIApe.jpg'}, {'cast_id': 197, 'character': 'Young Blade', 'credit_id': '56c11dbf92514108d3000ece', 'gender': 0, 'id': 1577657, 'name': 'AndrÃ© Hyde-Braithwaite', 'order': 40, 'profile_path': '/q2vhHNEcmNrTM9JJyrj2NZHS848.jpg'}, {'cast_id': 198, 'character': 'Moscow Vampire (uncredited)', 'credit_id': '56c11f7c9251410519000dda', 'gender': 0, 'id': 1404539, 'name': 'Pavel Cajzl', 'order': 41, 'profile_path': '/oAOGiwBYT3Bgqp7YzgfuLoUxZNw.jpg'}, {'cast_id': 199, 'character': 'Prostitute (uncredited)', 'credit_id': '56c121239251410ae60010fc', 'gender': 0, 'id': 545501, 'name': 'Olga LounovÃ¡', 'order': 42, 'profile_path': '/eRyOqd7i8i9N8pSgVkyKoSweb22.jpg'}, {'cast_id': 200, 'character': 'Paramedic (uncredited)', 'credit_id': '56c121a69251410d6700018f', 'gender': 0, 'id': 1202772, 'name': 'Stephen R. Peluso', 'order': 43, 'profile_path': '/tbI8skAw0y8yIiFu725LOVxUl1A.jpg'}, {'cast_id': 201, 'character': 'Moscow Vampire Attacking Blade (uncredited)', 'credit_id': '56c12391c3a36817f900d023', 'gender': 0, 'id': 1277933, 'name': 'John Salvitti', 'order': 44, 'profile_path': '/ySZt5PmObO8uttGI453SrqgLLHV.jpg'}, {'cast_id': 202, 'character': 'Bandaged Reaper (uncredited)', 'credit_id': '56c12585c3a368180600cd27', 'gender': 0, 'id': 1550701, 'name': 'Rey-Phillip Santos', 'order': 45, 'profile_path': '/cBd3f4nv8oVlkdrgwslyAjX2NvS.jpg'}, {'cast_id': 203, 'character': 'Moscow Vampire Attacking Blade (uncredited)', 'credit_id': '56c125b69251410d670002a7', 'gender': 0, 'id': 1113443, 'name': 'Kenji Tanigaki', 'order': 46, 'profile_path': '/xdQrQGndyzBg0hObjJZ2wjBggvF.jpg'}, {'cast_id': 204, 'character': 'Moscow Vampire Attacking Blade (uncredited)', 'credit_id': '56c1266292514108d30010e0', 'gender': 2, 'id': 1125428, 'name': 'Michael Woods', 'order': 47, 'profile_path': '/dM3YyOBGGT0FdRn5D1VI8uejv1z.jpg'}]</t>
  </si>
  <si>
    <t>[{'credit_id': '52fe45f59251416c91044513', 'department': 'Directing', 'gender': 2, 'id': 10828, 'job': 'Director', 'name': 'Guillermo del Toro', 'profile_path': '/aBPPwt3jcFw2ridEkKTgchfPaic.jpg'}, {'credit_id': '52fe45f59251416c91044539', 'department': 'Writing', 'gender': 2, 'id': 3893, 'job': 'Writer', 'name': 'David S. Goyer', 'profile_path': '/vh0ULL0N22JlVlQ5mXFmreA6Ubz.jpg'}, {'credit_id': '52fe45f59251416c9104455f', 'department': 'Writing', 'gender': 0, 'id': 135520, 'job': 'Characters', 'name': 'Marv Wolfman', 'profile_path': '/yxmLAfMF3veHRHUGYc6ZG3rnUyw.jpg'}, {'credit_id': '52fe45f59251416c91044565', 'department': 'Writing', 'gender': 2, 'id': 1116441, 'job': 'Characters', 'name': 'Gene Colan', 'profile_path': '/f3N37BElhbJwjEY2EI0JMdK9PTU.jpg'}, {'credit_id': '52fe45f59251416c91044577', 'department': 'Production', 'gender': 0, 'id': 10810, 'job': 'Producer', 'name': 'Peter Frankfurt', 'profile_path': None}, {'credit_id': '52fe45f59251416c91044583', 'department': 'Production', 'gender': 2, 'id': 10829, 'job': 'Producer', 'name': 'Patrick J. Palmer', 'profile_path': None}, {'credit_id': '52fe45f59251416c91044589', 'department': 'Production', 'gender': 2, 'id': 10814, 'job': 'Producer', 'name': 'Wesley Snipes', 'profile_path': '/hQ6EBa6vgu7HoZpzms8Y10VL5Iw.jpg'}, {'credit_id': '52fe45f59251416c9104458f', 'department': 'Production', 'gender': 2, 'id': 7626, 'job': 'Executive Producer', 'name': 'Avi Arad', 'profile_path': '/kIG4HF5LSywU0ZdDheDaEsxxohu.jpg'}, {'credit_id': '52fe45f59251416c91044595', 'department': 'Production', 'gender': 2, 'id': 4767, 'job': 'Executive Producer', 'name': 'Michael De Luca', 'profile_path': None}, {'credit_id': '52fe45f59251416c9104459b', 'department': 'Production', 'gender': 2, 'id': 10830, 'job': 'Executive Producer', 'name': 'Toby Emmerich', 'profile_path': '/mfkHPnmazcxDcjyVovNPzhUX1JN.jpg'}, {'credit_id': '52fe45f59251416c910445a1', 'department': 'Production', 'gender': 2, 'id': 3893, 'job': 'Executive Producer', 'name': 'David S. Goyer', 'profile_path': '/vh0ULL0N22JlVlQ5mXFmreA6Ubz.jpg'}, {'credit_id': '52fe45f59251416c910445a7', 'department': 'Production', 'gender': 1, 'id': 4768, 'job': 'Executive Producer', 'name': 'Lynn Harris', 'profile_path': None}, {'credit_id': '52fe45f59251416c910445b3', 'department': 'Production', 'gender': 2, 'id': 7624, 'job': 'Executive Producer', 'name': 'Stan Lee', 'profile_path': '/dTr2gJPL7jELKVkcjtoNx80uVKR.jpg'}, {'credit_id': '52fe45f59251416c910445b9', 'department': 'Sound', 'gender': 2, 'id': 7229, 'job': 'Original Music Composer', 'name': 'Marco Beltrami', 'profile_path': '/tTBQHKWVieP5ARRfJRMkbnLTW6C.jpg'}, {'credit_id': '52fe45f59251416c910445bf', 'department': 'Camera', 'gender': 2, 'id': 10832, 'job': 'Director of Photography', 'name': 'Gabriel Beristain', 'profile_path': '/zpy2AF6fmOFgZTKcLV1Wa3raQ9N.jpg'}, {'credit_id': '52fe45f59251416c910445c5', 'department': 'Editing', 'gender': 2, 'id': 10833, 'job': 'Editor', 'name': 'Peter Amundson', 'profile_path': None}, {'credit_id': '52fe45f59251416c910445cb', 'department': 'Production', 'gender': 0, 'id': 4952, 'job': 'Casting', 'name': 'Nancy Foy', 'profile_path': '/blCkmS4dqNsbPGuQfozHE6wgWBw.jpg'}, {'credit_id': '52fe45f69251416c910445d1', 'department': 'Costume &amp; Make-Up', 'gender': 1, 'id': 3962, 'job': 'Costume Design', 'name': 'Wendy Partridge', 'profile_path': None}, {'credit_id': '5682dfa292514132db012ec6', 'department': 'Production', 'gender': 0, 'id': 1016318, 'job': 'Co-Producer', 'name': 'Jon Divens', 'profile_path': None}, {'credit_id': '5682dfbe92514131df01265a', 'department': 'Production', 'gender': 0, 'id': 1116440, 'job': 'Co-Producer', 'name': 'Andrew J. Horne', 'profile_path': None}, {'credit_id': '5682e008c3a3682abc00e9d6', 'department': 'Production', 'gender': 0, 'id': 62215, 'job': 'Casting Associate', 'name': 'Andrea Clark', 'profile_path': None}, {'credit_id': '549d7ed0c3a36855420028c6', 'department': 'Art', 'gender': 1, 'id': 8315, 'job': 'Production Design', 'name': 'Carol Spier', 'profile_path': None}, {'credit_id': '549d7efd9251411d530001eb', 'department': 'Art', 'gender': 2, 'id': 82357, 'job': 'Co-Art Director', 'name': 'Dan Morski', 'profile_path': None}, {'credit_id': '549d7f0f9251411d530001ef', 'department': 'Art', 'gender': 0, 'id': 1324480, 'job': 'Art Direction', 'name': 'JaromÃ­r Svarc', 'profile_path': None}, {'credit_id': '549d7f24c3a368764f001bb2', 'department': 'Art', 'gender': 2, 'id': 10837, 'job': 'Art Direction', 'name': 'James F. Truesdale', 'profile_path': None}, {'credit_id': '549d7f3a9251414e280016cb', 'department': 'Art', 'gender': 0, 'id': 1404339, 'job': 'Set Decoration', 'name': 'Jeffrey Kushon', 'profile_path': None}, {'credit_id': '549d7f4d9251414d270015eb', 'department': 'Art', 'gender': 2, 'id': 957970, 'job': 'Set Decoration', 'name': 'Peter Nicolakakos', 'profile_path': None}, {'credit_id': '549d7fb79251414e280016d9', 'department': 'Costume &amp; Make-Up', 'gender': 0, 'id': 23551, 'job': 'Makeup Artist', 'name': 'Nikita Rae', 'profile_path': None}, {'credit_id': '549d7fd6c3a36855420028e2', 'department': 'Costume &amp; Make-Up', 'gender': 0, 'id': 1404342, 'job': 'Makeup Artist', 'name': 'Michelle Taylor', 'profile_path': None}, {'credit_id': '549d7feec3a36855420028e7', 'department': 'Costume &amp; Make-Up', 'gender': 0, 'id': 26873, 'job': 'Hairstylist', 'name': 'Jeanette Freeman', 'profile_path': None}, {'credit_id': '549d8033c3a3680b27004e71', 'department': 'Production', 'gender': 2, 'id': 1404343, 'job': 'Production Manager', 'name': 'Pavel Typolt', 'profile_path': None}, {'credit_id': '549d80549251414bb20043fd', 'department': 'Production', 'gender': 0, 'id': 1404344, 'job': 'Production Supervisor', 'name': 'Michelle Weller', 'profile_path': None}, {'credit_id': '549d806cc3a3682f21005d73', 'department': 'Production', 'gender': 1, 'id': 1401354, 'job': 'Production Supervisor', 'name': 'Wendy Cox', 'profile_path': None}, {'credit_id': '549d809bc3a3682f16005da0', 'department': 'Art', 'gender': 0, 'id': 1404345, 'job': 'Art Department Coordinator', 'name': 'Mike Hyrman', 'profile_path': None}, {'credit_id': '549d80b5c3a368764f001bcd', 'department': 'Art', 'gender': 0, 'id': 1337455, 'job': 'Construction Coordinator', 'name': 'Phillip Tellez', 'profile_path': None}, {'credit_id': '549d80ccc3a3685542002900', 'department': 'Art', 'gender': 0, 'id': 1338147, 'job': 'Construction Coordinator', 'name': 'Bruce Di Valerio', 'profile_path': None}, {'credit_id': '549d80eac3a3680b27004e8c', 'department': 'Crew', 'gender': 0, 'id': 1404352, 'job': 'Property Master', 'name': 'Gert Broekema', 'profile_path': None}, {'credit_id': '549d813892514131290061a8', 'department': 'Crew', 'gender': 0, 'id': 1404353, 'job': 'Property Master', 'name': 'Michael Lindsay', 'profile_path': None}, {'credit_id': '549d815792514131290061af', 'department': 'Art', 'gender': 0, 'id': 1328822, 'job': 'Set Designer', 'name': 'Milena Koubkova', 'profile_path': None}, {'credit_id': '549d816d9251413132005cd4', 'department': 'Art', 'gender': 0, 'id': 1404354, 'job': 'Set Designer', 'name': 'Michael Madden', 'profile_path': None}, {'credit_id': '549d8187c3a3682f1e005dc6', 'department': 'Art', 'gender': 0, 'id': 1404355, 'job': 'Set Designer', 'name': 'Gordon White', 'profile_path': None}, {'credit_id': '549d819fc3a3680b27004e9b', 'department': 'Art', 'gender': 0, 'id': 1404356, 'job': 'Assistant Art Director', 'name': 'Martin VackÃ¡r', 'profile_path': None}, {'credit_id': '549d81c1c3a368764f001be5', 'department': 'Crew', 'gender': 0, 'id': 1399501, 'job': 'Scenic Artist', 'name': 'John Bannister', 'profile_path': None}, {'credit_id': '549d81ea9251414d27001623', 'department': 'Art', 'gender': 0, 'id': 1404357, 'job': 'Conceptual Design', 'name': 'Constantine Sekeris', 'profile_path': None}, {'credit_id': '549d824c9251414bb2004433', 'department': 'Sound', 'gender': 2, 'id': 3193, 'job': 'Supervising Sound Editor', 'name': 'Scott Martin Gershin', 'profile_path': None}, {'credit_id': '549d82639251411d53000248', 'department': 'Sound', 'gender': 2, 'id': 3193, 'job': 'Sound Designer', 'name': 'Scott Martin Gershin', 'profile_path': None}, {'credit_id': '549d828f9251414bb200443e', 'department': 'Sound', 'gender': 0, 'id': 1404359, 'job': 'Supervising Sound Editor', 'name': 'Mathew Waters', 'profile_path': None}, {'credit_id': '549d82ad9251414d27001638', 'department': 'Editing', 'gender': 0, 'id': 1404361, 'job': 'Dialogue Editor', 'name': 'Louis Creveling', 'profile_path': None}, {'credit_id': '549d82be92514131290061cf', 'department': 'Editing', 'gender': 2, 'id': 1404363, 'job': 'Dialogue Editor', 'name': 'Jed M. Dodge', 'profile_path': None}, {'credit_id': '549d82d1925141312f006445', 'department': 'Editing', 'gender': 0, 'id': 1404364, 'job': 'Dialogue Editor', 'name': 'Robert Getty', 'profile_path': None}, {'credit_id': '549d82fbc3a368764f001c0e', 'department': 'Sound', 'gender': 2, 'id': 158916, 'job': 'Sound Re-Recording Mixer', 'name': 'Michael Keller', 'profile_path': None}, {'credit_id': '549d839d9251413132005d11', 'department': 'Sound', 'gender': 0, 'id': 9409, 'job': 'Sound Re-Recording Mixer', 'name': 'John Ross', 'profile_path': None}, {'credit_id': '549d83e39251414e2800175e', 'department': 'Editing', 'gender': 0, 'id': 1352966, 'job': 'Dialogue Editor', 'name': 'Michael Hertlein', 'profile_path': None}, {'credit_id': '549d84d19251414bb2004486', 'department': 'Sound', 'gender': 0, 'id': 548446, 'job': 'Foley', 'name': 'Greg Zimmerman', 'profile_path': None}, {'credit_id': '549de8969251413129006c02', 'department': 'Crew', 'gender': 0, 'id': 1404527, 'job': 'Special Effects Coordinator', 'name': 'Barbora Kolarova', 'profile_path': None}, {'credit_id': '549de8cbc3a368764f002688', 'department': 'Visual Effects', 'gender': 0, 'id': 1399301, 'job': 'Visual Effects Supervisor', 'name': 'Terry Bradley', 'profile_path': None}, {'credit_id': '549de8e4c3a368764f00268c', 'department': 'Visual Effects', 'gender': 0, 'id': 1342601, 'job': 'Visual Effects Supervisor', 'name': 'Nicholas Brooks', 'profile_path': None}, {'credit_id': '549de8fd9251413129006c0f', 'department': 'Visual Effects', 'gender': 0, 'id': 1395460, 'job': 'Visual Effects Supervisor', 'name': 'Blair Clark', 'profile_path': None}, {'credit_id': '549de9239251413129006c11', 'department': 'Visual Effects', 'gender': 0, 'id': 1401714, 'job': 'Visual Effects Supervisor', 'name': 'Robert Duncan', 'profile_path': None}, {'credit_id': '549de9589251414d27001f31', 'department': 'Crew', 'gender': 2, 'id': 57769, 'job': 'Visual Effects Editor', 'name': 'Peter S. Elliot', 'profile_path': None}, {'credit_id': '549de97ec3a3685542003370', 'department': 'Visual Effects', 'gender': 0, 'id': 1404529, 'job': 'Visual Effects Supervisor', 'name': 'Craig Hayes', 'profile_path': None}, {'credit_id': '549de9b4c3a368764f0026a3', 'department': 'Visual Effects', 'gender': 0, 'id': 1404531, 'job': 'Visual Effects Supervisor', 'name': 'Justin Martin', 'profile_path': None}, {'credit_id': '549de9d09251414bb2004df5', 'department': 'Visual Effects', 'gender': 0, 'id': 1233109, 'job': 'Visual Effects Supervisor', 'name': 'Bob Munroe', 'profile_path': None}, {'credit_id': '549de9e9c3a3685542003380', 'department': 'Visual Effects', 'gender': 0, 'id': 1341744, 'job': 'Visual Effects Supervisor', 'name': 'Dominic Parker', 'profile_path': None}, {'credit_id': '549dea019251414bb2004dfb', 'department': 'Visual Effects', 'gender': 0, 'id': 1399864, 'job': 'Visual Effects Supervisor', 'name': 'Nordin Rahhali', 'profile_path': None}, {'credit_id': '549dea1c925141312f006efe', 'department': 'Crew', 'gender': 0, 'id': 1404532, 'job': 'Visual Effects Editor', 'name': 'Sarah Schubart', 'profile_path': None}, {'credit_id': '549dea33c3a3682f1600677f', 'department': 'Visual Effects', 'gender': 0, 'id': 1404533, 'job': 'Visual Effects Supervisor', 'name': 'David Sosalla', 'profile_path': None}, {'credit_id': '549dea559251414d27001f51', 'department': 'Crew', 'gender': 0, 'id': 71148, 'job': 'Visual Effects Editor', 'name': 'Dirk Westervelt', 'profile_path': None}, {'credit_id': '549dea919251413129006c2b', 'department': 'Visual Effects', 'gender': 0, 'id': 1404535, 'job': 'Visual Effects Producer', 'name': 'Ruth Greenberg', 'profile_path': None}, {'credit_id': '549deaaec3a368764f0026be', 'department': 'Visual Effects', 'gender': 0, 'id': 1404536, 'job': 'Visual Effects Producer', 'name': 'Edward Irastorza', 'profile_path': None}, {'credit_id': '549deac99251413123006683', 'department': 'Visual Effects', 'gender': 0, 'id': 1404537, 'job': 'Visual Effects Producer', 'name': 'Susan MacLeod', 'profile_path': None}, {'credit_id': '549deadfc3a3682f23006a04', 'department': 'Visual Effects', 'gender': 0, 'id': 1393389, 'job': 'Visual Effects Producer', 'name': 'George Macri', 'profile_path': None}, {'credit_id': '549deb079251414d27001f61', 'department': 'Visual Effects', 'gender': 0, 'id': 1403469, 'job': 'Visual Effects Producer', 'name': 'Dominic Sidoli', 'profile_path': None}, {'credit_id': '549deb259251411d53000c2a', 'department': 'Crew', 'gender': 0, 'id': 1404539, 'job': 'Stunt Coordinator', 'name': 'Pavel Cajzl', 'profile_path': '/oAOGiwBYT3Bgqp7YzgfuLoUxZNw.jpg'}, {'credit_id': '549deb41c3a3682f2100678d', 'department': 'Camera', 'gender': 0, 'id': 1373172, 'job': 'Camera Operator', 'name': 'Klaus FuxjÃ¤ger', 'profile_path': None}, {'credit_id': '549deb54c3a3682f21006790', 'department': 'Camera', 'gender': 2, 'id': 1404540, 'job': 'Camera Operator', 'name': 'Anthony Gaudioz', 'profile_path': None}, {'credit_id': '549deb7a9251411d53000c3a', 'department': 'Camera', 'gender': 0, 'id': 1404541, 'job': 'Steadicam Operator', 'name': 'Craig Fikse', 'profile_path': None}, {'credit_id': '549deba3c3a3682f23006a10', 'department': 'Camera', 'gender': 0, 'id': 1404542, 'job': 'Additional Camera', 'name': 'Guy Hodgen', 'profile_path': None}, {'credit_id': '549debcfc3a3682f1600679e', 'department': 'Crew', 'gender': 0, 'id': 1404543, 'job': 'Video Assist Operator', 'name': 'Viktor Lonek', 'profile_path': None}, {'credit_id': '549debe4925141312f006f1d', 'department': 'Lighting', 'gender': 0, 'id': 1404544, 'job': 'Gaffer', 'name': 'Jaromir Simek', 'profile_path': None}, {'credit_id': '549debfa925141312300669c', 'department': 'Lighting', 'gender': 0, 'id': 1404545, 'job': 'Gaffer', 'name': 'H. Mark Vuille', 'profile_path': None}, {'credit_id': '549dec4bc3a3682f1e006746', 'department': 'Sound', 'gender': 2, 'id': 1305, 'job': 'Music Editor', 'name': 'Bill Abbott', 'profile_path': None}, {'credit_id': '549dec7392514131320066aa', 'department': 'Sound', 'gender': 2, 'id': 1404546, 'job': 'Music Editor', 'name': 'Brian Richards', 'profile_path': None}, {'credit_id': '549dec89c3a36855420033a2', 'department': 'Crew', 'gender': 2, 'id': 1404547, 'job': 'Transportation Coordinator', 'name': 'Vaclav Mottl', 'profile_path': None}, {'credit_id': '549dec9dc3a3682f23006a19', 'department': 'Crew', 'gender': 0, 'id': 575769, 'job': 'Transportation Coordinator', 'name': 'Aaron Skalka', 'profile_path': None}, {'credit_id': '549decc8c3a3680b27005813', 'department': 'Production', 'gender': 0, 'id': 1389626, 'job': 'Location Manager', 'name': 'Douglas Dresser', 'profile_path': None}, {'credit_id': '549ded129251411d53000c4e', 'department': 'Production', 'gender': 0, 'id': 1404550, 'job': 'Location Manager', 'name': 'Pavel Sterba', 'profile_path': None}, {'credit_id': '549ded2a9251414bb2004e27', 'department': 'Crew', 'gender': 2, 'id': 1404551, 'job': 'Dialect Coach', 'name': 'Jon Sperry', 'profile_path': '/NAICtTUPFVGXm02Brp9BWbItk4.jpg'}, {'credit_id': '549ded4a9251414d27001f82', 'department': 'Crew', 'gender': 1, 'id': 1404552, 'job': 'Stand In', 'name': 'Marianna Krenova', 'profile_path': None}, {'credit_id': '549ded62c3a3680b27005821', 'department': 'Crew', 'gender': 0, 'id': 1404553, 'job': 'Unit Publicist', 'name': 'Moira Houlihan', 'profile_path': None}, {'credit_id': '5681c741c3a36860e901172d', 'department': 'Costume &amp; Make-Up', 'gender': 0, 'id': 1319625, 'job': 'Key Hair Stylist', 'name': 'Marese Langan', 'profile_path': None}, {'credit_id': '570b8d92c3a3680b770079bb', 'department': 'Art', 'gender': 1, 'id': 10836, 'job': 'Supervising Art Director', 'name': 'Elinor Rose Galbraith', 'profile_path': None}, {'credit_id': '587cdd65c3a368494c017cf0', 'department': 'Camera', 'gender': 0, 'id': 1555000, 'job': 'Camera Loader', 'name': 'Alexandre Szabo-Fresnais', 'profile_path': None}, {'credit_id': '587ce96e9251413e9201a3c5', 'department': 'Sound', 'gender': 0, 'id': 1352966, 'job': 'ADR Editor', 'name': 'Michael Hertlein', 'profile_path': None}, {'credit_id': '587ce9ac9251413ecb01b6a9', 'department': 'Sound', 'gender': 0, 'id': 1404366, 'job': 'ADR Supervisor', 'name': 'Thomas Jones', 'profile_path': None}, {'credit_id': '5681c613c3a3682abc00ac57', 'department': 'Art', 'gender': 0, 'id': 1398914, 'job': 'Leadman', 'name': 'Jan Kodera', 'profile_path': None}, {'credit_id': '5681c645c3a36860e901170b', 'department': 'Art', 'gender': 0, 'id': 1432473, 'job': 'Painter', 'name': 'Tim Larsen', 'profile_path': None}, {'credit_id': '5681c69ac3a3684be901143f', 'department': 'Art', 'gender': 0, 'id': 1554991, 'job': 'Sculptor', 'name': 'John Weldy', 'profile_path': None}, {'credit_id': '5681c6d892514131df00f5a6', 'department': 'Camera', 'gender': 0, 'id': 1554992, 'job': 'First Assistant Camera', 'name': 'Ladislav Hruby', 'profile_path': None}, {'credit_id': '5681c7179251417def01225e', 'department': 'Costume &amp; Make-Up', 'gender': 0, 'id': 1535082, 'job': 'Assistant Costume Designer', 'name': 'Kelly Fraser', 'profile_path': None}, {'credit_id': '5681c7719251414ecb0034fc', 'department': 'Costume &amp; Make-Up', 'gender': 0, 'id': 1404341, 'job': 'Prosthetic Supervisor', 'name': 'David Dupuis', 'profile_path': None}, {'credit_id': '5681c7c6c3a368227b007cf0', 'department': 'Crew', 'gender': 0, 'id': 1554994, 'job': 'Additional Music', 'name': 'Danny Saber', 'profile_path': None}, {'credit_id': '5681c7f592514132db00fbe1', 'department': 'Crew', 'gender': 0, 'id': 1554995, 'job': 'Armorer', 'name': 'James Weston', 'profile_path': None}, {'credit_id': '5681c80cc3a3684be301246e', 'department': 'Crew', 'gender': 0, 'id': 1341719, 'job': 'Cableman', 'name': 'Christopher Sposa', 'profile_path': None}, {'credit_id': '5681c8299251412e5200ffd8', 'department': 'Crew', 'gender': 0, 'id': 1554996, 'job': 'CG Supervisor', 'name': 'Mark Fattibene', 'profile_path': None}, {'credit_id': '5681c8599251417def01227d', 'department': 'Crew', 'gender': 0, 'id': 66268, 'job': 'Choreographer', 'name': 'Ladislav Beran', 'profile_path': '/5IqSuHbk33Q009wpb4kfX1aKOBj.jpg'}, {'credit_id': '5681c89ec3a3684bcc012d33', 'department': 'Crew', 'gender': 0, 'id': 1554999, 'job': 'Driver', 'name': 'Chris Ferrence', 'profile_path': None}, {'credit_id': '5681c8ebc3a3684be901147f', 'department': 'Crew', 'gender': 0, 'id': 1253648, 'job': 'Martial Arts Choreographer', 'name': 'Jeff Ward', 'profile_path': '/j1pxCjdfa4MIFqZJapvo4LKYTkQ.jpg'}, {'credit_id': '5681c92ec3a36828f50077d2', 'department': 'Crew', 'gender': 0, 'id': 1555001, 'job': 'Post Production Assistant', 'name': 'Jayson Wall', 'profile_path': None}, {'credit_id': '5681c96592514131df00f5eb', 'department': 'Crew', 'gender': 0, 'id': 1404704, 'job': 'Post Production Supervisor', 'name': 'Sara Romilly', 'profile_path': None}, {'credit_id': '5681c97cc3a3682abc00acb0', 'department': 'Crew', 'gender': 0, 'id': 1555004, 'job': 'Production Controller', 'name': 'Alex Matcham', 'profile_path': None}, {'credit_id': '5681c9d4c3a368227b007d24', 'department': 'Crew', 'gender': 0, 'id': 1555005, 'job': 'Set Medic', 'name': 'Eva Dvorakova', 'profile_path': None}, {'credit_id': '5681c9f992514131df00f5fa', 'department': 'Crew', 'gender': 0, 'id': 1555006, 'job': 'Sound Recordist', 'name': 'Matt Colleran', 'profile_path': None}, {'credit_id': '5681ca4292514113340093c7', 'department': 'Crew', 'gender': 0, 'id': 1555008, 'job': 'Systems Administrators &amp; Support', 'name': 'Phred Lender', 'profile_path': None}, {'credit_id': '5681ca82c3a3684be30124b8', 'department': 'Crew', 'gender': 0, 'id': 1463834, 'job': 'Transportation Captain', 'name': 'Keith D. Fisher', 'profile_path': None}, {'credit_id': '5681cab79251412e52010034', 'department': 'Crew', 'gender': 2, 'id': 179861, 'job': 'Utility Stunts', 'name': 'Freddy Bouciegues', 'profile_path': None}, {'credit_id': '5682de499251414ecb00677a', 'department': 'Directing', 'gender': 0, 'id': 1404548, 'job': 'Script Supervisor', 'name': 'Claudine Strasser', 'profile_path': None}, {'credit_id': '5682de68c3a3682abc00e9a0', 'department': 'Editing', 'gender': 0, 'id': 1548684, 'job': 'Color Timer', 'name': 'Dan Muscarella', 'profile_path': None}, {'credit_id': '5682de91925141133400c507', 'department': 'Editing', 'gender': 0, 'id': 91136, 'job': 'First Assistant Editor', 'name': 'Laura Rindner', 'profile_path': None}, {'credit_id': '5682deb09251414ecb006784', 'department': 'Lighting', 'gender': 0, 'id': 1555369, 'job': 'Electrician', 'name': 'Ben Bowling', 'profile_path': None}, {'credit_id': '5682ded29251412e52013602', 'department': 'Lighting', 'gender': 0, 'id': 1548685, 'job': 'Lighting Technician', 'name': 'Mike Macias', 'profile_path': None}, {'credit_id': '5682df0692514132db012eb2', 'department': 'Lighting', 'gender': 0, 'id': 1408500, 'job': 'Rigging Gaffer', 'name': 'Petr Svoboda', 'profile_path': None}, {'credit_id': '5682df209251414f6300e452', 'department': 'Lighting', 'gender': 0, 'id': 1555370, 'job': 'Rigging Grip', 'name': 'Michal Houzvicka', 'profile_path': None}, {'credit_id': '5682df709251417def015401', 'department': 'Production', 'gender': 2, 'id': 3959, 'job': 'Associate Producer', 'name': 'Robert Bernacchi', 'profile_path': None}, {'credit_id': '5682e0aac3a36860e9014b37', 'department': 'Production', 'gender': 0, 'id': 1555371, 'job': 'Production Accountant', 'name': 'Jiri Tichacek', 'profile_path': None}, {'credit_id': '5682e0dd9251412e52013661', 'department': 'Production', 'gender': 0, 'id': 1555372, 'job': 'Production Coordinator', 'name': 'Sissy Grover', 'profile_path': None}, {'credit_id': '5682e2d29251414f6300e4de', 'department': 'Sound', 'gender': 0, 'id': 1555373, 'job': 'Boom Operator', 'name': 'Peter Eusebe', 'profile_path': None}, {'credit_id': '5682e307925141133400c5cb', 'department': 'Sound', 'gender': 2, 'id': 21933, 'job': 'Music Supervisor', 'name': 'Happy Walters', 'profile_path': None}, {'credit_id': '5682e33d92514132db012f4d', 'department': 'Sound', 'gender': 0, 'id': 472, 'job': 'Production Sound Mixer', 'name': 'Mark Holding', 'profile_path': None}, {'credit_id': '5682e35c925141133400c5dd', 'department': 'Sound', 'gender': 0, 'id': 1361676, 'job': 'Scoring Mixer', 'name': 'John Kurlander', 'profile_path': None}, {'credit_id': '5682e3869251417def015480', 'department': 'Sound', 'gender': 0, 'id': 1406826, 'job': 'Sound Editor', 'name': 'Hector C. Gika', 'profile_path': None}, {'credit_id': '5682e3a79251412e520136c7', 'department': 'Sound', 'gender': 0, 'id': 15331, 'job': 'Sound Effects Editor', 'name': 'Bryan Bowen', 'profile_path': None}, {'credit_id': '5682e400925141133400c5fb', 'department': 'Sound', 'gender': 0, 'id': 548435, 'job': 'Sound mixer', 'name': 'Nerses Gezalyan', 'profile_path': None}, {'credit_id': '5682e444c3a3682abc00ea88', 'department': 'Visual Effects', 'gender': 0, 'id': 1459912, 'job': 'Digital Compositors', 'name': 'Asregadoo Arundi', 'profile_path': None}, {'credit_id': '5682e464c3a3684be901465a', 'department': 'Visual Effects', 'gender': 2, 'id': 1346943, 'job': 'Special Effects Supervisor', 'name': 'Nick Allder', 'profile_path': None}, {'credit_id': '5682e486c3a36860e9014bb0', 'department': 'Visual Effects', 'gender': 0, 'id': 1555376, 'job': 'Visual Effects Coordinator', 'name': 'Kandece Brown', 'profile_path': None}, {'credit_id': '5682e4ba9251417def0154ad', 'department': 'Writing', 'gender': 0, 'id': 1555377, 'job': 'Storyboard', 'name': 'Jason Brubaker', 'profile_path': None}, {'credit_id': '5682e5fd9251414f6300e554', 'department': 'Visual Effects', 'gender': 0, 'id': 83293, 'job': 'Creature Design', 'name': 'Wayne D. Barlowe', 'profile_path': None}, {'credit_id': '5682e6529251417def0154f4', 'department': 'Visual Effects', 'gender': 0, 'id': 1231721, 'job': '24 Frame Playback', 'name': 'Steve Watson', 'profile_path': None}, {'credit_id': '5682e6a2c3a3685f89000ec8', 'department': 'Visual Effects', 'gender': 0, 'id': 1555380, 'job': 'I/O Supervisor', 'name': 'David Rosenthal', 'profile_path': None}, {'credit_id': '5682e6c692514131df012770', 'department': 'Visual Effects', 'gender': 0, 'id': 1555381, 'job': 'I/O Manager', 'name': 'Vicki Wong', 'profile_path': None}, {'credit_id': '56a4dcc59251410c08004b5a', 'department': 'Production', 'gender': 2, 'id': 3959, 'job': 'Unit Production Manager', 'name': 'Robert Bernacchi', 'profile_path': None}, {'credit_id': '587cdd23c3a36846c3015b1f', 'department': 'Art', 'gender': 0, 'id': 544391, 'job': 'Set Dresser', 'name': 'Miroslav Caslavka', 'profile_path': None}, {'credit_id': '587cddb29251413f1b01b556', 'department': 'Camera', 'gender': 0, 'id': 1554993, 'job': 'Key Grip', 'name': 'Malcolm Sheehan', 'profile_path': None}, {'credit_id': '587cdd489251413ecb019c9c', 'department': 'Camera', 'gender': 0, 'id': 1115279, 'job': 'Aerial Camera (suggest in addition to Helicopter Camera)', 'name': 'Simon Werry', 'profile_path': None}, {'credit_id': '587cdd7cc3a36847e801b890', 'department': 'Camera', 'gender': 0, 'id': 1739890, 'job': 'Dolly Grip', 'name': 'Bill Daimant', 'profile_path': None}, {'credit_id': '587cddc6925141414300e226', 'department': 'Camera', 'gender': 0, 'id': 1739892, 'job': 'Grip', 'name': 'John Emory', 'profile_path': None}, {'credit_id': '587cde04c3a36846c3015b70', 'department': 'Costume &amp; Make-Up', 'gender': 0, 'id': 1420643, 'job': 'Key Costumer', 'name': 'Heather Moore', 'profile_path': None}, {'credit_id': '587cde22c3a3684a6501add0', 'department': 'Costume &amp; Make-Up', 'gender': 0, 'id': 1404341, 'job': 'Key Makeup Artist', 'name': 'David Dupuis', 'profile_path': None}, {'credit_id': '587cde419251413f46019483', 'department': 'Costume &amp; Make-Up', 'gender': 0, 'id': 1739894, 'job': 'Prosthetic Makeup Artist', 'name': 'Nigel Booth', 'profile_path': None}, {'credit_id': '587cdf7f9251413f46019541', 'department': 'Crew', 'gender': 0, 'id': 1386317, 'job': 'Fight Choreographer', 'name': 'Clayton J. Barber', 'profile_path': None}, {'credit_id': '587cdf9f9251413f4601955e', 'department': 'Crew', 'gender': 0, 'id': 1739902, 'job': 'Pilot', 'name': 'Libor Hatas', 'profile_path': None}, {'credit_id': '587ce7f8c3a36847e801bddb', 'department': 'Directing', 'gender': 0, 'id': 1570769, 'job': 'First Assistant Director', 'name': 'Julian Wall', 'profile_path': None}, {'credit_id': '587ce817c3a3684a4a01c88f', 'department': 'Directing', 'gender': 0, 'id': 1739942, 'job': 'Second Assistant Director', 'name': 'Gregory Palmer', 'profile_path': None}, {'credit_id': '587ce82f9251413eec019a37', 'department': 'Directing', 'gender': 2, 'id': 1691586, 'job': 'Third Assistant Director', 'name': 'Philip Seeger', 'profile_path': None}, {'credit_id': '587ce8519251413f1b01bad6', 'department': 'Editing', 'gender': 0, 'id': 1739944, 'job': 'Associate Editor', 'name': 'Jana Lynn Gold', 'profile_path': None}, {'credit_id': '587ce8849251413eec019a54', 'department': 'Editing', 'gender': 0, 'id': 1733142, 'job': 'Negative Cutter', 'name': 'Gary Burritt', 'profile_path': None}, {'credit_id': '587ce8b1c3a36849ff0185f5', 'department': 'Production', 'gender': 0, 'id': 1739945, 'job': 'Assistant Production Coordinator', 'name': 'Stephani Hunter', 'profile_path': None}, {'credit_id': '587ce8f49251413ecb01b667', 'department': 'Production', 'gender': 0, 'id': 1452756, 'job': 'Assistant Production Manager', 'name': 'Clive Miles', 'profile_path': None}, {'credit_id': '587ce9489251413e9201a3af', 'department': 'Production', 'gender': 0, 'id': 1707603, 'job': 'Casting Assistant', 'name': 'Minna Pyyhkala', 'profile_path': None}, {'credit_id': '587ce9d6c3a368494c0181de', 'department': 'Sound', 'gender': 0, 'id': 1555374, 'job': 'Assistant Sound Editor', 'name': 'Susan Cahill', 'profile_path': None}, {'credit_id': '587ce9edc3a3684a9e01935c', 'department': 'Sound', 'gender': 2, 'id': 1548698, 'job': 'Conductor', 'name': 'Pete Anthony', 'profile_path': None}, {'credit_id': '587cea0a9251413f46019a15', 'department': 'Sound', 'gender': 0, 'id': 1735735, 'job': 'Foley Editor', 'name': 'Craig Jurkiewicz', 'profile_path': None}, {'credit_id': '587cea26c3a368426e00ea3c', 'department': 'Sound', 'gender': 0, 'id': 1738137, 'job': 'Musician', 'name': 'Tom Boyd', 'profile_path': None}, {'credit_id': '587cea7b9251413ecb01b70a', 'department': 'Visual Effects', 'gender': 0, 'id': 1739949, 'job': '3D Artist', 'name': 'Paul Anderson', 'profile_path': None}, {'credit_id': '587ceaa7c3a36849ff0186b9', 'department': 'Visual Effects', 'gender': 0, 'id': 1739950, 'job': 'CG Animator', 'name': 'Jerry Corda-Stanley', 'profile_path': None}, {'credit_id': '587ceadc9251413f46019a7b', 'department': 'Visual Effects', 'gender': 0, 'id': 1721854, 'job': 'Lead Animator', 'name': 'Warren J.W. Leathem', 'profile_path': None}]</t>
  </si>
  <si>
    <t>[{'id': 14, 'name': 'Fantasy'}, {'id': 27, 'name': 'Horror'}, {'id': 28, 'name': 'Action'}, {'id': 53, 'name': 'Thriller'}]</t>
  </si>
  <si>
    <t>[{'name': 'New Line Cinema', 'id': 12}, {'name': 'Amen Ra Films', 'id': 421}, {'name': 'Milk &amp; Honey', 'id': 5611}, {'name': 'Imaginary Forces', 'id': 11321}, {'name': 'Justin Pictures', 'id': 11322}, {'name': 'Linovo Productions GmbH &amp; Co. KG', 'id': 11323}, {'name': 'Pacific Title and Art Studio', 'id': 11324}, {'name': 'Marvel Enterprises', 'id': 19551}]</t>
  </si>
  <si>
    <t>Blade II</t>
  </si>
  <si>
    <t>m272</t>
  </si>
  <si>
    <t>['action', 'adventure', 'fantasy', 'horror', 'thriller']</t>
  </si>
  <si>
    <t>[{'cast_id': 3, 'character': 'Blade', 'credit_id': '52fe45fc9251416c9104547d', 'gender': 2, 'id': 10814, 'name': 'Wesley Snipes', 'order': 0, 'profile_path': '/hQ6EBa6vgu7HoZpzms8Y10VL5Iw.jpg'}, {'cast_id': 4, 'character': 'Deacon Frost', 'credit_id': '52fe45fc9251416c91045481', 'gender': 2, 'id': 10822, 'name': 'Stephen Dorff', 'order': 1, 'profile_path': '/5rY1hkIpxOg0dWvhGFXCdcCUfM3.jpg'}, {'cast_id': 5, 'character': 'Whistler', 'credit_id': '52fe45fc9251416c91045485', 'gender': 2, 'id': 10823, 'name': 'Kris Kristofferson', 'order': 2, 'profile_path': '/hiGkNoiAwnUgY9XZ3YhiWMvKngi.jpg'}, {'cast_id': 6, 'character': 'Karen', 'credit_id': '52fe45fc9251416c91045489', 'gender': 1, 'id': 10824, 'name': "N'Bushe Wright", 'order': 3, 'profile_path': '/3OpD0lvYcqEAwFL3JKEpal7JemR.jpg'}, {'cast_id': 7, 'character': 'Quinn', 'credit_id': '52fe45fc9251416c9104548d', 'gender': 2, 'id': 10825, 'name': 'Donal Logue', 'order': 4, 'profile_path': '/h0JZ8Hyc9p6sY2jQeJkDcax6UY3.jpg'}, {'cast_id': 8, 'character': 'Dragonetti', 'credit_id': '52fe45fc9251416c91045491', 'gender': 2, 'id': 1646, 'name': 'Udo Kier', 'order': 5, 'profile_path': '/sTNpaKOBNi7WUJw7jPDrsbGAL4O.jpg'}, {'cast_id': 9, 'character': 'Mercury', 'credit_id': '52fe45fc9251416c91045495', 'gender': 1, 'id': 66147, 'name': 'Arly Jover', 'order': 6, 'profile_path': '/ltkuawLKH0m4lE4xYBgMWHtY4WQ.jpg'}, {'cast_id': 10, 'character': 'Racquel', 'credit_id': '52fe45fc9251416c91045499', 'gender': 1, 'id': 10826, 'name': 'Traci Lords', 'order': 7, 'profile_path': '/40n1G3p2sGxnsU0m8tfIlthMatA.jpg'}, {'cast_id': 11, 'character': 'Krieger', 'credit_id': '52fe45fc9251416c9104549d', 'gender': 2, 'id': 10827, 'name': 'Kevin Patrick Walls', 'order': 8, 'profile_path': None}, {'cast_id': 12, 'character': 'Curtis Webb', 'credit_id': '52fe45fc9251416c910454a1', 'gender': 2, 'id': 40275, 'name': 'Tim Guinee', 'order': 9, 'profile_path': '/8UeJw5Nwfq6YUT6xGtyi184jmbd.jpg'}, {'cast_id': 13, 'character': 'Vanessa', 'credit_id': '52fe45fc9251416c910454a5', 'gender': 1, 'id': 5411, 'name': 'Sanaa Lathan', 'order': 10, 'profile_path': '/pnLeXOKrKquzk0R9cp1lpDKoEZP.jpg'}, {'cast_id': 28, 'character': 'Pearl', 'credit_id': '52fe45fd9251416c910454f7', 'gender': 0, 'id': 115786, 'name': 'Eric Edwards', 'order': 11, 'profile_path': '/cQx8WFY1Uzsz22MtLGriftLZ5Cn.jpg'}, {'cast_id': 29, 'character': 'Nurse', 'credit_id': '52fe45fd9251416c910454fb', 'gender': 1, 'id': 957026, 'name': 'Donna Wong', 'order': 12, 'profile_path': None}, {'cast_id': 30, 'character': 'Senior Resident', 'credit_id': '52fe45fd9251416c910454ff', 'gender': 1, 'id': 161917, 'name': 'Carmen Thomas', 'order': 13, 'profile_path': None}, {'cast_id': 31, 'character': 'Resident', 'credit_id': '52fe45fd9251416c91045503', 'gender': 1, 'id': 149407, 'name': 'Shannon Lee', 'order': 14, 'profile_path': '/6yoNzVaO1VDpuXwMuz37UeBh5Bj.jpg'}, {'cast_id': 74, 'character': 'Heatseeking Dennis', 'credit_id': '53ac47f1c3a368633e0001a9', 'gender': 2, 'id': 42191, 'name': 'Kenny Johnson', 'order': 15, 'profile_path': '/AvokUhBWsqAdnRO3xAzWluf8vdx.jpg'}, {'cast_id': 33, 'character': 'Creepy Morgue Guy', 'credit_id': '52fe45fd9251416c9104550b', 'gender': 2, 'id': 217472, 'name': 'Clint Curtis', 'order': 16, 'profile_path': None}, {'cast_id': 34, 'character': 'Pallantine', 'credit_id': '52fe45fd9251416c9104550f', 'gender': 0, 'id': 104054, 'name': 'Judson Scott', 'order': 17, 'profile_path': None}, {'cast_id': 35, 'character': 'Japanese Doorman', 'credit_id': '52fe45fd9251416c91045513', 'gender': 2, 'id': 143208, 'name': 'Sidney S. Liufau', 'order': 18, 'profile_path': '/7oHvFMMLGSLPf7oCPkjYC3RHhy.jpg'}, {'cast_id': 36, 'character': 'Kam', 'credit_id': '52fe45fd9251416c91045517', 'gender': 0, 'id': 1080221, 'name': 'Keith Leon Williams', 'order': 19, 'profile_path': None}, {'cast_id': 37, 'character': 'Paramedic', 'credit_id': '52fe45fd9251416c9104551b', 'gender': 0, 'id': 165282, 'name': 'Andray Johnson', 'order': 20, 'profile_path': None}, {'cast_id': 38, 'character': 'Paramedic', 'credit_id': '52fe45fd9251416c9104551f', 'gender': 0, 'id': 1202772, 'name': 'Stephen R. Peluso', 'order': 21, 'profile_path': '/tbI8skAw0y8yIiFu725LOVxUl1A.jpg'}, {'cast_id': 39, 'character': 'Pragmatic Policeman', 'credit_id': '52fe45fd9251416c91045523', 'gender': 0, 'id': 106488, 'name': 'Marcus Aurelius', 'order': 22, 'profile_path': '/9gtZVZCG9y1o7br6Ny7s0l3SA7e.jpg'}, {'cast_id': 40, 'character': 'Blood Club Bouncer', 'credit_id': '52fe45fd9251416c91045527', 'gender': 0, 'id': 42557, 'name': 'John Enos III', 'order': 23, 'profile_path': '/qNM9WY42aEtttsnzLvYPEw6Q6xa.jpg'}, {'cast_id': 41, 'character': 'Martial Arts Kid', 'credit_id': '52fe45fd9251416c9104552b', 'gender': 0, 'id': 1202773, 'name': "Eboni 'Chrystal' Adams", 'order': 24, 'profile_path': None}, {'cast_id': 42, 'character': 'Lyle Conway', 'credit_id': '52fe45fd9251416c9104552f', 'gender': 0, 'id': 1189043, 'name': 'Lyle Conway', 'order': 25, 'profile_path': None}, {'cast_id': 43, 'character': 'Menacing Stud', 'credit_id': '52fe45fd9251416c91045533', 'gender': 0, 'id': 1202774, 'name': 'Freeman White', 'order': 26, 'profile_path': None}, {'cast_id': 44, 'character': 'Vampire Underling', 'credit_id': '52fe45fd9251416c91045537', 'gender': 2, 'id': 3226, 'name': 'D.V. DeVincentis', 'order': 27, 'profile_path': None}, {'cast_id': 45, 'character': "Frost's Goon", 'credit_id': '52fe45fd9251416c9104553b', 'gender': 0, 'id': 1202775, 'name': 'Marcus Salgado', 'order': 28, 'profile_path': None}, {'cast_id': 46, 'character': "Frost's Goon", 'credit_id': '52fe45fd9251416c9104553f', 'gender': 0, 'id': 1202776, 'name': 'Esau McKnight Jr.', 'order': 29, 'profile_path': None}, {'cast_id': 47, 'character': 'Von Esper', 'credit_id': '52fe45fd9251416c91045543', 'gender': 0, 'id': 1202777, 'name': 'Erl Van Douglas', 'order': 30, 'profile_path': None}, {'cast_id': 48, 'character': 'Crease', 'credit_id': '52fe45fd9251416c91045547', 'gender': 2, 'id': 31841, 'name': 'Matt Schulze', 'order': 31, 'profile_path': '/aVXQNuSE7990114QZisNrkK8mJt.jpg'}, {'cast_id': 49, 'character': 'Pleading Goon', 'credit_id': '52fe45fd9251416c9104554b', 'gender': 2, 'id': 205164, 'name': 'Lennox Brown', 'order': 32, 'profile_path': '/ovaCwDIZmcxCvLCBEoredQcIApe.jpg'}, {'cast_id': 50, 'character': 'Party Girl', 'credit_id': '52fe45fd9251416c9104554f', 'gender': 0, 'id': 1202778, 'name': 'Yvette Ocampo', 'order': 33, 'profile_path': None}, {'cast_id': 51, 'character': 'Slavic Vampire Lord', 'credit_id': '52fe45fd9251416c91045553', 'gender': 0, 'id': 1202779, 'name': 'Irena Stepic', 'order': 34, 'profile_path': None}, {'cast_id': 52, 'character': 'Russian Woman', 'credit_id': '52fe45fd9251416c91045557', 'gender': 1, 'id': 116402, 'name': 'Jenya Lano', 'order': 35, 'profile_path': '/3iQBdHlnNMa2G9dMtDmdop3Sogq.jpg'}, {'cast_id': 53, 'character': 'Russian Vampire', 'credit_id': '52fe45fd9251416c9104555b', 'gender': 2, 'id': 27037, 'name': 'Levan Uchaneishvili', 'order': 36, 'profile_path': '/36mEusN0UbOvwsq8DVDgYOpoaet.jpg'}, {'cast_id': 54, 'character': 'Cardboard cut-out in Subway', 'credit_id': '52fe45fd9251416c9104555f', 'gender': 0, 'id': 1202780, 'name': "Richard 'Dr.' Baily", 'order': 37, 'profile_path': None}, {'cast_id': 55, 'character': 'Vampire Victim', 'credit_id': '52fe45fd9251416c91045563', 'gender': 0, 'id': 964544, 'name': 'Nikki DiSanto', 'order': 38, 'profile_path': None}, {'cast_id': 56, 'character': 'Blood Bath Vampire', 'credit_id': '52fe45fd9251416c91045567', 'gender': 0, 'id': 1176140, 'name': 'Ryan Glorioso', 'order': 39, 'profile_path': None}, {'cast_id': 57, 'character': 'Henchman (uncredited)', 'credit_id': '52fe45fd9251416c9104556b', 'gender': 2, 'id': 169628, 'name': 'Jeff Imada', 'order': 40, 'profile_path': None}, {'cast_id': 58, 'character': 'Blood Club (uncredited)', 'credit_id': '52fe45fd9251416c9104556f', 'gender': 0, 'id': 1202781, 'name': 'Elliott James', 'order': 41, 'profile_path': None}, {'cast_id': 60, 'character': 'Vampire (uncredited)', 'credit_id': '52fe45fd9251416c91045577', 'gender': 2, 'id': 10808, 'name': 'Stephen Norrington', 'order': 42, 'profile_path': '/8BG5bnmk28IMRN8diyTwExn68HI.jpg'}, {'cast_id': 61, 'character': 'Vampire (uncredited)', 'credit_id': '52fe45fd9251416c9104557b', 'gender': 2, 'id': 105047, 'name': 'Gerald Okamura', 'order': 43, 'profile_path': '/wF4lMsaIKiClRU5mpHaaQ4oei7F.jpg'}, {'cast_id': 62, 'character': 'Vampire Lord (uncredited)', 'credit_id': '52fe45fd9251416c9104557f', 'gender': 0, 'id': 181758, 'name': 'Frankie Ray', 'order': 44, 'profile_path': '/enyfzIqyREAYFl1w94aHNLt8D33.jpg'}, {'cast_id': 63, 'character': 'Woman in Elevator (uncredited)', 'credit_id': '52fe45fd9251416c91045583', 'gender': 0, 'id': 1202782, 'name': 'Carrie Seeley', 'order': 45, 'profile_path': None}, {'cast_id': 64, 'character': 'Woman in Elevator (uncredited)', 'credit_id': '52fe45fd9251416c91045587', 'gender': 0, 'id': 1202783, 'name': 'Beth Theriac', 'order': 46, 'profile_path': None}, {'cast_id': 68, 'character': 'Vampire at rave (uncredited)', 'credit_id': '534a51df0e0a2640bf00162b', 'gender': 0, 'id': 1221560, 'name': 'Ted King', 'order': 47, 'profile_path': '/ehusIxTD4pPim0LSjCFyyWe6tyK.jpg'}]</t>
  </si>
  <si>
    <t>[{'credit_id': '52fe45fc9251416c91045473', 'department': 'Directing', 'gender': 2, 'id': 10808, 'job': 'Director', 'name': 'Stephen Norrington', 'profile_path': '/8BG5bnmk28IMRN8diyTwExn68HI.jpg'}, {'credit_id': '52fe45fc9251416c91045479', 'department': 'Writing', 'gender': 2, 'id': 3893, 'job': 'Writer', 'name': 'David S. Goyer', 'profile_path': '/vh0ULL0N22JlVlQ5mXFmreA6Ubz.jpg'}, {'credit_id': '52fe45fd9251416c910454ab', 'department': 'Production', 'gender': 2, 'id': 10809, 'job': 'Producer', 'name': 'Robert Engelman', 'profile_path': None}, {'credit_id': '52fe45fd9251416c910454b1', 'department': 'Production', 'gender': 0, 'id': 10810, 'job': 'Producer', 'name': 'Peter Frankfurt', 'profile_path': None}, {'credit_id': '52fe45fd9251416c910454c3', 'department': 'Production', 'gender': 2, 'id': 10814, 'job': 'Producer', 'name': 'Wesley Snipes', 'profile_path': '/hQ6EBa6vgu7HoZpzms8Y10VL5Iw.jpg'}, {'credit_id': '52fe45fd9251416c910454c9', 'department': 'Production', 'gender': 2, 'id': 7626, 'job': 'Executive Producer', 'name': 'Avi Arad', 'profile_path': '/kIG4HF5LSywU0ZdDheDaEsxxohu.jpg'}, {'credit_id': '52fe45fd9251416c910454cf', 'department': 'Production', 'gender': 2, 'id': 994637, 'job': 'Executive Producer', 'name': 'Joseph Calamari', 'profile_path': None}, {'credit_id': '52fe45fd9251416c910454d5', 'department': 'Production', 'gender': 1, 'id': 4768, 'job': 'Executive Producer', 'name': 'Lynn Harris', 'profile_path': None}, {'credit_id': '52fe45fd9251416c910454db', 'department': 'Production', 'gender': 2, 'id': 7624, 'job': 'Executive Producer', 'name': 'Stan Lee', 'profile_path': '/dTr2gJPL7jELKVkcjtoNx80uVKR.jpg'}, {'credit_id': '52fe45fd9251416c910454e1', 'department': 'Production', 'gender': 2, 'id': 4767, 'job': 'Executive Producer', 'name': 'Michael De Luca', 'profile_path': None}, {'credit_id': '52fe45fd9251416c910454e7', 'department': 'Sound', 'gender': 2, 'id': 4140, 'job': 'Original Music Composer', 'name': 'Mark Isham', 'profile_path': '/juP82LbS9chU3VXgelb7CICBN2Q.jpg'}, {'credit_id': '52fe45fd9251416c910454ed', 'department': 'Camera', 'gender': 2, 'id': 10815, 'job': 'Director of Photography', 'name': 'Theo van de Sande', 'profile_path': None}, {'credit_id': '52fe45fd9251416c910454f3', 'department': 'Editing', 'gender': 2, 'id': 10816, 'job': 'Editor', 'name': 'Paul Rubell', 'profile_path': '/8s0yqFYTjb6gA8uBpMCX3DILhfI.jpg'}, {'credit_id': '52fe45fd9251416c9104558d', 'department': 'Production', 'gender': 0, 'id': 10817, 'job': 'Casting', 'name': 'Rachel Abroms', 'profile_path': None}, {'credit_id': '52fe45fd9251416c91045593', 'department': 'Production', 'gender': 2, 'id': 956271, 'job': 'Casting', 'name': 'Jory Weitz', 'profile_path': None}, {'credit_id': '52fe45fd9251416c91045599', 'department': 'Costume &amp; Make-Up', 'gender': 1, 'id': 2519, 'job': 'Costume Design', 'name': 'Sanja Milkovic Hays', 'profile_path': None}, {'credit_id': '5680206bc3a3684bcc00e4e1', 'department': 'Production', 'gender': 0, 'id': 1016318, 'job': 'Co-Producer', 'name': 'Jon Divens', 'profile_path': None}, {'credit_id': '568020969251417ddd00dbb7', 'department': 'Production', 'gender': 0, 'id': 1116440, 'job': 'Co-Producer', 'name': 'Andrew J. Horne', 'profile_path': None}, {'credit_id': '56801d8e9251414f63006940', 'department': 'Crew', 'gender': 0, 'id': 1378687, 'job': 'Property Master', 'name': 'Steven B. Melton', 'profile_path': None}, {'credit_id': '53a40bc20e0a2667cd001130', 'department': 'Art', 'gender': 2, 'id': 10819, 'job': 'Production Design', 'name': 'Kirk M. Petruccelli', 'profile_path': None}, {'credit_id': '53a40bd90e0a2667cd001135', 'department': 'Art', 'gender': 2, 'id': 10820, 'job': 'Art Direction', 'name': 'Barry Chusid', 'profile_path': None}, {'credit_id': '53a40beb0e0a2667d900105b', 'department': 'Art', 'gender': 0, 'id': 1332209, 'job': 'Set Decoration', 'name': 'Greg J. Grande', 'profile_path': None}, {'credit_id': '53a40c440e0a2667d000103d', 'department': 'Costume &amp; Make-Up', 'gender': 2, 'id': 1332210, 'job': 'Makeup Department Head', 'name': 'Michael Germain', 'profile_path': None}, {'credit_id': '53a40d77c3a3682a3f000d4d', 'department': 'Costume &amp; Make-Up', 'gender': 0, 'id': 1319747, 'job': 'Costume Supervisor', 'name': 'Garet Reilly', 'profile_path': None}, {'credit_id': '56801be8c3a368227b00377f', 'department': 'Crew', 'gender': 2, 'id': 1554344, 'job': 'Armorer', 'name': 'Thell Reed', 'profile_path': None}, {'credit_id': '549d75049251414d270014fb', 'department': 'Costume &amp; Make-Up', 'gender': 0, 'id': 83121, 'job': 'Wigmaker', 'name': 'Renate Leuschner', 'profile_path': None}, {'credit_id': '549d751ec3a368764f001a77', 'department': 'Costume &amp; Make-Up', 'gender': 0, 'id': 1404305, 'job': 'Makeup Artist', 'name': 'Cyndi Reece-Thorne', 'profile_path': None}, {'credit_id': '549d753cc3a3682f21005c56', 'department': 'Costume &amp; Make-Up', 'gender': 0, 'id': 1404306, 'job': 'Hairstylist', 'name': 'Kim Santantonio', 'profile_path': None}, {'credit_id': '549d757e925141312f0062ad', 'department': 'Art', 'gender': 0, 'id': 1404307, 'job': 'Art Department Coordinator', 'name': 'Melissa C. Ho', 'profile_path': None}, {'credit_id': '549d75a8c3a368764f001a83', 'department': 'Art', 'gender': 0, 'id': 1404308, 'job': 'Construction Coordinator', 'name': 'Anthony Lattanzio', 'profile_path': None}, {'credit_id': '549d75ca9251411d530000ef', 'department': 'Art', 'gender': 0, 'id': 11102, 'job': 'Set Designer', 'name': 'Chad S. Frey', 'profile_path': None}, {'credit_id': '549d75e29251413132005b7f', 'department': 'Art', 'gender': 0, 'id': 1352958, 'job': 'Set Designer', 'name': 'A. Todd Holland', 'profile_path': None}, {'credit_id': '549d760dc3a3682f23005e5b', 'department': 'Art', 'gender': 0, 'id': 1404309, 'job': 'Leadman', 'name': 'Anthony F. Jimenez', 'profile_path': None}, {'credit_id': '549d762b9251413123005b75', 'department': 'Art', 'gender': 0, 'id': 1290682, 'job': 'Lead Painter', 'name': 'Laurah Grijalva', 'profile_path': None}, {'credit_id': '549d76d4c3a3682f1e005cbf', 'department': 'Art', 'gender': 0, 'id': 1404311, 'job': 'Lead Painter', 'name': 'Charli Palazzo', 'profile_path': None}, {'credit_id': '549d770fc3a3682f23005e73', 'department': 'Sound', 'gender': 2, 'id': 3687, 'job': 'Supervising Sound Effects Editor', 'name': 'Harry Cohen', 'profile_path': None}, {'credit_id': '549d7723c3a3682f21005c82', 'department': 'Sound', 'gender': 2, 'id': 1395022, 'job': 'Supervising Sound Effects Editor', 'name': 'Greg Hedgepath', 'profile_path': None}, {'credit_id': '549d776d9251414d2700151f', 'department': 'Sound', 'gender': 2, 'id': 3687, 'job': 'Sound Designer', 'name': 'Harry Cohen', 'profile_path': None}, {'credit_id': '549d77989251414d27001522', 'department': 'Editing', 'gender': 2, 'id': 1392239, 'job': 'Dialogue Editor', 'name': 'Paul Curtis', 'profile_path': None}, {'credit_id': '549d77b5c3a368764f001aac', 'department': 'Editing', 'gender': 2, 'id': 1387183, 'job': 'Dialogue Editor', 'name': 'John C. Stuver', 'profile_path': None}, {'credit_id': '549d78039251414bb20042f9', 'department': 'Sound', 'gender': 0, 'id': 1402112, 'job': 'Sound Re-Recording Mixer', 'name': 'Ken Teaney', 'profile_path': None}, {'credit_id': '549d7833c3a3682f16005cc7', 'department': 'Sound', 'gender': 0, 'id': 91094, 'job': 'Foley', 'name': 'Joan Rowe', 'profile_path': None}, {'credit_id': '549d78459251414d2700152d', 'department': 'Sound', 'gender': 2, 'id': 91095, 'job': 'Foley', 'name': 'Sean Rowe', 'profile_path': None}, {'credit_id': '549d788bc3a368764f001abd', 'department': 'Crew', 'gender': 0, 'id': 15434, 'job': 'Special Effects Coordinator', 'name': 'Lou Carlucci', 'profile_path': None}, {'credit_id': '549d78b6c3a3682f21005ca9', 'department': 'Visual Effects', 'gender': 0, 'id': 1390532, 'job': 'Visual Effects Producer', 'name': 'Jennifer Bergman', 'profile_path': None}, {'credit_id': '549d78f6c3a3682f23005eab', 'department': 'Visual Effects', 'gender': 0, 'id': 19295, 'job': 'Visual Effects Producer', 'name': 'Matthew Justice', 'profile_path': None}, {'credit_id': '549d790fc3a3682f21005cb0', 'department': 'Crew', 'gender': 0, 'id': 1404313, 'job': 'Visual Effects Editor', 'name': 'Zeke Morales', 'profile_path': None}, {'credit_id': '549d7941c3a3682f21005cbe', 'department': 'Crew', 'gender': 0, 'id': 1404314, 'job': 'Visual Effects Editor', 'name': 'Chris DeAngelis', 'profile_path': None}, {'credit_id': '549d7965c3a3682f1b005c99', 'department': 'Visual Effects', 'gender': 0, 'id': 1404315, 'job': 'Visual Effects Supervisor', 'name': 'William Plant', 'profile_path': None}, {'credit_id': '549d79879251414d27001553', 'department': 'Visual Effects', 'gender': 2, 'id': 36043, 'job': 'Visual Effects Supervisor', 'name': "Kevin O'Neill", 'profile_path': '/s0FNnN2XSn4a51VMgdJaffWyaVE.jpg'}, {'credit_id': '549d79cc9251413123005bc0', 'department': 'Visual Effects', 'gender': 0, 'id': 1404316, 'job': 'Visual Effects Supervisor', 'name': 'Mark Kolpack', 'profile_path': None}, {'credit_id': '549d79e5c3a3680b27004dc2', 'department': 'Visual Effects', 'gender': 0, 'id': 1368872, 'job': 'Visual Effects Supervisor', 'name': 'Richard E. Hollander', 'profile_path': None}, {'credit_id': '549d7a03c3a3682f1b005ca6', 'department': 'Visual Effects', 'gender': 2, 'id': 592012, 'job': 'Visual Effects Supervisor', 'name': 'Chuck Comisky', 'profile_path': None}, {'credit_id': '549d7afe92514131290060d0', 'department': 'Camera', 'gender': 0, 'id': 1102820, 'job': 'Camera Operator', 'name': 'Moshe Levin', 'profile_path': None}, {'credit_id': '549d7b33c3a3682f23005ee3', 'department': 'Camera', 'gender': 0, 'id': 1391594, 'job': 'Steadicam Operator', 'name': 'Randy Nolen', 'profile_path': None}, {'credit_id': '549d7b5f925141312f00636e', 'department': 'Camera', 'gender': 2, 'id': 1395028, 'job': 'Still Photographer', 'name': 'Bruce W. Talamon', 'profile_path': None}, {'credit_id': '549d7c09c3a368764f001b2c', 'department': 'Crew', 'gender': 0, 'id': 1401365, 'job': 'Video Assist Operator', 'name': 'David Katz', 'profile_path': None}, {'credit_id': '549d7c56c3a368554200286f', 'department': 'Lighting', 'gender': 0, 'id': 1398859, 'job': 'Gaffer', 'name': 'Jono Kouzouyan', 'profile_path': None}, {'credit_id': '549d7ca2c3a3682f23005f1c', 'department': 'Visual Effects', 'gender': 0, 'id': 1404324, 'job': 'Animation Supervisor', 'name': 'Daniele Colajacomo', 'profile_path': None}, {'credit_id': '549d7cd3c3a3682f16005d43', 'department': 'Sound', 'gender': 0, 'id': 1404326, 'job': 'Music Editor', 'name': 'Thomas A. Carlson', 'profile_path': None}, {'credit_id': '549d7ce7c3a3682f21005d15', 'department': 'Sound', 'gender': 0, 'id': 1398863, 'job': 'Music Editor', 'name': 'Carlton Kaller', 'profile_path': None}, {'credit_id': '549d7cfa9251413132005c47', 'department': 'Sound', 'gender': 0, 'id': 67695, 'job': 'Music Editor', 'name': 'Paul Rabjohns', 'profile_path': None}, {'credit_id': '549d7d119251413123005c2c', 'department': 'Crew', 'gender': 0, 'id': 1401372, 'job': 'Transportation Coordinator', 'name': 'Craig Fehrman', 'profile_path': None}, {'credit_id': '549d7d3f9251411d530001b1', 'department': 'Directing', 'gender': 1, 'id': 982722, 'job': 'Script Supervisor', 'name': 'Nicole Cummins', 'profile_path': '/jhxeErEV6eRGKLlffGe1CSp2BWM.jpg'}, {'credit_id': '549d7d849251413123005c3d', 'department': 'Production', 'gender': 0, 'id': 1404328, 'job': 'Location Manager', 'name': 'J. Marc Strachan', 'profile_path': None}, {'credit_id': '549d7db7c3a368764f001b60', 'department': 'Crew', 'gender': 0, 'id': 1401373, 'job': 'Unit Publicist', 'name': 'Guy Adan', 'profile_path': None}, {'credit_id': '549d7e429251411d530001cd', 'department': 'Production', 'gender': 0, 'id': 1401784, 'job': 'Production Supervisor', 'name': 'Jennifer Teves', 'profile_path': None}, {'credit_id': '564f9a5f92514164c0000de7', 'department': 'Crew', 'gender': 0, 'id': 1253648, 'job': 'Stunt Coordinator', 'name': 'Jeff Ward', 'profile_path': '/j1pxCjdfa4MIFqZJapvo4LKYTkQ.jpg'}, {'credit_id': '587cdb56c3a3684a4a01c1ee', 'department': 'Sound', 'gender': 2, 'id': 1392239, 'job': 'ADR Editor', 'name': 'Paul Curtis', 'profile_path': None}, {'credit_id': '587cdb71c3a3684a6501ac83', 'department': 'Sound', 'gender': 2, 'id': 1387183, 'job': 'ADR Editor', 'name': 'John C. Stuver', 'profile_path': None}, {'credit_id': '56801a44c3a36860e900d078', 'department': 'Art', 'gender': 0, 'id': 1554338, 'job': 'Painter', 'name': 'Robert J. Lattanzio', 'profile_path': None}, {'credit_id': '56801a659251412e5200b810', 'department': 'Art', 'gender': 2, 'id': 1404834, 'job': 'Sculptor', 'name': 'Miles Teves', 'profile_path': None}, {'credit_id': '56801aa8c3a3684be300dcfd', 'department': 'Art', 'gender': 0, 'id': 1442212, 'job': 'Production Illustrator', 'name': 'Patrick Janicke', 'profile_path': None}, {'credit_id': '56801adfc3a3684be900d16b', 'department': 'Camera', 'gender': 0, 'id': 1439104, 'job': 'Additional Photography', 'name': 'Onofrio Nino Pansini', 'profile_path': None}, {'credit_id': '56801affc3a368227b003743', 'department': 'Camera', 'gender': 0, 'id': 1554339, 'job': 'First Assistant Camera', 'name': 'A. Anthony Cappello', 'profile_path': None}, {'credit_id': '56801b16c3a3684be900d176', 'department': 'Camera', 'gender': 0, 'id': 1554340, 'job': 'Grip', 'name': 'Bill Cousins', 'profile_path': None}, {'credit_id': '56801b4592514132db00b534', 'department': 'Costume &amp; Make-Up', 'gender': 0, 'id': 1338670, 'job': 'Hair Department Head', 'name': 'Joy Zapata', 'profile_path': None}, {'credit_id': '56801b689251417ddd00daf1', 'department': 'Costume &amp; Make-Up', 'gender': 0, 'id': 1415601, 'job': 'Key Hair Stylist', 'name': 'Judy Crown', 'profile_path': None}, {'credit_id': '56801b90c3a3684be300dd13', 'department': 'Costume &amp; Make-Up', 'gender': 0, 'id': 1554341, 'job': 'Seamstress', 'name': 'Marina Babitchenko', 'profile_path': None}, {'credit_id': '56801ba7c3a36828f500315e', 'department': 'Costume &amp; Make-Up', 'gender': 2, 'id': 1554342, 'job': 'Set Costumer', 'name': 'Gregory B. PeÃ±a', 'profile_path': None}, {'credit_id': '56801bc4c3a368227b00376c', 'department': 'Costume &amp; Make-Up', 'gender': 0, 'id': 1554343, 'job': 'Set Dressing Artist', 'name': 'Gus Olafsson', 'profile_path': None}, {'credit_id': '56801c069251417ddd00db0d', 'department': 'Crew', 'gender': 0, 'id': 1554345, 'job': 'Carpenter', 'name': 'Kenneth Brooks', 'profile_path': None}, {'credit_id': '56801c259251414f63006909', 'department': 'Crew', 'gender': 0, 'id': 1554346, 'job': 'Chef', 'name': 'Lisa Y. Turner', 'profile_path': None}, {'credit_id': '56801c539251417ddd00db1d', 'department': 'Crew', 'gender': 0, 'id': 1554348, 'job': 'Craft Service', 'name': 'Amin Chande', 'profile_path': None}, {'credit_id': '56801c7492514132db00b553', 'department': 'Crew', 'gender': 0, 'id': 1462603, 'job': 'Digital Effects Supervisor', 'name': 'Antoine Durr', 'profile_path': None}, {'credit_id': '56801c9392514132db00b55a', 'department': 'Crew', 'gender': 0, 'id': 1554350, 'job': 'Driver', 'name': 'Anthony Ardito', 'profile_path': None}, {'credit_id': '56801d02c3a36860e900d0f4', 'department': 'Crew', 'gender': 0, 'id': 1404704, 'job': 'Post Production Supervisor', 'name': 'Sara Romilly', 'profile_path': None}, {'credit_id': '56801d5ac3a36860e900d10f', 'department': 'Crew', 'gender': 0, 'id': 1554352, 'job': 'Projection', 'name': 'Thomas S. Dickson', 'profile_path': None}, {'credit_id': '56801d76c3a3684be900d1d9', 'department': 'Crew', 'gender': 0, 'id': 1554353, 'job': 'Propmaker', 'name': 'Brian Berkel', 'profile_path': None}, {'credit_id': '56801ddec3a3682abc0066ae', 'department': 'Crew', 'gender': 0, 'id': 1554354, 'job': 'Set Medic', 'name': 'David O. Krupnick', 'profile_path': None}, {'credit_id': '56801df99251417def00dc0c', 'department': 'Crew', 'gender': 2, 'id': 1214872, 'job': 'Set Production Assistant', 'name': 'Rodney Barnes', 'profile_path': None}, {'credit_id': '56801e4692514131df00b201', 'department': 'Crew', 'gender': 2, 'id': 205164, 'job': 'Stand In', 'name': 'Lennox Brown', 'profile_path': '/ovaCwDIZmcxCvLCBEoredQcIApe.jpg'}, {'credit_id': '56801e9592514113340050f2', 'department': 'Crew', 'gender': 2, 'id': 1513690, 'job': 'Stunts', 'name': 'Henry Kingi Jr.', 'profile_path': '/jGn16rbLNwa6BhgK0KFNA8mbL2P.jpg'}, {'credit_id': '56801ebfc3a368227b0037e9', 'department': 'Crew', 'gender': 0, 'id': 1554355, 'job': 'Systems Administrators &amp; Support', 'name': 'Bob Froehlig', 'profile_path': None}, {'credit_id': '56801edbc3a36860e900d140', 'department': 'Crew', 'gender': 0, 'id': 1554356, 'job': 'Technical Supervisor', 'name': 'Tommy Hooper', 'profile_path': None}, {'credit_id': '56801ef592514131df00b215', 'department': 'Crew', 'gender': 2, 'id': 1407237, 'job': 'Transportation Captain', 'name': 'Walter McClain', 'profile_path': None}, {'credit_id': '56801f609251414f6300696f', 'department': 'Editing', 'gender': 2, 'id': 1428834, 'job': 'Color Timer', 'name': 'Mato', 'profile_path': None}, {'credit_id': '56801f83925141133400511e', 'department': 'Editing', 'gender': 0, 'id': 1554364, 'job': 'Editorial Production Assistant', 'name': 'Gigi Rivkin', 'profile_path': None}, {'credit_id': '56801f9bc3a3684be900d22a', 'department': 'Editing', 'gender': 0, 'id': 1554365, 'job': 'First Assistant Editor', 'name': 'Catherine Chase', 'profile_path': None}, {'credit_id': '56801fb3925141133400512b', 'department': 'Lighting', 'gender': 0, 'id': 1554366, 'job': 'Best Boy Electric', 'name': 'Greg Kittelson', 'profile_path': None}, {'credit_id': '56801fed9251412e5200b8db', 'department': 'Lighting', 'gender': 0, 'id': 1554367, 'job': 'Electrician', 'name': 'R. Bruce Prochal', 'profile_path': None}, {'credit_id': '5680200bc3a3684be900d239', 'department': 'Lighting', 'gender': 0, 'id': 1554368, 'job': 'Lighting Technician', 'name': 'Kate Choi', 'profile_path': None}, {'credit_id': '56802032c3a368607500bcf0', 'department': 'Lighting', 'gender': 0, 'id': 1554369, 'job': 'Rigging Grip', 'name': 'Richard Crompton', 'profile_path': None}, {'credit_id': '568020e2c3a368607500bd07', 'department': 'Production', 'gender': 2, 'id': 29210, 'job': 'Executive In Charge Of Post Production', 'name': 'Jody Levin', 'profile_path': None}, {'credit_id': '568021b4c3a368607500bd27', 'department': 'Production', 'gender': 0, 'id': 22077, 'job': 'Executive In Charge Of Production', 'name': 'Carla Fry', 'profile_path': None}, {'credit_id': '568021dc9251417def00dc93', 'department': 'Production', 'gender': 0, 'id': 1175790, 'job': 'Production Accountant', 'name': 'Jonathan Davidson', 'profile_path': None}, {'credit_id': '568022079251414d98003a08', 'department': 'Production', 'gender': 0, 'id': 1554370, 'job': 'Production Coordinator', 'name': 'Marlene Hart', 'profile_path': None}, {'credit_id': '5680222ec3a368607500bd37', 'department': 'Production', 'gender': 0, 'id': 1554371, 'job': 'Production Manager', 'name': 'Danny Rubio', 'profile_path': None}, {'credit_id': '56802251925141133400517e', 'department': 'Production', 'gender': 0, 'id': 1554372, 'job': 'Researcher', 'name': 'Carey Ann Strelecki', 'profile_path': None}, {'credit_id': '568022749251412e5200b93f', 'department': 'Sound', 'gender': 0, 'id': 1364411, 'job': 'Boom Operator', 'name': 'Randall L. Johnson', 'profile_path': None}, {'credit_id': '5680229592514132db00b62e', 'department': 'Sound', 'gender': 0, 'id': 91147, 'job': 'Music Supervisor', 'name': 'Dana Sano', 'profile_path': None}, {'credit_id': '568022b49251414f630069eb', 'department': 'Sound', 'gender': 0, 'id': 1459655, 'job': 'Orchestrator', 'name': 'Ken Kugler', 'profile_path': None}, {'credit_id': '568022ef9251412e5200b954', 'department': 'Sound', 'gender': 0, 'id': 6828, 'job': 'Production Sound Mixer', 'name': 'Ken King', 'profile_path': None}, {'credit_id': '568023189251417def00dcba', 'department': 'Sound', 'gender': 2, 'id': 957495, 'job': 'Sound Effects Editor', 'name': 'Michael Kamper', 'profile_path': None}, {'credit_id': '5680233cc3a36828f5003269', 'department': 'Sound', 'gender': 0, 'id': 1545540, 'job': 'Sound mixer', 'name': 'Lee Orloff', 'profile_path': None}, {'credit_id': '56802365c3a36828f5003271', 'department': 'Visual Effects', 'gender': 0, 'id': 104044, 'job': '3D Supervisor', 'name': 'Everett Burrell', 'profile_path': '/45ASV2LWZD6u3pXb7qeOiRk8yT8.jpg'}, {'credit_id': '5680239dc3a36860e900d1eb', 'department': 'Visual Effects', 'gender': 0, 'id': 1554373, 'job': 'Digital Compositors', 'name': 'Dennis Bennett', 'profile_path': None}, {'credit_id': '568023d3c3a3684be300de56', 'department': 'Visual Effects', 'gender': 0, 'id': 1554374, 'job': 'Visual Effects Coordinator', 'name': 'Lisa Ann Glass', 'profile_path': None}, {'credit_id': '56802400c3a368607500bd77', 'department': 'Art', 'gender': 2, 'id': 1404834, 'job': 'Conceptual Design', 'name': 'Miles Teves', 'profile_path': None}, {'credit_id': '568024849251417ddd00dc22', 'department': 'Crew', 'gender': 0, 'id': 1370759, 'job': 'Sequence Supervisor', 'name': 'Chris Romano', 'profile_path': None}, {'credit_id': '568024f1c3a368227b0038b9', 'department': 'Crew', 'gender': 2, 'id': 1336024, 'job': 'Animatronic and Prosthetic Effects', 'name': 'Larry Odien', 'profile_path': None}, {'credit_id': '5680251bc3a36828f50032c5', 'department': 'Crew', 'gender': 2, 'id': 10814, 'job': 'Martial Arts Choreographer', 'name': 'Wesley Snipes', 'profile_path': '/hQ6EBa6vgu7HoZpzms8Y10VL5Iw.jpg'}, {'credit_id': '568032489251417def00e215', 'department': 'Lighting', 'gender': 0, 'id': 1554390, 'job': 'Lighting Supervisor', 'name': 'Stuart Mintz', 'profile_path': None}, {'credit_id': '56803288c3a3684be900d472', 'department': 'Production', 'gender': 0, 'id': 1406763, 'job': 'Line Producer', 'name': 'Gary Nolin', 'profile_path': None}, {'credit_id': '56a4dfc692514144ba006515', 'department': 'Production', 'gender': 0, 'id': 61844, 'job': 'Unit Production Manager', 'name': 'Roee Sharon', 'profile_path': None}, {'credit_id': '5780d706c3a3686542000cab', 'department': 'Crew', 'gender': 2, 'id': 1647465, 'job': 'Production Controller', 'name': 'Paul Prokop', 'profile_path': None}, {'credit_id': '587cd4ad925141414300de97', 'department': 'Camera', 'gender': 0, 'id': 1554351, 'job': 'Camera Loader', 'name': 'Erica Froker', 'profile_path': None}, {'credit_id': '587cda619251413f460192a4', 'department': 'Directing', 'gender': 0, 'id': 1554360, 'job': 'First Assistant Director', 'name': 'Michael Neumann', 'profile_path': None}, {'credit_id': '587cd451c3a3684a9e01898b', 'department': 'Art', 'gender': 0, 'id': 1739857, 'job': 'Assistant Property Master', 'name': 'Al Eisenmann', 'profile_path': None}, {'credit_id': '587cd48cc3a368426e00de84', 'department': 'Camera', 'gender': 0, 'id': 1404331, 'job': 'Aerial Camera (suggest in addition to Helicopter Camera)', 'name': 'Bob Menhert', 'profile_path': None}, {'credit_id': '587cd8ecc3a3684a6501ab41', 'department': 'Camera', 'gender': 0, 'id': 1739868, 'job': 'Dolly Grip', 'name': 'Tony Sepian', 'profile_path': None}, {'credit_id': '587cd90fc3a36849ff017f12', 'department': 'Camera', 'gender': 0, 'id': 1549421, 'job': 'Key Grip', 'name': 'Robert Gray', 'profile_path': None}, {'credit_id': '587cd963925141414300e076', 'department': 'Costume &amp; Make-Up', 'gender': 0, 'id': 1341794, 'job': 'Key Costumer', 'name': 'Sandy Kenyon', 'profile_path': None}, {'credit_id': '587cd9a3c3a36847e801b68b', 'department': 'Costume &amp; Make-Up', 'gender': 0, 'id': 138631, 'job': 'Makeup Effects Designer', 'name': 'Brian Wade', 'profile_path': None}, {'credit_id': '587cd9cbc3a36849ff017f78', 'department': 'Costume &amp; Make-Up', 'gender': 0, 'id': 1162272, 'job': 'Tattoo Designer', 'name': 'Freddy Negrete', 'profile_path': None}, {'credit_id': '587cda00c3a3684a4a01c128', 'department': 'Crew', 'gender': 0, 'id': 8134, 'job': 'Digital Effects Producer', 'name': 'Perrin Cutting', 'profile_path': None}, {'credit_id': '587cda26c3a3684a4a01c138', 'department': 'Crew', 'gender': 0, 'id': 1736216, 'job': 'Pilot', 'name': 'Ray McCort', 'profile_path': None}, {'credit_id': '587cda829251413f3301a3ea', 'department': 'Directing', 'gender': 0, 'id': 1739877, 'job': 'Second Assistant Director', 'name': 'Rebecca Strickland', 'profile_path': None}, {'credit_id': '587cdaaec3a3684a9e018c79', 'department': 'Production', 'gender': 0, 'id': 230436, 'job': 'ADR Voice Casting', 'name': 'Barbara Harris', 'profile_path': None}, {'credit_id': '587cdad59251413f1b01b3c2', 'department': 'Production', 'gender': 0, 'id': 1739881, 'job': 'Assistant Production Coordinator', 'name': 'Anthea Strangis', 'profile_path': None}, {'credit_id': '587cdafe9251413f46019304', 'department': 'Production', 'gender': 0, 'id': 1739882, 'job': 'Casting Assistant', 'name': 'Kimberly Auslander', 'profile_path': None}, {'credit_id': '587cdb9c9251413f3301a48e', 'department': 'Sound', 'gender': 0, 'id': 1739883, 'job': 'Foley Editor', 'name': 'John Chandler', 'profile_path': None}, {'credit_id': '587cdbe79251413e92019d67', 'department': 'Sound', 'gender': 0, 'id': 1739884, 'job': 'Utility Sound', 'name': 'Ryan Ferro', 'profile_path': None}, {'credit_id': '587cdc0b9251413f1b01b469', 'department': 'Visual Effects', 'gender': 0, 'id': 1739886, 'job': '3D Artist', 'name': 'Lance Armstrong', 'profile_path': None}, {'credit_id': '587cdc1e9251413f46019386', 'department': 'Visual Effects', 'gender': 0, 'id': 1601603, 'job': '3D Animator', 'name': 'Andy Clement', 'profile_path': None}, {'credit_id': '587cdc66925141414300e1b1', 'department': 'Visual Effects', 'gender': 0, 'id': 1413459, 'job': 'Lead Animator', 'name': 'Chow Emrich', 'profile_path': None}, {'credit_id': '59ad793ec3a3682bf0040d55', 'department': 'Camera', 'gender': 2, 'id': 1402095, 'job': 'Camera Operator', 'name': 'Paul A. Edwards', 'profile_path': None}]</t>
  </si>
  <si>
    <t>[{'id': 27, 'name': 'Horror'}, {'id': 28, 'name': 'Action'}]</t>
  </si>
  <si>
    <t>[{'name': 'New Line Cinema', 'id': 12}, {'name': 'Amen Ra Films', 'id': 421}, {'name': 'Imaginary Forces', 'id': 11321}, {'name': 'Marvel Enterprises', 'id': 19551}]</t>
  </si>
  <si>
    <t>Blade</t>
  </si>
  <si>
    <t>m276</t>
  </si>
  <si>
    <t>['biography', 'crime', 'drama']</t>
  </si>
  <si>
    <t>[{'cast_id': 44, 'character': 'George Jung', 'credit_id': '52fe43aec3a36847f80675d5', 'gender': 2, 'id': 85, 'name': 'Johnny Depp', 'order': 0, 'profile_path': '/kbWValANhZI8rbWZXximXuMN4UN.jpg'}, {'cast_id': 45, 'character': 'Mirtha Jung', 'credit_id': '52fe43aec3a36847f80675d9', 'gender': 1, 'id': 955, 'name': 'PenÃ©lope Cruz', 'order': 1, 'profile_path': '/foLI2rrKi5kIq0QkMMqlxAQbuHh.jpg'}, {'cast_id': 9, 'character': 'Tuna', 'credit_id': '52fe43aec3a36847f8067547', 'gender': 2, 'id': 824, 'name': 'Ethan Suplee', 'order': 2, 'profile_path': '/tdfUFBwYm9rjwD2YtVl9LYoyoE2.jpg'}, {'cast_id': 46, 'character': 'Fred Jung', 'credit_id': '52fe43aec3a36847f80675dd', 'gender': 2, 'id': 11477, 'name': 'Ray Liotta', 'order': 3, 'profile_path': '/o4jJSH3sri9dSIJwsCgT4de1535.jpg'}, {'cast_id': 3, 'character': 'Barbara Buckley', 'credit_id': '52fe43aec3a36847f806752f', 'gender': 1, 'id': 679, 'name': 'Franka Potente', 'order': 4, 'profile_path': '/9ES9W38WA8vIz6zMhlfpeJ29hrW.jpg'}, {'cast_id': 4, 'character': 'Ermine Jung', 'credit_id': '52fe43aec3a36847f8067533', 'gender': 1, 'id': 3052, 'name': 'Rachel Griffiths', 'order': 5, 'profile_path': '/eufpAqIIViSBe0ZpMRs47drKiQw.jpg'}, {'cast_id': 5, 'character': 'Derek Foreal', 'credit_id': '52fe43aec3a36847f8067537', 'gender': 2, 'id': 5129, 'name': 'Paul Reubens', 'order': 6, 'profile_path': '/qiY2maQ1iFnoaUiGNGLTKnaj3Xu.jpg'}, {'cast_id': 6, 'character': 'Diego Delgado', 'credit_id': '52fe43aec3a36847f806753b', 'gender': 2, 'id': 31384, 'name': 'Jordi MollÃ ', 'order': 7, 'profile_path': '/2XEuPT0T9SRwcpsOXD9vMpm4Vad.jpg'}, {'cast_id': 7, 'character': 'Pablo Escobar', 'credit_id': '52fe43aec3a36847f806753f', 'gender': 2, 'id': 7248, 'name': 'Cliff Curtis', 'order': 8, 'profile_path': '/dkSlTaKKe0uaKKAscVaSHlGq4g3.jpg'}, {'cast_id': 8, 'character': 'Augusto Oliveras', 'credit_id': '52fe43aec3a36847f8067543', 'gender': 2, 'id': 30488, 'name': 'Miguel Sandoval', 'order': 9, 'profile_path': '/x0mn76606kpJtzzl0B2nfJlZXkE.jpg'}, {'cast_id': 11, 'character': 'Leon Minghella', 'credit_id': '52fe43aec3a36847f806754b', 'gender': 2, 'id': 34839, 'name': 'Kevin Gage', 'order': 10, 'profile_path': '/egIApa0PPsHkAwrGnOAUtdqO6CQ.jpg'}, {'cast_id': 12, 'character': 'Kevin Dulli', 'credit_id': '52fe43aec3a36847f806754f', 'gender': 2, 'id': 7268, 'name': 'Max Perlich', 'order': 11, 'profile_path': '/baFBjA3vKNqZCbXrJepVweeLj3d.jpg'}, {'cast_id': 13, 'character': 'Young George', 'credit_id': '52fe43aec3a36847f8067553', 'gender': 2, 'id': 10135, 'name': 'Jesse James', 'order': 12, 'profile_path': '/pRhPAFeMr0waquHAUz0gQoSrT2o.jpg'}, {'cast_id': 20, 'character': 'Rada', 'credit_id': '52fe43aec3a36847f8067557', 'gender': 1, 'id': 34845, 'name': 'Lola Glaudini', 'order': 13, 'profile_path': '/xgp8VtX9rhsRot3fshmomStvg6b.jpg'}, {'cast_id': 22, 'character': 'Young Kristina Jung', 'credit_id': '52fe43aec3a36847f806755b', 'gender': 1, 'id': 34847, 'name': 'Emma Roberts', 'order': 14, 'profile_path': '/5sFDfAJVxRLlsxT9fA16iWAiwpU.jpg'}, {'cast_id': 23, 'character': 'Kristina Jung', 'credit_id': '52fe43aec3a36847f806755f', 'gender': 1, 'id': 5915, 'name': 'Jaime King', 'order': 15, 'profile_path': '/4pwXnoOAEcdk1MH8ugCiCx2R6OP.jpg'}, {'cast_id': 72, 'character': 'Alessandro', 'credit_id': '56b239c9c3a36845c000036a', 'gender': 0, 'id': 34840, 'name': 'Miguel PÃ©rez', 'order': 16, 'profile_path': '/tUOVOLzlGmWP8G4pBroQ8wfY27M.jpg'}, {'cast_id': 73, 'character': 'Cesar Toban', 'credit_id': '56b23c66c3a36845c90003b1', 'gender': 2, 'id': 34841, 'name': 'Dan Ferro', 'order': 17, 'profile_path': '/fsoBer43z0W0GNk3KPSvjtfIWQr.jpg'}, {'cast_id': 74, 'character': 'Sanchez', 'credit_id': '56e207ffc3a3687001000515', 'gender': 2, 'id': 34842, 'name': 'Tony Amendola', 'order': 18, 'profile_path': '/wjft9mXp65SfSo2g3pnLxZUOEzG.jpg'}, {'cast_id': 75, 'character': 'Mr. T', 'credit_id': '56e208139251417894000538', 'gender': 2, 'id': 95024, 'name': 'Bobcat Goldthwait', 'order': 19, 'profile_path': '/wYwGbSqEGAqpT4or8YHQ79ycoz4.jpg'}, {'cast_id': 76, 'character': 'Dr. Bay', 'credit_id': '56e20828c3a3686ff20005df', 'gender': 2, 'id': 8897, 'name': 'Michael Tucci', 'order': 20, 'profile_path': '/n08jeF6TEXFLh2wvV6vOBoVoqbI.jpg'}, {'cast_id': 77, 'character': 'Maria', 'credit_id': '56e2083dc3a3686ff50005b4', 'gender': 1, 'id': 34844, 'name': 'Monet Mazur', 'order': 21, 'profile_path': '/lvLC6Sjt8pETC3La8rGvhyYWSx0.jpg'}, {'cast_id': 78, 'character': 'Inez', 'credit_id': '56e208809251413167000089', 'gender': 0, 'id': 34846, 'name': 'Jennifer Gimenez', 'order': 22, 'profile_path': '/6mIWr6vLIEAkdZLtu3z5G2mMS9K.jpg'}, {'cast_id': 81, 'character': 'Clara Blanca', 'credit_id': '56e20a07c3a3686ffd00054e', 'gender': 1, 'id': 168881, 'name': 'Julia Vera', 'order': 23, 'profile_path': '/wWmONXVg80t3c1K35y93r60PeY8.jpg'}, {'cast_id': 88, 'character': 'Martha Oliveras', 'credit_id': '56e2130ac3a3686ff2000839', 'gender': 1, 'id': 65421, 'name': 'Elizabeth Rodriguez', 'order': 24, 'profile_path': '/lwJXQ7DDRY9W4pdzQzJKdeKuCFl.jpg'}, {'cast_id': 86, 'character': 'Archie Sigmond', 'credit_id': '56e21064c3a36870130007e7', 'gender': 2, 'id': 34849, 'name': 'Ted Demme', 'order': 25, 'profile_path': '/1YVhJuhhgiLXZTOD7nK6nr1jtEC.jpg'}, {'cast_id': 80, 'character': 'FBI Waiter #1', 'credit_id': '56e209d492514178a4000659', 'gender': 2, 'id': 1215378, 'name': 'John Harrington Bland', 'order': 26, 'profile_path': '/byKD6U6nlwNYpsQD7XLcD2qrOll.jpg'}, {'cast_id': 85, 'character': 'FBI Waiter #3', 'credit_id': '56e20f78c3a368700500073c', 'gender': 2, 'id': 1588715, 'name': 'Brantley Bush', 'order': 27, 'profile_path': '/voWBdiuJylRItTNfNDgJDcAU9kW.jpg'}, {'cast_id': 83, 'character': 'FBI Waiter #4', 'credit_id': '56e20d3192514178910005d1', 'gender': 2, 'id': 1588704, 'name': 'Jimmy Burke', 'order': 28, 'profile_path': '/3QbxNOWp1USIgx4C9hL9548ugxA.jpg'}, {'cast_id': 87, 'character': 'Beach Woman #1', 'credit_id': '56e211849251417894000719', 'gender': 1, 'id': 1588721, 'name': 'Genevieve Maylam', 'order': 29, 'profile_path': '/yh90q9PfI7ekuIGc4w5Wcifn0G0.jpg'}, {'cast_id': 82, 'character': 'Beach Woman #2', 'credit_id': '56e20b2f92514178940005a8', 'gender': 0, 'id': 34848, 'name': 'Tracy Falco', 'order': 30, 'profile_path': '/vU8OdncH8hV9ehwa2RKM7Sj4FxL.jpg'}, {'cast_id': 79, 'character': 'Beach Woman #3', 'credit_id': '56e20919c3a3687001000532', 'gender': 1, 'id': 5378, 'name': 'Pamela Abdy', 'order': 31, 'profile_path': '/2aoJvRzFYnWqIkpDm891HMNdeM5.jpg'}, {'cast_id': 84, 'character': 'DEA Eastham', 'credit_id': '56e20de4925141789400064e', 'gender': 2, 'id': 4728, 'name': 'Kevin Chapman', 'order': 32, 'profile_path': '/7uhnHTZ8W4FsSTtbBSCuyeGGqlK.jpg'}, {'cast_id': 89, 'character': 'Emilio Ochoa', 'credit_id': '58c71235c3a3683dcd001153', 'gender': 2, 'id': 143331, 'name': 'Daniel Escobar', 'order': 33, 'profile_path': '/sLo1FlkDNL53ItgrgR7vX9zdpit.jpg'}]</t>
  </si>
  <si>
    <t>[{'credit_id': '52fe43aec3a36847f8067595', 'department': 'Production', 'gender': 2, 'id': 5724, 'job': 'Producer', 'name': 'Denis Leary', 'profile_path': '/lnk4HjUeqDlT6Kg9PaQsVIDpl56.jpg'}, {'credit_id': '52fe43aec3a36847f80675c5', 'department': 'Production', 'gender': 1, 'id': 2952, 'job': 'Casting', 'name': 'Avy Kaufman', 'profile_path': '/yQPGktsmkKkhkOQAUlmYlxHJOiJ.jpg'}, {'credit_id': '52fe43aec3a36847f80675b9', 'department': 'Camera', 'gender': 1, 'id': 313, 'job': 'Director of Photography', 'name': 'Ellen Kuras', 'profile_path': '/4q0al0rnELLMn9vt9sMyAEqfxeo.jpg'}, {'credit_id': '52fe43aec3a36847f8067571', 'department': 'Writing', 'gender': 2, 'id': 818, 'job': 'Screenplay', 'name': 'David McKenna', 'profile_path': None}, {'credit_id': '52fe43aec3a36847f80675b3', 'department': 'Sound', 'gender': 2, 'id': 5912, 'job': 'Original Music Composer', 'name': 'Graeme Revell', 'profile_path': '/g2Nhv2OCV8ygLYxkeDbhlqnrv7Z.jpg'}, {'credit_id': '52fe43aec3a36847f806758f', 'department': 'Production', 'gender': 1, 'id': 2947, 'job': 'Executive Producer', 'name': 'Georgia Kacandes', 'profile_path': '/Vct0XHfBGXNpl0xIifJbcPeJ57.jpg'}, {'credit_id': '52fe43aec3a36847f806757d', 'department': 'Production', 'gender': 2, 'id': 4767, 'job': 'Executive Producer', 'name': 'Michael De Luca', 'profile_path': None}, {'credit_id': '56943510c3a3680ea600027f', 'department': 'Art', 'gender': 0, 'id': 10958, 'job': 'Set Decoration', 'name': 'Douglas A. Mowat', 'profile_path': None}, {'credit_id': '569434d39251414b7400026a', 'department': 'Costume &amp; Make-Up', 'gender': 0, 'id': 8287, 'job': 'Set Costumer', 'name': "Donna O'Neal", 'profile_path': None}, {'credit_id': '52fe43aec3a36847f8067577', 'department': 'Writing', 'gender': 2, 'id': 11151, 'job': 'Screenplay', 'name': 'Nick Cassavetes', 'profile_path': '/daXFYs1PxFtrAZJv5iLMpqnIGet.jpg'}, {'credit_id': '569437c99251414b720002cb', 'department': 'Sound', 'gender': 0, 'id': 15332, 'job': 'Supervising Sound Editor', 'name': 'Mark P. Stoeckinger', 'profile_path': None}, {'credit_id': '5694375a9251414b7400029f', 'department': 'Production', 'gender': 0, 'id': 18689, 'job': 'Production Supervisor', 'name': 'Susan McNamara', 'profile_path': None}, {'credit_id': '569437529251414b780002b6', 'department': 'Production', 'gender': 0, 'id': 18689, 'job': 'Associate Producer', 'name': 'Susan McNamara', 'profile_path': None}, {'credit_id': '52fe43aec3a36847f80675bf', 'department': 'Editing', 'gender': 2, 'id': 32796, 'job': 'Editor', 'name': 'Kevin Tent', 'profile_path': None}, {'credit_id': '52fe43aec3a36847f8067565', 'department': 'Directing', 'gender': 2, 'id': 34849, 'job': 'Director', 'name': 'Ted Demme', 'profile_path': '/1YVhJuhhgiLXZTOD7nK6nr1jtEC.jpg'}, {'credit_id': '52fe43aec3a36847f8067583', 'department': 'Production', 'gender': 2, 'id': 34849, 'job': 'Producer', 'name': 'Ted Demme', 'profile_path': '/1YVhJuhhgiLXZTOD7nK6nr1jtEC.jpg'}, {'credit_id': '569434f3c3a3680eb00002f3', 'department': 'Writing', 'gender': 2, 'id': 34851, 'job': 'Book', 'name': 'Bruce Porter', 'profile_path': None}, {'credit_id': '56943807c3a3680e9f000296', 'department': 'Production', 'gender': 0, 'id': 34848, 'job': 'Associate Producer', 'name': 'Tracy Falco', 'profile_path': '/vU8OdncH8hV9ehwa2RKM7Sj4FxL.jpg'}, {'credit_id': '52fe43aec3a36847f806759b', 'department': 'Production', 'gender': 0, 'id': 34854, 'job': 'Line Producer', 'name': 'Jose Ludlow', 'profile_path': None}, {'credit_id': '5694381c9251414b720002d3', 'department': 'Production', 'gender': 0, 'id': 34856, 'job': 'Associate Producer', 'name': 'Hillary Sherman', 'profile_path': None}, {'credit_id': '52fe43aec3a36847f80675ad', 'department': 'Production', 'gender': 2, 'id': 34857, 'job': 'Producer', 'name': 'Joel Stillerman', 'profile_path': None}, {'credit_id': '52fe43aec3a36847f80675cb', 'department': 'Art', 'gender': 2, 'id': 34858, 'job': 'Production Design', 'name': 'Michael Z. Hanan', 'profile_path': None}, {'credit_id': '52fe43aec3a36847f80675d1', 'department': 'Art', 'gender': 2, 'id': 34859, 'job': 'Art Direction', 'name': 'David Ensley', 'profile_path': None}, {'credit_id': '569435039251414b6e0002b9', 'department': 'Costume &amp; Make-Up', 'gender': 2, 'id': 40471, 'job': 'Costume Design', 'name': 'Mark Bridges', 'profile_path': None}, {'credit_id': '56943786c3a3680e9a00024f', 'department': 'Sound', 'gender': 2, 'id': 158916, 'job': 'Sound Re-Recording Mixer', 'name': 'Michael Keller', 'profile_path': None}, {'credit_id': '52fe43aec3a36847f80675e9', 'department': 'Costume &amp; Make-Up', 'gender': 1, 'id': 406204, 'job': 'Makeup Artist', 'name': 'Ve Neill', 'profile_path': '/gNYwxuK5Z7Nr3tWtSWv0qAueUIs.jpg'}, {'credit_id': '569437939251414b740002a5', 'department': 'Sound', 'gender': 0, 'id': 548432, 'job': 'Sound Re-Recording Mixer', 'name': 'Patrick Cyccone Jr.', 'profile_path': None}, {'credit_id': '569437b99251414b640002b8', 'department': 'Editing', 'gender': 0, 'id': 548438, 'job': 'Dialogue Editor', 'name': 'Glenn T. Morgan', 'profile_path': None}, {'credit_id': '569435939251414b6700029e', 'department': 'Camera', 'gender': 0, 'id': 589974, 'job': 'Still Photographer', 'name': 'Lorey Sebastian', 'profile_path': None}, {'credit_id': '569438489251414b780002c7', 'department': 'Production', 'gender': 0, 'id': 1247414, 'job': 'Producer', 'name': 'TomÃ¡s KrejcÃ­', 'profile_path': None}, {'credit_id': '569435709251414b78000286', 'department': 'Directing', 'gender': 1, 'id': 1344278, 'job': 'Script Supervisor', 'name': 'Pamela Alch', 'profile_path': None}, {'credit_id': '5694352a9251414b74000276', 'department': 'Art', 'gender': 0, 'id': 1378752, 'job': 'Art Department Coordinator', 'name': 'Cheree Welsh', 'profile_path': None}, {'credit_id': '569437dac3a3680ea8000316', 'department': 'Sound', 'gender': 0, 'id': 1390353, 'job': 'Supervising Sound Editor', 'name': 'Victor Ray Ennis', 'profile_path': None}, {'credit_id': '569435a6c3a3680eac0002e7', 'department': 'Sound', 'gender': 0, 'id': 1400537, 'job': 'Music Editor', 'name': 'Richard Ford', 'profile_path': None}, {'credit_id': '569437a2c3a3680eb0000342', 'department': 'Editing', 'gender': 2, 'id': 1403636, 'job': 'Dialogue Editor', 'name': 'Richard Dwan Jr.', 'profile_path': None}, {'credit_id': '56943913c3a3680e9d0002df', 'department': 'Costume &amp; Make-Up', 'gender': 0, 'id': 1416096, 'job': 'Makeup Department Head', 'name': 'Whitney James', 'profile_path': None}, {'credit_id': '5694370e9251414b720002ab', 'department': 'Sound', 'gender': 0, 'id': 1530082, 'job': 'Music Supervisor', 'name': 'Amanda Scheer-Demme', 'profile_path': None}, {'credit_id': '5694376a9251414b6e0002ea', 'department': 'Sound', 'gender': 0, 'id': 1552201, 'job': 'Production Sound Mixer', 'name': 'Allan Byer', 'profile_path': None}, {'credit_id': '569437eac3a3680eac00032f', 'department': 'Sound', 'gender': 0, 'id': 1562262, 'job': 'Boom Operator', 'name': 'Keenan Wyatt', 'profile_path': None}]</t>
  </si>
  <si>
    <t>Blow</t>
  </si>
  <si>
    <t>m277</t>
  </si>
  <si>
    <t>['drama', 'history', 'war']</t>
  </si>
  <si>
    <t>[{'cast_id': 2, 'character': 'Ali La Pointe', 'credit_id': '52fe47169251416c7508d547', 'gender': 2, 'id': 140996, 'name': 'Brahim Hadjadj', 'order': 0, 'profile_path': None}, {'cast_id': 3, 'character': 'Col. Mathieu', 'credit_id': '52fe47169251416c7508d54b', 'gender': 0, 'id': 39953, 'name': 'Jean Martin', 'order': 1, 'profile_path': '/6uIhsJ1QoUVHATvFwwIaioWwcI6.jpg'}, {'cast_id': 6, 'character': 'Djafar', 'credit_id': '52fe47169251416c7508d55b', 'gender': 0, 'id': 557864, 'name': 'Yacef Saadi', 'order': 2, 'profile_path': None}, {'cast_id': 7, 'character': 'Captain', 'credit_id': '52fe47169251416c7508d55f', 'gender': 0, 'id': 557865, 'name': 'Ugo Paletti', 'order': 3, 'profile_path': None}, {'cast_id': 8, 'character': 'Halima', 'credit_id': '52fe47169251416c7508d563', 'gender': 0, 'id': 1055191, 'name': 'Fusia El Kader', 'order': 4, 'profile_path': None}, {'cast_id': 9, 'character': 'One of the girls', 'credit_id': '52fe47169251416c7508d567', 'gender': 0, 'id': 1077247, 'name': 'Samia Kerbash', 'order': 5, 'profile_path': None}, {'cast_id': 11, 'character': 'Petit Omar', 'credit_id': '52fe47169251416c7508d56f', 'gender': 0, 'id': 1077248, 'name': 'Mohamed Ben Kassen', 'order': 7, 'profile_path': None}, {'cast_id': 28, 'character': '(uncredited)', 'credit_id': '57d97f33c3a36852f4006ec4', 'gender': 0, 'id': 1510525, 'name': 'Gene Wesson', 'order': 8, 'profile_path': None}]</t>
  </si>
  <si>
    <t>[{'credit_id': '52fe47169251416c7508d557', 'department': 'Writing', 'gender': 0, 'id': 71416, 'job': 'Writer', 'name': 'Franco Solinas', 'profile_path': None}, {'credit_id': '52fe47169251416c7508d587', 'department': 'Sound', 'gender': 2, 'id': 1259, 'job': 'Original Music Composer', 'name': 'Ennio Morricone', 'profile_path': '/tlntfyflyEHgJTFjqIgg8P8UIx9.jpg'}, {'credit_id': '52fe47169251416c7508d581', 'department': 'Production', 'gender': 0, 'id': 15078, 'job': 'Executive Producer', 'name': 'Fred Baker', 'profile_path': None}, {'credit_id': '52fe47169251416c7508d59f', 'department': 'Editing', 'gender': 0, 'id': 15132, 'job': 'Editor', 'name': 'Mario Serandrei', 'profile_path': None}, {'credit_id': '56e190aac3a3680a22002e4e', 'department': 'Camera', 'gender': 0, 'id': 25822, 'job': 'Director of Photography', 'name': 'Marcello Gatti', 'profile_path': None}, {'credit_id': '57d98e31c3a36878e9008160', 'department': 'Crew', 'gender': 0, 'id': 32672, 'job': 'Special Effects', 'name': 'Aldo Gasparri', 'profile_path': None}, {'credit_id': '52fe47169251416c7508d599', 'department': 'Editing', 'gender': 0, 'id': 33790, 'job': 'Editor', 'name': 'Mario Morra', 'profile_path': None}, {'credit_id': '56e190549251410f3c00013a', 'department': 'Art', 'gender': 0, 'id': 44986, 'job': 'Production Design', 'name': 'Sergio Canevari', 'profile_path': None}, {'credit_id': '57d98ea892514168b8006b5e', 'department': 'Sound', 'gender': 0, 'id': 45670, 'job': 'Music Director', 'name': 'Bruno Nicolai', 'profile_path': None}, {'credit_id': '52fe47169251416c7508d543', 'department': 'Directing', 'gender': 2, 'id': 90694, 'job': 'Director', 'name': 'Gillo Pontecorvo', 'profile_path': '/4dgLOxvdD3WGMs7xKZ8hsH5GAtO.jpg'}, {'credit_id': '52fe47169251416c7508d58d', 'department': 'Sound', 'gender': 2, 'id': 90694, 'job': 'Original Music Composer', 'name': 'Gillo Pontecorvo', 'profile_path': '/4dgLOxvdD3WGMs7xKZ8hsH5GAtO.jpg'}, {'credit_id': '52fe47169251416c7508d551', 'department': 'Writing', 'gender': 2, 'id': 90694, 'job': 'Writer', 'name': 'Gillo Pontecorvo', 'profile_path': '/4dgLOxvdD3WGMs7xKZ8hsH5GAtO.jpg'}, {'credit_id': '56e190e0925141543c0008c3', 'department': 'Editing', 'gender': 0, 'id': 128997, 'job': 'First Assistant Editor', 'name': 'Anna Maria Montanari', 'profile_path': None}, {'credit_id': '57d980fd92514168de00660c', 'department': 'Crew', 'gender': 2, 'id': 132257, 'job': 'Second Unit', 'name': 'Giuliano Montaldo', 'profile_path': '/ncuf7q1nVfUpCJPK8YHwfHZVaG0.jpg'}, {'credit_id': '56e190cec3a3680a1a002f0b', 'department': 'Camera', 'gender': 0, 'id': 557153, 'job': 'Camera Operator', 'name': 'Claudio Racca', 'profile_path': None}, {'credit_id': '52fe47169251416c7508d57b', 'department': 'Production', 'gender': 0, 'id': 557864, 'job': 'Producer', 'name': 'Yacef Saadi', 'profile_path': None}, {'credit_id': '52fe47169251416c7508d575', 'department': 'Production', 'gender': 0, 'id': 589385, 'job': 'Producer', 'name': 'Antonio Musu', 'profile_path': None}, {'credit_id': '57d990b1c3a3685342006e19', 'department': 'Crew', 'gender': 0, 'id': 1046375, 'job': 'Unit Publicist', 'name': 'Matteo Spinola', 'profile_path': None}, {'credit_id': '57d980c0c3a36852f4006f45', 'department': 'Directing', 'gender': 0, 'id': 1090578, 'job': 'Assistant Director', 'name': 'Fernando Morandi', 'profile_path': None}, {'credit_id': '57d9801cc3a36853420069ed', 'department': 'Production', 'gender': 0, 'id': 1122686, 'job': 'Production Manager', 'name': 'Sergio Merolle', 'profile_path': None}, {'credit_id': '57d98fd5c3a36852e00068a5', 'department': 'Crew', 'gender': 0, 'id': 1158637, 'job': 'Unit Publicist', 'name': 'Margherita Autuori', 'profile_path': None}, {'credit_id': '57d98e79c3a3685383006f60', 'department': 'Editing', 'gender': 0, 'id': 1309439, 'job': 'Assistant Editor', 'name': 'Lina Caterini', 'profile_path': None}, {'credit_id': '57d99044c3a36852e00068c2', 'department': 'Production', 'gender': 0, 'id': 1438865, 'job': 'Publicist', 'name': 'Enrico Lucherini', 'profile_path': None}, {'credit_id': '57d981dc925141682a006aa9', 'department': 'Directing', 'gender': 0, 'id': 1439884, 'job': 'Assistant Director', 'name': 'Moussa Haddad', 'profile_path': None}, {'credit_id': '57d98077c3a3685342006a03', 'department': 'Production', 'gender': 0, 'id': 1446515, 'job': 'Production Supervisor', 'name': 'Mohamed Hadj SmaÃ¯n', 'profile_path': None}, {'credit_id': '57d9824992514168de006667', 'department': 'Sound', 'gender': 0, 'id': 1537155, 'job': 'Sound', 'name': 'Alberto Bartolomei', 'profile_path': None}, {'credit_id': '56e1906bc3a3680a1f002ef8', 'department': 'Costume &amp; Make-Up', 'gender': 0, 'id': 1588522, 'job': 'Hairstylist', 'name': 'Hamdi Mohamed', 'profile_path': None}, {'credit_id': '56e1907a9251411070000156', 'department': 'Costume &amp; Make-Up', 'gender': 0, 'id': 1588523, 'job': 'Makeup Artist', 'name': 'Maurizio Giustini', 'profile_path': None}, {'credit_id': '56e19097925141088c002b18', 'department': 'Camera', 'gender': 0, 'id': 1588524, 'job': 'Camera Operator', 'name': 'Silvano Mancini', 'profile_path': None}, {'credit_id': '56e190bd925141088c002b24', 'department': 'Lighting', 'gender': 0, 'id': 1588525, 'job': 'Gaffer', 'name': 'Nazzareno Belardinelli', 'profile_path': None}]</t>
  </si>
  <si>
    <t>[{'id': 18, 'name': 'Drama'}, {'id': 10752, 'name': 'War'}, {'id': 36, 'name': 'History'}]</t>
  </si>
  <si>
    <t>[{'name': 'Igor Film', 'id': 3280}, {'name': 'Casbah Film', 'id': 10207}]</t>
  </si>
  <si>
    <t>The Battle of Algiers</t>
  </si>
  <si>
    <t>m278</t>
  </si>
  <si>
    <t>['drama', 'romance', 'thriller']</t>
  </si>
  <si>
    <t>[{'cast_id': 12, 'character': 'Rebeca Carlson', 'credit_id': '52fe433bc3a36847f8044493', 'gender': 1, 'id': 3125, 'name': 'Madonna', 'order': 0, 'profile_path': '/oWBpuX3Bxcp6pyP4KNKws0JibDD.jpg'}, {'cast_id': 13, 'character': 'Frank Dulaney', 'credit_id': '52fe433bc3a36847f8044497', 'gender': 2, 'id': 5293, 'name': 'Willem Dafoe', 'order': 1, 'profile_path': '/xM5lhOR5tWWdIlFpBDeZJx9opIP.jpg'}, {'cast_id': 14, 'character': 'Sharon Dulaney', 'credit_id': '52fe433bc3a36847f804449b', 'gender': 1, 'id': 1231, 'name': 'Julianne Moore', 'order': 2, 'profile_path': '/v2FcWGiiuvl6P7NV0966jNL09uh.jpg'}, {'cast_id': 15, 'character': 'Joanne Braslow', 'credit_id': '52fe433bc3a36847f804449f', 'gender': 1, 'id': 10427, 'name': 'Anne Archer', 'order': 3, 'profile_path': '/1dEu7fqOSogHivUjnXRFnnaOJNR.jpg'}, {'cast_id': 16, 'character': 'Dr. Alan Paley', 'credit_id': '52fe433bc3a36847f80444a3', 'gender': 2, 'id': 920, 'name': 'JÃ¼rgen Prochnow', 'order': 4, 'profile_path': '/aar3n9NEQdwWVvPOne3kLLXm75N.jpg'}, {'cast_id': 17, 'character': 'Jeffrey Roston', 'credit_id': '52fe433bc3a36847f80444a7', 'gender': 2, 'id': 8924, 'name': 'Frank Langella', 'order': 5, 'profile_path': '/wMlcjLBQouQjE0iceseNTxUF3BF.jpg'}, {'cast_id': 18, 'character': 'Richter Burnham', 'credit_id': '52fe433bc3a36847f80444ab', 'gender': 1, 'id': 22516, 'name': 'Lillian Lehman', 'order': 6, 'profile_path': None}, {'cast_id': 19, 'character': 'Robert Garrett', 'credit_id': '52fe433bc3a36847f80444af', 'gender': 2, 'id': 3266, 'name': 'Joe Mantegna', 'order': 7, 'profile_path': '/vd83KyKwcNrxd6EDcezGv16xhsL.jpg'}, {'cast_id': 20, 'character': 'Dr. McCurdy', 'credit_id': '52fe433bc3a36847f80444b3', 'gender': 2, 'id': 15414, 'name': 'Charles Hallahan', 'order': 8, 'profile_path': '/bXRE5dfHZZhovEbXgQCXDTw9ZHY.jpg'}, {'cast_id': 21, 'character': 'Charles Biggs', 'credit_id': '52fe433bc3a36847f80444b7', 'gender': 2, 'id': 16936, 'name': 'Stan Shaw', 'order': 9, 'profile_path': '/2KUPUQQFmc8Zyzf16uaiYmVrNvX.jpg'}, {'cast_id': 23, 'character': 'Andrew Marsh', 'credit_id': '52fe433bc3a36847f80444c1', 'gender': 2, 'id': 1007561, 'name': 'Michael Forest', 'order': 10, 'profile_path': '/2q5tzl9eFG5GgXmoQCGjHQI3icW.jpg'}]</t>
  </si>
  <si>
    <t>[{'credit_id': '52fe433bc3a36847f804445f', 'department': 'Production', 'gender': 2, 'id': 673, 'job': 'Producer', 'name': 'Bernd Eichinger', 'profile_path': None}, {'credit_id': '52fe433bc3a36847f8044477', 'department': 'Production', 'gender': 1, 'id': 2121, 'job': 'Casting', 'name': 'Mary Jo Slater', 'profile_path': None}, {'credit_id': '52fe433bc3a36847f8044465', 'department': 'Sound', 'gender': 2, 'id': 5912, 'job': 'Original Music Composer', 'name': 'Graeme Revell', 'profile_path': '/g2Nhv2OCV8ygLYxkeDbhlqnrv7Z.jpg'}, {'credit_id': '52fe433bc3a36847f804448f', 'department': 'Costume &amp; Make-Up', 'gender': 1, 'id': 4713, 'job': 'Costume Design', 'name': 'Susan Becker', 'profile_path': None}, {'credit_id': '5763215c9251412433000097', 'department': 'Crew', 'gender': 2, 'id': 4755, 'job': 'Stunt Coordinator', 'name': 'David R. Ellis', 'profile_path': '/ww2HEkXJadls2XyDvQCJKzy6ly.jpg'}, {'credit_id': '52fe433bc3a36847f8044459', 'department': 'Production', 'gender': 2, 'id': 5398, 'job': 'Producer', 'name': 'Dino De Laurentiis', 'profile_path': '/l5skcaSr7QLDMOpAahznDjUW9Ec.jpg'}, {'credit_id': '52fe433bc3a36847f804446b', 'department': 'Camera', 'gender': 2, 'id': 8306, 'job': 'Director of Photography', 'name': 'Douglas Milsome', 'profile_path': None}, {'credit_id': '52fe433bc3a36847f8044471', 'department': 'Editing', 'gender': 2, 'id': 17399, 'job': 'Editor', 'name': 'Thom Noble', 'profile_path': '/pl35WClWJFiuBao1dTMoV4PaxOj.jpg'}, {'credit_id': '52fe433bc3a36847f8044453', 'department': 'Writing', 'gender': 2, 'id': 22007, 'job': 'Screenplay', 'name': 'Brad Mirman', 'profile_path': None}, {'credit_id': '5763228a925141242e0000d7', 'department': 'Art', 'gender': 1, 'id': 22008, 'job': 'Production Design', 'name': 'Victoria Paul', 'profile_path': None}, {'credit_id': '52fe433bc3a36847f8044483', 'department': 'Art', 'gender': 0, 'id': 22009, 'job': 'Art Direction', 'name': 'Michael Rizzo', 'profile_path': None}, {'credit_id': '52fe433bc3a36847f8044489', 'department': 'Art', 'gender': 0, 'id': 22010, 'job': 'Set Decoration', 'name': 'Jerie Kelter', 'profile_path': None}, {'credit_id': '52fe433bc3a36847f80444bd', 'department': 'Directing', 'gender': 0, 'id': 15868, 'job': 'Director', 'name': 'Uli Edel', 'profile_path': '/d4UsOWPEgbNsuaQ7MUMPW11MYbe.jpg'}, {'credit_id': '576322cec3a36827580000c9', 'department': 'Costume &amp; Make-Up', 'gender': 0, 'id': 32489, 'job': 'Makeup Artist', 'name': 'Joseph A. Campayno', 'profile_path': None}, {'credit_id': '576321d49251412431000093', 'department': 'Sound', 'gender': 0, 'id': 113073, 'job': 'Sound Re-Recording Mixer', 'name': 'Paul Massey', 'profile_path': None}, {'credit_id': '57632344c3a368275f000117', 'department': 'Editing', 'gender': 2, 'id': 66210, 'job': 'First Assistant Editor', 'name': 'Luis Colina', 'profile_path': None}, {'credit_id': '576321f592514124210000c6', 'department': 'Sound', 'gender': 2, 'id': 74811, 'job': 'Sound Re-Recording Mixer', 'name': 'Dan Wallin', 'profile_path': None}, {'credit_id': '575ca5b8c3a36872ca000727', 'department': 'Production', 'gender': 2, 'id': 76160, 'job': 'Unit Production Manager', 'name': 'Mel Dellar', 'profile_path': None}, {'credit_id': '575ca5b2c3a36810a4001e50', 'department': 'Production', 'gender': 2, 'id': 76160, 'job': 'Line Producer', 'name': 'Mel Dellar', 'profile_path': None}, {'credit_id': '576322e092514124280000de', 'department': 'Costume &amp; Make-Up', 'gender': 2, 'id': 90194, 'job': 'Hairstylist', 'name': 'Anthony Cortino', 'profile_path': None}, {'credit_id': '57632186c3a368275f0000aa', 'department': 'Sound', 'gender': 0, 'id': 1204836, 'job': 'Supervising Sound Editor', 'name': 'Val Kuklowsky', 'profile_path': None}, {'credit_id': '576322a092514124210000e3', 'department': 'Costume &amp; Make-Up', 'gender': 1, 'id': 1299201, 'job': 'Makeup Artist', 'name': 'Deborah K. Larsen', 'profile_path': None}, {'credit_id': '576321b0c3a36827530000bb', 'department': 'Sound', 'gender': 0, 'id': 1355878, 'job': 'Supervising Sound Editor', 'name': 'Sandy Gendler', 'profile_path': None}, {'credit_id': '5763212dc3a368275f000094', 'department': 'Directing', 'gender': 0, 'id': 1370916, 'job': 'Script Supervisor', 'name': 'Lyn Matsuda Norton', 'profile_path': None}, {'credit_id': '576321e6c3a368275f0000d3', 'department': 'Sound', 'gender': 0, 'id': 1378228, 'job': 'Sound Re-Recording Mixer', 'name': 'Steve Pederson', 'profile_path': None}, {'credit_id': '5763213fc3a368275300009e', 'department': 'Camera', 'gender': 0, 'id': 1392245, 'job': 'Still Photographer', 'name': 'Murray Close', 'profile_path': None}, {'credit_id': '576322b7925141242e0000df', 'department': 'Costume &amp; Make-Up', 'gender': 0, 'id': 1535428, 'job': 'Key Hair Stylist', 'name': 'Christopher Shihar', 'profile_path': None}, {'credit_id': '5763230d92514124280000e8', 'department': 'Sound', 'gender': 0, 'id': 1547897, 'job': 'Production Sound Mixer', 'name': 'Keith A. Wester', 'profile_path': None}, {'credit_id': '5763222cc3a368274b0000ac', 'department': 'Sound', 'gender': 0, 'id': 1574659, 'job': 'Boom Operator', 'name': 'Timothy P. Salmon', 'profile_path': None}, {'credit_id': '5763232e92514124310000e8', 'department': 'Costume &amp; Make-Up', 'gender': 0, 'id': 1637025, 'job': 'Costume Supervisor', 'name': 'Violet N. Cane', 'profile_path': None}]</t>
  </si>
  <si>
    <t>[{'id': 18, 'name': 'Drama'}, {'id': 53, 'name': 'Thriller'}, {'id': 10749, 'name': 'Romance'}]</t>
  </si>
  <si>
    <t>Body of Evidence</t>
  </si>
  <si>
    <t>m281</t>
  </si>
  <si>
    <t>[{'cast_id': 1, 'character': 'Violet', 'credit_id': '52fe44e4c3a36847f80b0489', 'gender': 1, 'id': 7906, 'name': 'Jennifer Tilly', 'order': 0, 'profile_path': '/bNB0BTnPAdAAHuCQSprMk4smBMD.jpg'}, {'cast_id': 2, 'character': 'Corky', 'credit_id': '52fe44e4c3a36847f80b048d', 'gender': 1, 'id': 11150, 'name': 'Gina Gershon', 'order': 1, 'profile_path': '/jaUQhGVmemkSyS5O0fcRkhGTOUq.jpg'}, {'cast_id': 3, 'character': 'Caesar', 'credit_id': '52fe44e4c3a36847f80b0491', 'gender': 2, 'id': 532, 'name': 'Joe Pantoliano', 'order': 2, 'profile_path': '/zBvDX2HWepvW9im6ikgoyOL2Xj0.jpg'}, {'cast_id': 4, 'character': 'Mickey Malnato', 'credit_id': '52fe44e4c3a36847f80b0495', 'gender': 2, 'id': 15213, 'name': 'John P. Ryan', 'order': 3, 'profile_path': '/lMdObPGv8eNscCpC0ICYSc01t75.jpg'}, {'cast_id': 5, 'character': 'Johnnie Marzzone', 'credit_id': '52fe44e4c3a36847f80b0499', 'gender': 2, 'id': 22227, 'name': 'Christopher Meloni', 'order': 4, 'profile_path': '/qUxRtuQxWcuaUitnKoTyKgeIitu.jpg'}, {'cast_id': 13, 'character': 'Gino Marzzone', 'credit_id': '54e61a66c3a3685fdd000297', 'gender': 0, 'id': 21544, 'name': 'Richard C. Sarafian', 'order': 5, 'profile_path': '/8NS8Rb57CCqIewvfX5ru9J5PC9M.jpg'}, {'cast_id': 14, 'character': 'Sue, Bartender', 'credit_id': '54e61a75c3a3685fe2000295', 'gender': 1, 'id': 96554, 'name': 'Mary Mara', 'order': 6, 'profile_path': '/64kjXbpHcSzPhBbtYefbGrJICVC.jpg'}, {'cast_id': 15, 'character': 'Jesse', 'credit_id': '54e61a80c3a3685fe2000298', 'gender': 0, 'id': 1429026, 'name': 'Susie Bright', 'order': 7, 'profile_path': None}, {'cast_id': 16, 'character': 'Woman Cop', 'credit_id': '54e61a8dc3a3685fda000272', 'gender': 1, 'id': 1218682, 'name': 'Margaret Smith', 'order': 8, 'profile_path': '/lUBDwQanD21LqQdvqRQanPJD010.jpg'}, {'cast_id': 17, 'character': 'Shelly', 'credit_id': '54e61a9bc3a3685fea0001e2', 'gender': 2, 'id': 152345, 'name': 'Barry Kivel', 'order': 9, 'profile_path': None}, {'cast_id': 18, 'character': 'Lou', 'credit_id': '54e61aa9c3a3685fd60002a5', 'gender': 2, 'id': 9659, 'name': 'Peter Spellos', 'order': 10, 'profile_path': '/sj2YF20Rqe8uvS1QQajCV5bdaky.jpg'}, {'cast_id': 19, 'character': 'Cop #1', 'credit_id': '54e61ab59251412201000238', 'gender': 0, 'id': 11891, 'name': 'Ivan Kane', 'order': 11, 'profile_path': '/wKGA48km2MZhMwMa51yN0GXNbtY.jpg'}, {'cast_id': 20, 'character': 'Cop #2', 'credit_id': '54e61ac3c3a3685fee000276', 'gender': 2, 'id': 24362, 'name': 'Kevin Michael Richardson', 'order': 12, 'profile_path': '/9dMOW2CFRrlDkNzeXVGMJfASupM.jpg'}, {'cast_id': 21, 'character': 'Roy', 'credit_id': '54e61acf925141220100023b', 'gender': 2, 'id': 152638, 'name': 'Gene Borkan', 'order': 13, 'profile_path': None}]</t>
  </si>
  <si>
    <t>[{'credit_id': '52fe44e4c3a36847f80b049f', 'department': 'Directing', 'gender': 1, 'id': 9340, 'job': 'Director', 'name': 'Lana Wachowski', 'profile_path': '/fxZ7SpJCZ9DgJERWEpGmn5a4mdp.jpg'}, {'credit_id': '52fe44e4c3a36847f80b04a5', 'department': 'Writing', 'gender': 1, 'id': 9340, 'job': 'Screenplay', 'name': 'Lana Wachowski', 'profile_path': '/fxZ7SpJCZ9DgJERWEpGmn5a4mdp.jpg'}, {'credit_id': '52fe44e4c3a36847f80b04b1', 'department': 'Writing', 'gender': 1, 'id': 9339, 'job': 'Screenplay', 'name': 'Lilly Wachowski', 'profile_path': '/qofqjT1drfmB5VNstWqSSfEJOLD.jpg'}, {'credit_id': '52fe44e4c3a36847f80b04b7', 'department': 'Directing', 'gender': 1, 'id': 9339, 'job': 'Director', 'name': 'Lilly Wachowski', 'profile_path': '/qofqjT1drfmB5VNstWqSSfEJOLD.jpg'}, {'credit_id': '52fe44e4c3a36847f80b04bd', 'department': 'Costume &amp; Make-Up', 'gender': 1, 'id': 15329, 'job': 'Costume Design', 'name': 'Lizzy Gardiner', 'profile_path': None}, {'credit_id': '54f052209251417971007df3', 'department': 'Production', 'gender': 0, 'id': 1432629, 'job': 'Producer', 'name': 'Stuart Boros', 'profile_path': None}, {'credit_id': '54f052309251413ae8005016', 'department': 'Production', 'gender': 2, 'id': 29525, 'job': 'Producer', 'name': 'Andrew Lazar', 'profile_path': None}, {'credit_id': '54f0523f9251417971007df8', 'department': 'Production', 'gender': 2, 'id': 50724, 'job': 'Co-Producer', 'name': 'Jeffrey Sudzin', 'profile_path': None}, {'credit_id': '54f0524ec3a3682e97001060', 'department': 'Production', 'gender': 1, 'id': 9339, 'job': 'Executive Producer', 'name': 'Lilly Wachowski', 'profile_path': '/qofqjT1drfmB5VNstWqSSfEJOLD.jpg'}, {'credit_id': '54f0525e9251417974007e57', 'department': 'Production', 'gender': 1, 'id': 9340, 'job': 'Executive Producer', 'name': 'Lana Wachowski', 'profile_path': '/fxZ7SpJCZ9DgJERWEpGmn5a4mdp.jpg'}, {'credit_id': '54f0527ac3a3686d580079e8', 'department': 'Sound', 'gender': 2, 'id': 4949, 'job': 'Original Music Composer', 'name': 'Don Davis', 'profile_path': None}, {'credit_id': '54f052abc3a3687be2001497', 'department': 'Camera', 'gender': 0, 'id': 9341, 'job': 'Director of Photography', 'name': 'Bill Pope', 'profile_path': None}, {'credit_id': '54f052b8c3a3686d580079ef', 'department': 'Editing', 'gender': 2, 'id': 4671, 'job': 'Editor', 'name': 'Zach Staenberg', 'profile_path': None}, {'credit_id': '54f052c3c3a3682e71001296', 'department': 'Production', 'gender': 0, 'id': 4952, 'job': 'Casting', 'name': 'Nancy Foy', 'profile_path': '/blCkmS4dqNsbPGuQfozHE6wgWBw.jpg'}, {'credit_id': '54f052d89251410ebe000fb4', 'department': 'Art', 'gender': 0, 'id': 6480, 'job': 'Production Design', 'name': 'Eve Cauley', 'profile_path': None}]</t>
  </si>
  <si>
    <t>[{'id': 80, 'name': 'Crime'}, {'id': 18, 'name': 'Drama'}, {'id': 10749, 'name': 'Romance'}, {'id': 53, 'name': 'Thriller'}]</t>
  </si>
  <si>
    <t>[{'name': 'Dino De Laurentiis Company', 'id': 10308}, {'name': 'Spelling Films', 'id': 10355}]</t>
  </si>
  <si>
    <t>Bound</t>
  </si>
  <si>
    <t>m283</t>
  </si>
  <si>
    <t>['drama', 'fantasy', 'sci-fi']</t>
  </si>
  <si>
    <t>[{'cast_id': 7, 'character': 'Sam Lowry', 'credit_id': '52fe4213c3a36847f8001e8f', 'gender': 2, 'id': 378, 'name': 'Jonathan Pryce', 'order': 0, 'profile_path': '/kfRf0eRfh9RRvBZEmpcXazWBgjd.jpg'}, {'cast_id': 8, 'character': "Archibald 'Harry' Tuttle", 'credit_id': '52fe4213c3a36847f8001e93', 'gender': 2, 'id': 380, 'name': 'Robert De Niro', 'order': 1, 'profile_path': '/lvTSwUcvJRLAJ2FB5qFaukel516.jpg'}, {'cast_id': 9, 'character': 'Mrs. Ida Lowry', 'credit_id': '52fe4213c3a36847f8001e97', 'gender': 1, 'id': 381, 'name': 'Katherine Helmond', 'order': 2, 'profile_path': '/m7o1IEKIabcTWz5Qr4yUEoCNHDE.jpg'}, {'cast_id': 10, 'character': 'Mr. M. Kurtzmann', 'credit_id': '52fe4213c3a36847f8001e9b', 'gender': 2, 'id': 65, 'name': 'Ian Holm', 'order': 3, 'profile_path': '/27SAk1v043GdOeAxT5pPoMUYhGg.jpg'}, {'cast_id': 11, 'character': 'Spoor', 'credit_id': '52fe4213c3a36847f8001e9f', 'gender': 2, 'id': 382, 'name': 'Bob Hoskins', 'order': 4, 'profile_path': '/mIgAC6q5HcHHxZUIiCOvE6mHLGs.jpg'}, {'cast_id': 12, 'character': 'Jack Lint', 'credit_id': '52fe4213c3a36847f8001ea3', 'gender': 2, 'id': 383, 'name': 'Michael Palin', 'order': 5, 'profile_path': '/4x3JaNi3hEh4tdlXbg4dw55X10f.jpg'}, {'cast_id': 13, 'character': 'Mr. Warrenn', 'credit_id': '52fe4213c3a36847f8001ea7', 'gender': 2, 'id': 385, 'name': 'Ian Richardson', 'order': 6, 'profile_path': '/lcBldPUneC5Vzjhkh4btVCSjXhS.jpg'}, {'cast_id': 17, 'character': 'Smoking Man (uncredited)', 'credit_id': '52fe4213c3a36847f8001eb7', 'gender': 2, 'id': 280, 'name': 'Terry Gilliam', 'order': 7, 'profile_path': '/cFno5isSPvfPEkSdVoEzOs0pJCh.jpg'}, {'cast_id': 14, 'character': 'Mr. Helpmann', 'credit_id': '52fe4213c3a36847f8001eab', 'gender': 2, 'id': 386, 'name': 'Peter Vaughan', 'order': 8, 'profile_path': '/z9ZplbTA1ojYhgZ8kJUKKhsJ7Gs.jpg'}, {'cast_id': 15, 'character': 'Jill Layton', 'credit_id': '52fe4213c3a36847f8001eaf', 'gender': 1, 'id': 387, 'name': 'Kim Greist', 'order': 9, 'profile_path': '/u857tppmsyDcYuzqXyj83G70mq0.jpg'}, {'cast_id': 16, 'character': 'Dr. Jaffe', 'credit_id': '52fe4213c3a36847f8001eb3', 'gender': 2, 'id': 388, 'name': 'Jim Broadbent', 'order': 10, 'profile_path': '/50TV6UKJKjmqdn1GQNuuCIYHLzP.jpg'}, {'cast_id': 29, 'character': 'Dowser', 'credit_id': '52fe4213c3a36847f8001eed', 'gender': 2, 'id': 14325, 'name': "Derrick O'Connor", 'order': 11, 'profile_path': '/5V0v5o7vIORgUXxbMCqy5aXLf5f.jpg'}, {'cast_id': 50, 'character': 'Priest', 'credit_id': '5677fed192514179d20090a6', 'gender': 2, 'id': 20243, 'name': 'Roger Ashton-Griffiths', 'order': 12, 'profile_path': '/3lvWs4Kz0aATpcSY7PyPhkKgH6W.jpg'}, {'cast_id': 51, 'character': 'Basement Guard', 'credit_id': '57ac45afc3a3685341000b03', 'gender': 2, 'id': 141537, 'name': 'John Pierce Jones', 'order': 13, 'profile_path': '/hdMdxxOfY1Y2nwqYc4CCouke34x.jpg'}, {'cast_id': 27, 'character': 'Mrs. Alma Terrain', 'credit_id': '52fe4213c3a36847f8001ee5', 'gender': 1, 'id': 97167, 'name': 'Barbara Hicks', 'order': 14, 'profile_path': None}, {'cast_id': 28, 'character': 'Harvey Lime', 'credit_id': '52fe4213c3a36847f8001ee9', 'gender': 0, 'id': 374, 'name': 'Charles McKeown', 'order': 15, 'profile_path': '/1NnGOXieF8BFIjwzUFS9NTxFYUR.jpg'}, {'cast_id': 30, 'character': 'Shirley', 'credit_id': '52fe4213c3a36847f8001ef1', 'gender': 0, 'id': 177594, 'name': 'Kathryn Pogson', 'order': 16, 'profile_path': None}, {'cast_id': 31, 'character': 'Spiro', 'credit_id': '52fe4213c3a36847f8001ef5', 'gender': 0, 'id': 22171, 'name': 'Bryan Pringle', 'order': 17, 'profile_path': '/z4mTyXKpKvR8Ek1VawFKCncTWud.jpg'}, {'cast_id': 52, 'character': 'Charlie--Dept. of Works', 'credit_id': '588579bfc3a3684d7000168d', 'gender': 2, 'id': 117555, 'name': 'Nigel Planer', 'order': 18, 'profile_path': '/uAmUbKmCVa233CEUcJQenyvknBe.jpg'}, {'cast_id': 53, 'character': 'T.V. Commercial Presenter', 'credit_id': '588579f7c3a3684d5a0018d6', 'gender': 0, 'id': 10732, 'name': 'Terence Bayler', 'order': 19, 'profile_path': None}, {'cast_id': 54, 'character': 'M.O.I. Lobby Porter', 'credit_id': '58857a11925141321e00163a', 'gender': 0, 'id': 1215892, 'name': 'Gorden Kaye', 'order': 20, 'profile_path': '/A8vsNfvuy6zIEuZjRhSkmMrwlvv.jpg'}, {'cast_id': 55, 'character': 'Dr. Chapman', 'credit_id': '58857a1ec3a3684d5d0014bf', 'gender': 2, 'id': 132538, 'name': 'Jack Purvis', 'order': 21, 'profile_path': '/tuFTY1jhlEgZm3vM80KdAEvHwNI.jpg'}]</t>
  </si>
  <si>
    <t>[{'credit_id': '52fe4213c3a36847f8001e6d', 'department': 'Directing', 'gender': 2, 'id': 280, 'job': 'Director', 'name': 'Terry Gilliam', 'profile_path': '/cFno5isSPvfPEkSdVoEzOs0pJCh.jpg'}, {'credit_id': '52fe4213c3a36847f8001e73', 'department': 'Writing', 'gender': 2, 'id': 280, 'job': 'Screenplay', 'name': 'Terry Gilliam', 'profile_path': '/cFno5isSPvfPEkSdVoEzOs0pJCh.jpg'}, {'credit_id': '52fe4213c3a36847f8001e79', 'department': 'Writing', 'gender': 2, 'id': 372, 'job': 'Screenplay', 'name': 'Tom Stoppard', 'profile_path': '/q3lSJRPAqLHIRLgbMuF3GuCaoCC.jpg'}, {'credit_id': '52fe4213c3a36847f8001e7f', 'department': 'Writing', 'gender': 0, 'id': 374, 'job': 'Screenplay', 'name': 'Charles McKeown', 'profile_path': '/1NnGOXieF8BFIjwzUFS9NTxFYUR.jpg'}, {'credit_id': '52fe4213c3a36847f8001e85', 'department': 'Production', 'gender': 2, 'id': 376, 'job': 'Producer', 'name': 'Arnon Milchan', 'profile_path': '/5crR5twLRcIdvRR06dB1O0EQ8x0.jpg'}, {'credit_id': '52fe4213c3a36847f8001e8b', 'department': 'Production', 'gender': 2, 'id': 377, 'job': 'Producer', 'name': 'Patrick Cassavetti', 'profile_path': None}, {'credit_id': '52fe4213c3a36847f8001ebd', 'department': 'Camera', 'gender': 2, 'id': 293, 'job': 'Director of Photography', 'name': 'Roger Pratt', 'profile_path': '/5a4fQyqEo5Mqq1QROrBxTy7urv1.jpg'}, {'credit_id': '52fe4213c3a36847f8001ec3', 'department': 'Production', 'gender': 1, 'id': 390, 'job': 'Casting', 'name': 'Irene Lamb', 'profile_path': None}, {'credit_id': '52fe4213c3a36847f8001ec9', 'department': 'Art', 'gender': 2, 'id': 391, 'job': 'Production Design', 'name': 'Norman Garwood', 'profile_path': None}, {'credit_id': '52fe4213c3a36847f8001ecf', 'department': 'Sound', 'gender': 0, 'id': 393, 'job': 'Sound Editor', 'name': 'Rodney Glenn', 'profile_path': None}, {'credit_id': '52fe4213c3a36847f8001edb', 'department': 'Editing', 'gender': 2, 'id': 10718, 'job': 'Editor', 'name': 'Julian Doyle', 'profile_path': None}, {'credit_id': '52fe4213c3a36847f8001ee1', 'department': 'Sound', 'gender': 2, 'id': 7714, 'job': 'Original Music Composer', 'name': 'Michael Kamen', 'profile_path': '/y83bqw1VP1PkuvOhG2XROwc9eXG.jpg'}, {'credit_id': '52fe4213c3a36847f8001efb', 'department': 'Costume &amp; Make-Up', 'gender': 2, 'id': 11386, 'job': 'Costume Design', 'name': 'James Acheson', 'profile_path': None}, {'credit_id': '54a41b839251412127008d70', 'department': 'Sound', 'gender': 0, 'id': 1406972, 'job': 'Sound Re-Recording Mixer', 'name': 'Paul Carr', 'profile_path': None}, {'credit_id': '53a7fa310e0a261432005815', 'department': 'Art', 'gender': 2, 'id': 23769, 'job': 'Art Direction', 'name': 'John Beard', 'profile_path': None}, {'credit_id': '53a7fa550e0a261449005816', 'department': 'Art', 'gender': 2, 'id': 8646, 'job': 'Art Direction', 'name': 'Keith Pain', 'profile_path': None}, {'credit_id': '53a7fa7e0e0a26144900581b', 'department': 'Production', 'gender': 1, 'id': 6347, 'job': 'Casting', 'name': 'Margery Simkin', 'profile_path': '/dCyAWZGEaW1OlGgh5ALiqGfsbpb.jpg'}, {'credit_id': '54a419979251412127008d32', 'department': 'Production', 'gender': 0, 'id': 1300790, 'job': 'Production Manager', 'name': 'Graham Ford', 'profile_path': None}, {'credit_id': '54a41a22c3a368764f00edc4', 'department': 'Art', 'gender': 0, 'id': 1002, 'job': 'Assistant Art Director', 'name': 'FranÃ§oise BenoÃ®t-Fresco', 'profile_path': None}, {'credit_id': '54a41a459251414e2800cf6a', 'department': 'Art', 'gender': 2, 'id': 10677, 'job': 'Assistant Art Director', 'name': 'Dennis Bosher', 'profile_path': None}, {'credit_id': '54a41a769251414e2800cf7b', 'department': 'Crew', 'gender': 0, 'id': 1406966, 'job': 'Property Master', 'name': 'Gary Dawson', 'profile_path': None}, {'credit_id': '54a41ad392514118600051b7', 'department': 'Crew', 'gender': 0, 'id': 1406968, 'job': 'Property Master', 'name': 'George Ball', 'profile_path': None}, {'credit_id': '54a41af0c3a3682f1b012168', 'department': 'Crew', 'gender': 0, 'id': 1406969, 'job': 'Scenic Artist', 'name': 'Andrew Garnet-Lawson', 'profile_path': None}, {'credit_id': '54a41b1cc3a368554200f87e', 'department': 'Crew', 'gender': 0, 'id': 394, 'job': 'Sound Recordist', 'name': 'Bob Doyle', 'profile_path': None}, {'credit_id': '54a41bcc92514118600051d1', 'department': 'Camera', 'gender': 0, 'id': 1406978, 'job': 'Camera Operator', 'name': 'David Garfath', 'profile_path': None}, {'credit_id': '54a41bebc3a368554200f897', 'department': 'Camera', 'gender': 0, 'id': 40796, 'job': 'Still Photographer', 'name': 'David Appleby', 'profile_path': None}, {'credit_id': '54a41c1bc3a3686428003229', 'department': 'Lighting', 'gender': 0, 'id': 1406983, 'job': 'Gaffer', 'name': 'Roy Rodhouse', 'profile_path': None}, {'credit_id': '54a41c3bc3a368764f00ee13', 'department': 'Directing', 'gender': 0, 'id': 1406986, 'job': 'Script Supervisor', 'name': 'Penny Eyles', 'profile_path': None}, {'credit_id': '54a41c4f9251414e2800cfb3', 'department': 'Production', 'gender': 0, 'id': 1406988, 'job': 'Publicist', 'name': 'Geoff Freeman', 'profile_path': None}, {'credit_id': '54a41c669251412127008d96', 'department': 'Production', 'gender': 0, 'id': 1406990, 'job': 'Publicist', 'name': 'Alan Arnold', 'profile_path': None}]</t>
  </si>
  <si>
    <t>[{'name': 'Embassy International Pictures', 'id': 10214}]</t>
  </si>
  <si>
    <t>Brazil</t>
  </si>
  <si>
    <t>m285</t>
  </si>
  <si>
    <t>[{'cast_id': 1, 'character': 'Tom Grunick', 'credit_id': '52fe450a9251416c75049b07', 'gender': 2, 'id': 227, 'name': 'William Hurt', 'order': 0, 'profile_path': '/mf5GiYZjURQ72CPtY1kBva7mqIK.jpg'}, {'cast_id': 2, 'character': 'Aaron Altman', 'credit_id': '52fe450a9251416c75049b0b', 'gender': 2, 'id': 13, 'name': 'Albert Brooks', 'order': 1, 'profile_path': '/kahlMTdygrPJ28VYRhKPavYD9hs.jpg'}, {'cast_id': 3, 'character': 'Jane Craig', 'credit_id': '52fe450a9251416c75049b0f', 'gender': 1, 'id': 18686, 'name': 'Holly Hunter', 'order': 2, 'profile_path': '/sfqLoSx2dmfQTafqbv8lNHnBeUW.jpg'}, {'cast_id': 4, 'character': 'Ernie Merriman', 'credit_id': '52fe450a9251416c75049b13', 'gender': 2, 'id': 10360, 'name': 'Robert Prosky', 'order': 3, 'profile_path': '/9xpt96AOur6MmLIEaYhRiCQLIOE.jpg'}, {'cast_id': 17, 'character': 'Jennifer Mack', 'credit_id': '52fe450a9251416c75049b5b', 'gender': 1, 'id': 10475, 'name': 'Lois Chiles', 'order': 4, 'profile_path': '/wJ6qXkZjqJybgVz83RluAx6Fzn7.jpg'}, {'cast_id': 5, 'character': 'Blair Litton', 'credit_id': '52fe450a9251416c75049b17', 'gender': 1, 'id': 3234, 'name': 'Joan Cusack', 'order': 5, 'profile_path': '/3jcrXcFYoSKEUvokzqrQ2UJGtw.jpg'}, {'cast_id': 56, 'character': 'Paul Moore', 'credit_id': '57f86886925141252800107a', 'gender': 0, 'id': 1691158, 'name': 'Peter Hackes', 'order': 6, 'profile_path': None}, {'cast_id': 19, 'character': 'Bobby', 'credit_id': '52fe450a9251416c75049b63', 'gender': 2, 'id': 41517, 'name': 'Christian Clemenson', 'order': 7, 'profile_path': '/v1WvZ0EM0pMB0NCaTZ1Yq0nYpsb.jpg'}, {'cast_id': 6, 'character': 'Bill Rorich', 'credit_id': '52fe450a9251416c75049b1b', 'gender': 2, 'id': 514, 'name': 'Jack Nicholson', 'order': 8, 'profile_path': '/hINAkm21g80UbaAxA6rHhOaT5Jk.jpg'}, {'cast_id': 20, 'character': 'Martin Klein', 'credit_id': '52fe450a9251416c75049b67', 'gender': 0, 'id': 79654, 'name': 'Robert Katims', 'order': 9, 'profile_path': None}, {'cast_id': 21, 'character': 'George Wein', 'credit_id': '52fe450a9251416c75049b6b', 'gender': 2, 'id': 59162, 'name': 'Ed Wheeler', 'order': 10, 'profile_path': '/owS4QhSwX7BRvNe0eviW5iCDpZx.jpg'}, {'cast_id': 22, 'character': 'Gerald Grunick', 'credit_id': '52fe450a9251416c75049b6f', 'gender': 2, 'id': 19023, 'name': 'Stephen Mendillo', 'order': 11, 'profile_path': '/iH1Oiydxj7U2eFWrZvVbxZq0SZP.jpg'}, {'cast_id': 23, 'character': 'Young Tom', 'credit_id': '52fe450a9251416c75049b73', 'gender': 0, 'id': 1117387, 'name': 'Kimber Shoop', 'order': 12, 'profile_path': None}, {'cast_id': 24, 'character': 'Young Aaron', 'credit_id': '52fe450a9251416c75049b77', 'gender': 0, 'id': 1117388, 'name': 'Dwayne Markee', 'order': 13, 'profile_path': None}, {'cast_id': 25, 'character': 'Young Jane', 'credit_id': '52fe450a9251416c75049b7b', 'gender': 1, 'id': 137951, 'name': 'Gennie James', 'order': 14, 'profile_path': None}, {'cast_id': 26, 'character': "Jane's Dad", 'credit_id': '52fe450a9251416c75049b7f', 'gender': 2, 'id': 30151, 'name': 'Leo Burmester', 'order': 15, 'profile_path': '/8V3Ev6pKP8VBRIjDONJW5cgi5Zc.jpg'}, {'cast_id': 57, 'character': 'Date-Rape Woman', 'credit_id': '57f88102c3a3682cc8001b5c', 'gender': 1, 'id': 1536, 'name': 'Marita Geraghty', 'order': 16, 'profile_path': '/8BojqqNS3vt0zkZj4ctQztjhdcv.jpg'}, {'cast_id': 58, 'character': 'News Theme Writer', 'credit_id': '57f8810fc3a368317800173f', 'gender': 0, 'id': 1691182, 'name': 'Glen Roven', 'order': 17, 'profile_path': None}, {'cast_id': 59, 'character': 'News Theme Writer', 'credit_id': '57f8811dc3a3682e7c001bc0', 'gender': 2, 'id': 9251, 'name': 'Marc Shaiman', 'order': 18, 'profile_path': '/aesoPh8jPR5qDKjjt7o5uj9kS3W.jpg'}, {'cast_id': 60, 'character': 'Angry Messenger', 'credit_id': '57f881359251412839001b82', 'gender': 2, 'id': 3036, 'name': 'John Cusack', 'order': 19, 'profile_path': '/uKydQYuZ9TnCzvbQLtj6j98vWAT.jpg'}]</t>
  </si>
  <si>
    <t>[{'credit_id': '52fe450a9251416c75049b27', 'department': 'Writing', 'gender': 2, 'id': 3388, 'job': 'Screenplay', 'name': 'James L. Brooks', 'profile_path': '/9Hx9JbnQBChJhlfJTvmnYF8o8DK.jpg'}, {'credit_id': '52fe450a9251416c75049b21', 'department': 'Directing', 'gender': 2, 'id': 3388, 'job': 'Director', 'name': 'James L. Brooks', 'profile_path': '/9Hx9JbnQBChJhlfJTvmnYF8o8DK.jpg'}, {'credit_id': '52fe450a9251416c75049b2d', 'department': 'Production', 'gender': 2, 'id': 3388, 'job': 'Producer', 'name': 'James L. Brooks', 'profile_path': '/9Hx9JbnQBChJhlfJTvmnYF8o8DK.jpg'}, {'credit_id': '564f17719251414b0a00388c', 'department': 'Art', 'gender': 2, 'id': 1049, 'job': 'Production Design', 'name': 'Charles Rosen', 'profile_path': None}, {'credit_id': '564f1736c3a368070d00380a', 'department': 'Production', 'gender': 1, 'id': 1484, 'job': 'Casting', 'name': 'Ellen Chenoweth', 'profile_path': None}, {'credit_id': '52fe450a9251416c75049b45', 'department': 'Editing', 'gender': 2, 'id': 3175, 'job': 'Editor', 'name': 'Richard Marks', 'profile_path': None}, {'credit_id': '52fe450a9251416c75049b3f', 'department': 'Camera', 'gender': 2, 'id': 3769, 'job': 'Director of Photography', 'name': 'Michael Ballhaus', 'profile_path': '/pMto0iHZb67YaSP9cTgKbAPcaYU.jpg'}, {'credit_id': '564f184ec3a368070f003701', 'department': 'Production', 'gender': 2, 'id': 4054, 'job': 'Unit Production Manager', 'name': 'David V. Lester', 'profile_path': None}, {'credit_id': '564f19689251414af700353d', 'department': 'Sound', 'gender': 2, 'id': 5132, 'job': 'Music Editor', 'name': 'Bob Badami', 'profile_path': None}, {'credit_id': '564f1bc9c3a368070d0038e3', 'department': 'Production', 'gender': 1, 'id': 9178, 'job': 'Associate Producer', 'name': 'Kristi Zea', 'profile_path': '/ztX9n1RfiJnfhpQKZshM0HYyzb3.jpg'}, {'credit_id': '52fe450a9251416c75049b39', 'department': 'Sound', 'gender': 2, 'id': 10494, 'job': 'Original Music Composer', 'name': 'Bill Conti', 'profile_path': '/cR6H9EFVkeGP0TnoX9RPNBB6hSN.jpg'}, {'credit_id': '564f191a9251414b0a0038d5', 'department': 'Camera', 'gender': 2, 'id': 11113, 'job': 'Camera Operator', 'name': 'David M. Dunlap', 'profile_path': None}, {'credit_id': '564f1be3c3a3680712003799', 'department': 'Production', 'gender': 1, 'id': 12065, 'job': 'Co-Producer', 'name': 'Penney Finkelman Cox', 'profile_path': None}, {'credit_id': '564f17cdc3a368071b0038e8', 'department': 'Costume &amp; Make-Up', 'gender': 1, 'id': 33456, 'job': 'Costume Design', 'name': 'Molly Maginnis', 'profile_path': None}, {'credit_id': '52fe450a9251416c75049b33', 'department': 'Production', 'gender': 1, 'id': 21067, 'job': 'Executive Producer', 'name': 'Polly Platt', 'profile_path': None}, {'credit_id': '564f1bb79251414b0a003951', 'department': 'Production', 'gender': 0, 'id': 68962, 'job': 'Associate Producer', 'name': 'Susan Zirinsky', 'profile_path': None}, {'credit_id': '564f18299251414b010037fd', 'department': 'Costume &amp; Make-Up', 'gender': 0, 'id': 91051, 'job': 'Hairstylist', 'name': 'Colleen Callaghan', 'profile_path': None}, {'credit_id': '564f18a7c3a368070f00370a', 'department': 'Camera', 'gender': 0, 'id': 1183452, 'job': 'Still Photographer', 'name': 'Kerry Hayes', 'profile_path': None}, {'credit_id': '564f194b9251414af9003614', 'department': 'Editing', 'gender': 0, 'id': 1200181, 'job': 'First Assistant Editor', 'name': 'Karen I. Stern', 'profile_path': None}, {'credit_id': '564f18e5c3a36807160038fc', 'department': 'Crew', 'gender': 0, 'id': 1281538, 'job': 'Stunt Coordinator', 'name': 'Jery Hewitt', 'profile_path': None}, {'credit_id': '564f1a59c3a368071b003ab5', 'department': 'Sound', 'gender': 0, 'id': 1344261, 'job': 'Sound Effects Editor', 'name': 'Patrick Drummond', 'profile_path': None}, {'credit_id': '564f1a7cc3a3680719003c46', 'department': 'Sound', 'gender': 0, 'id': 1344264, 'job': 'Supervising Sound Editor', 'name': 'Robert Grieve', 'profile_path': None}, {'credit_id': '564f180d9251414afd0036f8', 'department': 'Costume &amp; Make-Up', 'gender': 0, 'id': 1378068, 'job': 'Makeup Artist', 'name': 'Carl Fullerton', 'profile_path': None}, {'credit_id': '564f19cf9251414b0a0038fe', 'department': 'Sound', 'gender': 2, 'id': 1378169, 'job': 'Sound Re-Recording Mixer', 'name': 'Rick Kline', 'profile_path': None}, {'credit_id': '564f19c19251414b070038cc', 'department': 'Sound', 'gender': 2, 'id': 1378170, 'job': 'Sound Re-Recording Mixer', 'name': 'Donald O. Mitchell', 'profile_path': None}, {'credit_id': '564f1998c3a368071600391c', 'department': 'Sound', 'gender': 2, 'id': 1378171, 'job': 'Sound Re-Recording Mixer', 'name': "Kevin O'Connell", 'profile_path': None}, {'credit_id': '564f1a0ec3a3680719003c37', 'department': 'Editing', 'gender': 0, 'id': 1390527, 'job': 'Dialogue Editor', 'name': 'Dave Kulczycki', 'profile_path': None}, {'credit_id': '564f1867c3a3680708003801', 'department': 'Directing', 'gender': 1, 'id': 1395373, 'job': 'Script Supervisor', 'name': 'Mary Bailey', 'profile_path': None}, {'credit_id': '564f19069251414b040037c6', 'department': 'Camera', 'gender': 0, 'id': 1395698, 'job': 'First Assistant Camera', 'name': 'GÃ¡bor KÃ¶vÃ©r', 'profile_path': None}, {'credit_id': '564f19f79251414afd003758', 'department': 'Editing', 'gender': 0, 'id': 1402189, 'job': 'Dialogue Editor', 'name': 'Jacqueline Cristianini', 'profile_path': None}, {'credit_id': '564f1a1f9251414b070038df', 'department': 'Editing', 'gender': 0, 'id': 1404838, 'job': 'Dialogue Editor', 'name': 'Frank Smathers', 'profile_path': None}, {'credit_id': '564f17f6c3a36807080037ea', 'department': 'Art', 'gender': 0, 'id': 1424530, 'job': 'Set Decoration', 'name': 'Jane Bogart', 'profile_path': None}, {'credit_id': '564f18c9c3a36807160038f3', 'department': 'Lighting', 'gender': 0, 'id': 1532354, 'job': 'Gaffer', 'name': 'John W. DeBlau', 'profile_path': None}, {'credit_id': '564f1a409251414af700356d', 'department': 'Sound', 'gender': 0, 'id': 1535403, 'job': 'Sound Effects Editor', 'name': 'Linda Whittlesey', 'profile_path': None}, {'credit_id': '564f1896c3a36807160038e5', 'department': 'Production', 'gender': 1, 'id': 1538703, 'job': 'Production Coordinator', 'name': 'Cynthia Streit', 'profile_path': '/5dSxmDRP3AOkIhUkRskzaZbT2ZI.jpg'}, {'credit_id': '564f1ad2c3a368071b003add', 'department': 'Sound', 'gender': 0, 'id': 1538705, 'job': 'Sound mixer', 'name': 'Thomas Causey', 'profile_path': None}]</t>
  </si>
  <si>
    <t>[{'name': 'Gracie Films', 'id': 18}, {'name': 'Twentieth Century Fox Film Corporation', 'id': 306}, {'name': 'Amercent Films', 'id': 5263}, {'name': 'American Entertainment Partners L.P.', 'id': 5264}]</t>
  </si>
  <si>
    <t>Broadcast News</t>
  </si>
  <si>
    <t>m286</t>
  </si>
  <si>
    <t>['comedy', 'horror']</t>
  </si>
  <si>
    <t>[{'cast_id': 10, 'character': 'Walter Paisley', 'credit_id': '52fe4449c3a368484e01a9f9', 'gender': 2, 'id': 102441, 'name': 'Dick Miller', 'order': 0, 'profile_path': '/c2lakgh0bCckVoDxDplqTvMLVZ4.jpg'}, {'cast_id': 5, 'character': 'Carla', 'credit_id': '52fe4449c3a368484e01a9e5', 'gender': 1, 'id': 89037, 'name': 'Barboura Morris', 'order': 1, 'profile_path': None}, {'cast_id': 6, 'character': 'Leaonard de Santis', 'credit_id': '52fe4449c3a368484e01a9e9', 'gender': 0, 'id': 89038, 'name': 'Antony Carbone', 'order': 2, 'profile_path': None}, {'cast_id': 7, 'character': 'Maxwell H.Brock', 'credit_id': '52fe4449c3a368484e01a9ed', 'gender': 2, 'id': 89039, 'name': 'Julian Burton', 'order': 3, 'profile_path': None}, {'cast_id': 8, 'character': 'Art Lacroix', 'credit_id': '52fe4449c3a368484e01a9f1', 'gender': 2, 'id': 89040, 'name': 'Ed Nelson', 'order': 4, 'profile_path': '/RxxXeybdcHGQ6iZRrsXeqVapr7.jpg'}, {'cast_id': 9, 'character': 'Will', 'credit_id': '52fe4449c3a368484e01a9f5', 'gender': 2, 'id': 89041, 'name': 'John Brinkley', 'order': 5, 'profile_path': None}, {'cast_id': 17, 'character': 'Oscar', 'credit_id': '52fe4449c3a368484e01aa21', 'gender': 0, 'id': 102650, 'name': 'John Herman Shaner', 'order': 6, 'profile_path': None}, {'cast_id': 18, 'character': 'Alice', 'credit_id': '52fe4449c3a368484e01aa25', 'gender': 1, 'id': 102651, 'name': 'Judy Bamber', 'order': 7, 'profile_path': None}, {'cast_id': 19, 'character': 'Mrs. Swickert', 'credit_id': '52fe444ac3a368484e01aa29', 'gender': 1, 'id': 102652, 'name': 'Myrtle Vail', 'order': 8, 'profile_path': None}, {'cast_id': 20, 'character': 'Lou Raby', 'credit_id': '52fe444ac3a368484e01aa2d', 'gender': 2, 'id': 40401, 'name': 'Bert Convy', 'order': 9, 'profile_path': '/56uVr94mVcQbYHCmmEDUB1UJFo9.jpg'}, {'cast_id': 21, 'character': 'Art Collector', 'credit_id': '52fe444ac3a368484e01aa31', 'gender': 2, 'id': 98164, 'name': 'Bruno VeSota', 'order': 10, 'profile_path': '/aTdZjaPIr7qx3cJM9G1RIXZZ4kK.jpg'}]</t>
  </si>
  <si>
    <t>[{'credit_id': '52fe4449c3a368484e01a9ff', 'department': 'Directing', 'gender': 2, 'id': 102429, 'job': 'Director', 'name': 'Roger Corman', 'profile_path': '/gCfEvxl7jTv2dBo8HvwWVMi3auz.jpg'}, {'credit_id': '52fe4449c3a368484e01aa05', 'department': 'Production', 'gender': 2, 'id': 102429, 'job': 'Producer', 'name': 'Roger Corman', 'profile_path': '/gCfEvxl7jTv2dBo8HvwWVMi3auz.jpg'}, {'credit_id': '52fe4449c3a368484e01aa1d', 'department': 'Art', 'gender': 0, 'id': 28236, 'job': 'Art Direction', 'name': 'Daniel Haller', 'profile_path': None}, {'credit_id': '52fe4449c3a368484e01a9db', 'department': 'Camera', 'gender': 2, 'id': 40392, 'job': 'Director of Photography', 'name': 'Jacques R. Marquette', 'profile_path': None}, {'credit_id': '52fe4449c3a368484e01a9e1', 'department': 'Editing', 'gender': 2, 'id': 41399, 'job': 'Editor', 'name': 'Anthony Carras', 'profile_path': None}, {'credit_id': '52fe4449c3a368484e01a9cf', 'department': 'Writing', 'gender': 2, 'id': 52140, 'job': 'Screenplay', 'name': 'Charles B. Griffith', 'profile_path': None}, {'credit_id': '52fe4449c3a368484e01aa0b', 'department': 'Sound', 'gender': 2, 'id': 89036, 'job': 'Original Music Composer', 'name': 'Fred Katz', 'profile_path': None}, {'credit_id': '52fe4449c3a368484e01a9d5', 'department': 'Sound', 'gender': 2, 'id': 89036, 'job': 'Music', 'name': 'Fred Katz', 'profile_path': None}]</t>
  </si>
  <si>
    <t>[{'id': 35, 'name': 'Comedy'}, {'id': 27, 'name': 'Horror'}]</t>
  </si>
  <si>
    <t>[{'name': 'Alta Vista Productions', 'id': 4820}, {'name': 'American International Pictures (AIP)', 'id': 9266}]</t>
  </si>
  <si>
    <t>A Bucket of Blood</t>
  </si>
  <si>
    <t>m287</t>
  </si>
  <si>
    <t>['horror', 'comedy', 'action']</t>
  </si>
  <si>
    <t>[{'cast_id': 1, 'character': 'Buffy Summers', 'credit_id': '52fe43429251416c75009819', 'gender': 1, 'id': 56128, 'name': 'Kristy Swanson', 'order': 0, 'profile_path': '/wxLklfVHTuVg3O7XT4vBpgzc0Tm.jpg'}, {'cast_id': 2, 'character': 'Merrick Jamison-Smythe', 'credit_id': '52fe43429251416c7500981d', 'gender': 2, 'id': 55636, 'name': 'Donald Sutherland', 'order': 1, 'profile_path': '/tPLVaPjxEscGPKS3ieByloa8Mqj.jpg'}, {'cast_id': 3, 'character': 'Amilyn', 'credit_id': '52fe43429251416c75009821', 'gender': 2, 'id': 5129, 'name': 'Paul Reubens', 'order': 2, 'profile_path': '/qiY2maQ1iFnoaUiGNGLTKnaj3Xu.jpg'}, {'cast_id': 4, 'character': 'Lothos', 'credit_id': '52fe43429251416c75009825', 'gender': 2, 'id': 585, 'name': 'Rutger Hauer', 'order': 3, 'profile_path': '/2x1S2VAUvZXZuDjZ4E9iEKINvNu.jpg'}, {'cast_id': 5, 'character': 'Oliver Pike', 'credit_id': '52fe43429251416c75009829', 'gender': 2, 'id': 8395, 'name': 'Luke Perry', 'order': 4, 'profile_path': '/78TAr0wLoRHyubnYxjyHNCt70V2.jpg'}, {'cast_id': 6, 'character': 'Kimberly Hannah', 'credit_id': '52fe43429251416c7500982d', 'gender': 1, 'id': 448, 'name': 'Hilary Swank', 'order': 5, 'profile_path': '/zVM2gbZhuipISCoALn6iEN1bmop.jpg'}, {'cast_id': 13, 'character': 'Jennifer', 'credit_id': '52fe43429251416c75009855', 'gender': 1, 'id': 77012, 'name': 'Michele Abrams', 'order': 6, 'profile_path': '/4Kxi2i3TRj6EGzCoGsodDawd9K0.jpg'}, {'cast_id': 14, 'character': 'Benny', 'credit_id': '564e45659251414b010008d1', 'gender': 2, 'id': 15234, 'name': 'David Arquette', 'order': 7, 'profile_path': '/p5l4pnL9xhbHiKSipcdsCekoD52.jpg'}, {'cast_id': 15, 'character': 'Cassandra', 'credit_id': '564e4571c3a368070a00090f', 'gender': 1, 'id': 3270, 'name': 'Natasha Gregson Wagner', 'order': 8, 'profile_path': '/g4k8hwH33fbFbCJGzaV57YujCvV.jpg'}, {'cast_id': 16, 'character': 'Zeph', 'credit_id': '564e457dc3a368070d00091f', 'gender': 2, 'id': 11155, 'name': 'Thomas Jane', 'order': 9, 'profile_path': '/xAES23Ll0JT0lJADA1SIdTAN0bf.jpg'}, {'cast_id': 17, 'character': 'Charlotte', 'credit_id': '564e458d9251414afd0008e6', 'gender': 1, 'id': 70233, 'name': 'Ricki Lake', 'order': 10, 'profile_path': '/y0nbFpKzWKLkziM9rZYYRUqciyn.jpg'}, {'cast_id': 18, 'character': 'Basketball Player', 'credit_id': '564e45959251414b07000afa', 'gender': 2, 'id': 880, 'name': 'Ben Affleck', 'order': 11, 'profile_path': '/cPuPt6mYJ83DjvO3hbjNGug6Fbi.jpg'}, {'cast_id': 19, 'character': 'Gary Murray', 'credit_id': '576c8c47c3a36830b80006d5', 'gender': 2, 'id': 17401, 'name': 'Stephen Root', 'order': 12, 'profile_path': '/sceCvLiv8xe2jQzrVn39wvosVHG.jpg'}, {'cast_id': 20, 'character': 'Grueller', 'credit_id': '576c8c659251411519001799', 'gender': 2, 'id': 58000, 'name': 'Sasha Jenson', 'order': 13, 'profile_path': None}, {'cast_id': 21, 'character': "Buffy's Mom", 'credit_id': '576c8c7ec3a3682f640006bd', 'gender': 1, 'id': 12407, 'name': 'Candy Clark', 'order': 14, 'profile_path': '/6pGZGgHa09ktPwEcFWNAU3PLFdi.jpg'}]</t>
  </si>
  <si>
    <t>[{'credit_id': '52fe43429251416c75009833', 'department': 'Directing', 'gender': 1, 'id': 64170, 'job': 'Director', 'name': 'Fran Rubel Kuzui', 'profile_path': None}, {'credit_id': '52fe43429251416c75009839', 'department': 'Production', 'gender': 2, 'id': 47054, 'job': 'Producer', 'name': 'Howard Rosenman', 'profile_path': None}, {'credit_id': '52fe43429251416c7500983f', 'department': 'Writing', 'gender': 2, 'id': 12891, 'job': 'Screenplay', 'name': 'Joss Whedon', 'profile_path': '/dTiVsuaTVTeGmvkhcyJvKp2A5kr.jpg'}, {'credit_id': '52fe43429251416c75009845', 'department': 'Sound', 'gender': 2, 'id': 1225, 'job': 'Original Music Composer', 'name': 'Carter Burwell', 'profile_path': '/feAqzRbewe6r2icciqiTeaqzTm4.jpg'}, {'credit_id': '52fe43429251416c7500984b', 'department': 'Camera', 'gender': 0, 'id': 64171, 'job': 'Director of Photography', 'name': 'James Hayman', 'profile_path': '/fltytRzN7oNYxYOyCiEMMfeRBzE.jpg'}, {'credit_id': '52fe43429251416c75009851', 'department': 'Editing', 'gender': 1, 'id': 17766, 'job': 'Editor', 'name': 'Jill Savitt', 'profile_path': None}]</t>
  </si>
  <si>
    <t>[{'id': 28, 'name': 'Action'}, {'id': 35, 'name': 'Comedy'}, {'id': 27, 'name': 'Horror'}]</t>
  </si>
  <si>
    <t>[{'name': 'Twentieth Century Fox Film Corporation', 'id': 306}, {'name': 'Kuzui Enterprises', 'id': 2516}, {'name': 'Sandollar', 'id': 23236}]</t>
  </si>
  <si>
    <t>Buffy the Vampire Slayer</t>
  </si>
  <si>
    <t>m289</t>
  </si>
  <si>
    <t>[{'cast_id': 4, 'character': "Sam 'Ace' Rothstein", 'credit_id': '52fe424dc3a36847f80139d1', 'gender': 2, 'id': 380, 'name': 'Robert De Niro', 'order': 0, 'profile_path': '/lvTSwUcvJRLAJ2FB5qFaukel516.jpg'}, {'cast_id': 5, 'character': 'Ginger McKenna', 'credit_id': '52fe424dc3a36847f80139d5', 'gender': 1, 'id': 4430, 'name': 'Sharon Stone', 'order': 1, 'profile_path': '/m57fGJemBTpsjydGlaZJywlIWz4.jpg'}, {'cast_id': 6, 'character': 'Nicky Santoro', 'credit_id': '52fe424dc3a36847f80139d9', 'gender': 2, 'id': 4517, 'name': 'Joe Pesci', 'order': 2, 'profile_path': '/2CaYAhUZgkAeqtpIzuqGcqArsOy.jpg'}, {'cast_id': 7, 'character': 'Lester Diamond', 'credit_id': '52fe424dc3a36847f80139dd', 'gender': 2, 'id': 4512, 'name': 'James Woods', 'order': 3, 'profile_path': '/fl5Jx1WFvBcg1b9VZRfXTH6LPUE.jpg'}, {'cast_id': 11, 'character': 'Billy Sherbert', 'credit_id': '52fe424dc3a36847f80139ed', 'gender': 2, 'id': 7167, 'name': 'Don Rickles', 'order': 4, 'profile_path': '/h5BcaDMPRVLHLDzbQavec4xfSdt.jpg'}, {'cast_id': 13, 'character': 'Andy Stone', 'credit_id': '52fe424dc3a36847f80139f5', 'gender': 2, 'id': 7169, 'name': 'Alan King', 'order': 5, 'profile_path': '/gYtn6UNocRfxISIAKmUfRxl7zOr.jpg'}, {'cast_id': 10, 'character': 'Phillip Green', 'credit_id': '52fe424dc3a36847f80139e9', 'gender': 2, 'id': 7166, 'name': 'Kevin Pollak', 'order': 6, 'profile_path': '/kwu2T8CDnThZTzE88uiSgJ5eHXf.jpg'}, {'cast_id': 9, 'character': 'Remo Gaggi', 'credit_id': '52fe424dc3a36847f80139e5', 'gender': 0, 'id': 7165, 'name': 'Pasquale Cajano', 'order': 7, 'profile_path': '/bfRFoTvD2aVthXu912e8rkEzS6z.jpg'}, {'cast_id': 27, 'character': 'Pat Webb', 'credit_id': '53a2d500c3a368320a0013be', 'gender': 2, 'id': 8262, 'name': 'L.Q. Jones', 'order': 8, 'profile_path': '/jhPsFq7qYT2QKc4FO70fqxgfpXs.jpg'}, {'cast_id': 28, 'character': 'SÃ©nateur', 'credit_id': '53a2d529c3a36832020012f8', 'gender': 2, 'id': 166789, 'name': 'Dick Smothers', 'order': 9, 'profile_path': '/lwQKlZHqUjJw4JcoxSPeGAUraRV.jpg'}, {'cast_id': 8, 'character': 'Frank Marino', 'credit_id': '52fe424dc3a36847f80139e1', 'gender': 2, 'id': 7164, 'name': 'Frank Vincent', 'order': 10, 'profile_path': '/c9OXdbBROqUNtrtYBmuei1SeSkh.jpg'}, {'cast_id': 20, 'character': 'Oscar Goodman', 'credit_id': '52fe424dc3a36847f8013a1b', 'gender': 2, 'id': 7424, 'name': 'Oscar Goodman', 'order': 11, 'profile_path': '/9YTT2HozwL6g01HuBezUBUdO3IA.jpg'}, {'cast_id': 29, 'character': 'Charlie Clark', 'credit_id': '53a2d5aec3a368443e000bca', 'gender': 2, 'id': 18262, 'name': 'Richard Riehle', 'order': 12, 'profile_path': '/fFFjfOX7BUsfBQQP54K8QEkkEC2.jpg'}, {'cast_id': 31, 'character': 'Mme Piscano', 'credit_id': '53a2d80cc3a368443e000c04', 'gender': 1, 'id': 11483, 'name': 'Catherine Scorsese', 'order': 14, 'profile_path': '/rXFjIQVimKotQUtXwVNGg7XVMeW.jpg'}, {'cast_id': 12, 'character': 'Artie Piscano', 'credit_id': '52fe424dc3a36847f80139f1', 'gender': 2, 'id': 7168, 'name': 'Vinny Vella', 'order': 15, 'profile_path': '/bS0yz7PyNJ9f8Kwc4qVWm4NxDfz.jpg'}, {'cast_id': 21, 'character': 'Ichikawa', 'credit_id': '52fe424dc3a36847f8013a1f', 'gender': 0, 'id': 7425, 'name': 'Nobu Matsuhisa', 'order': 16, 'profile_path': '/xSR9RmzUTU9K6qZ6Hu5HCS2IJSL.jpg'}, {'cast_id': 19, 'character': 'Amy', 'credit_id': '52fe424dc3a36847f8013a17', 'gender': 1, 'id': 7423, 'name': 'Erika von Tagen', 'order': 17, 'profile_path': None}, {'cast_id': 22, 'character': 'Black Jack-Groupier', 'credit_id': '52fe424dc3a36847f8013a23', 'gender': 0, 'id': 7444, 'name': 'Nick Mazzola', 'order': 18, 'profile_path': None}, {'cast_id': 32, 'character': 'David', 'credit_id': '56aa347ac3a36872cd00724d', 'gender': 0, 'id': 107020, 'name': 'David Rose', 'order': 19, 'profile_path': None}, {'cast_id': 33, 'character': 'Don Ward', 'credit_id': '5865391bc3a36852c0022729', 'gender': 2, 'id': 99906, 'name': 'John Bloom', 'order': 20, 'profile_path': None}, {'cast_id': 34, 'character': 'Vincent Borelli', 'credit_id': '59c2ea0ec3a3681461001373', 'gender': 2, 'id': 13605, 'name': 'Joseph Rigano', 'order': 21, 'profile_path': '/vvkxGzHbgh6uj9cGE77PobeI95t.jpg'}, {'cast_id': 35, 'character': 'Dominick Santoro', 'credit_id': '59c2ea679251415b2800165a', 'gender': 2, 'id': 14332, 'name': 'Philip Suriano', 'order': 22, 'profile_path': None}, {'cast_id': 36, 'character': 'Jennifer Santoro', 'credit_id': '59c2eaa69251415b24001766', 'gender': 0, 'id': 105623, 'name': 'Melissa Prophet', 'order': 23, 'profile_path': '/sBHstIj9AHHF6PvQmhT2J8Vgh0k.jpg'}, {'cast_id': 37, 'character': 'John Nance', 'credit_id': '59c2eaf39251415b32001680', 'gender': 0, 'id': 1574239, 'name': 'Bill Allison', 'order': 24, 'profile_path': None}, {'cast_id': 38, 'character': 'Signaller', 'credit_id': '59c2eb32c3a3681461001475', 'gender': 0, 'id': 96901, 'name': 'Joe La Due', 'order': 25, 'profile_path': '/mUKJsrGyPIFrP8nVTDDVRUAU6em.jpg'}, {'cast_id': 39, 'character': 'Winner', 'credit_id': '59c2eb7ac3a36813a90016fb', 'gender': 2, 'id': 7531, 'name': 'Joseph P. Reidy', 'order': 26, 'profile_path': '/3bZ4HUh4JFPKo1yw2XDYjMmwj6m.jpg'}, {'cast_id': 40, 'character': 'Cowboy', 'credit_id': '59c2ebcfc3a36813a9001789', 'gender': 0, 'id': 1738942, 'name': 'Craig Vincent', 'order': 27, 'profile_path': None}, {'cast_id': 41, 'character': 'Tony Dogs', 'credit_id': '59c2ebe7c3a36814540016f5', 'gender': 2, 'id': 42824, 'name': 'Carl Ciarfalio', 'order': 28, 'profile_path': '/1JyIKBSkpK1tADOXpYYrO1khcQH.jpg'}, {'cast_id': 42, 'character': 'Vinny Forlano', 'credit_id': '59c2ec2b9251415b5d001821', 'gender': 2, 'id': 39599, 'name': 'Gene Ruffini', 'order': 29, 'profile_path': '/hqWxLNvz1JWVScAAO9v0IjJtG09.jpg'}, {'cast_id': 43, 'character': 'Americo Capelli', 'credit_id': '59c2ec54c3a3681443001999', 'gender': 0, 'id': 1204013, 'name': 'Dominick Grieco', 'order': 30, 'profile_path': None}, {'cast_id': 44, 'character': 'Sal Fusco', 'credit_id': '59c2ecc09251415b77001a28', 'gender': 0, 'id': 17921, 'name': 'Clem Caserta', 'order': 31, 'profile_path': '/sXh8zi1BVBe0q9Hza3GhNvdTJsv.jpg'}, {'cast_id': 45, 'character': 'Doctor Dan', 'credit_id': '59c2ecd6c3a3681443001a34', 'gender': 2, 'id': 120303, 'name': 'Daniel P. Conte', 'order': 32, 'profile_path': '/mGvZblgXkpqFLwGZUZRby6qnLII.jpg'}, {'cast_id': 46, 'character': 'Stabbed Gambler', 'credit_id': '59c2ed5b9251415b54001891', 'gender': 0, 'id': 583419, 'name': 'Joey DePinto', 'order': 33, 'profile_path': None}, {'cast_id': 47, 'character': 'Baker', 'credit_id': '59c2ed6ac3a36813a9001965', 'gender': 2, 'id': 122124, 'name': 'Jack Orend', 'order': 34, 'profile_path': None}, {'cast_id': 48, 'character': 'Gambler in Phone Booth', 'credit_id': '59c2ed9c9251415b32001967', 'gender': 2, 'id': 58535, 'name': 'Paul Herman', 'order': 35, 'profile_path': '/vaK8wxkMeKJdZEdGUufyV0Ma24M.jpg'}, {'cast_id': 49, 'character': 'Jack Hardy', 'credit_id': '59c3ca099251415b280160c5', 'gender': 0, 'id': 1219275, 'name': 'Jed Mills', 'order': 36, 'profile_path': None}, {'cast_id': 50, 'character': 'Trudy', 'credit_id': '59c3cada9251415b8701527d', 'gender': 0, 'id': 553774, 'name': 'Claudia Haro', 'order': 37, 'profile_path': '/1XPYBTNuNVl01zjd19U4vZA4zqs.jpg'}, {'cast_id': 51, 'character': 'Anna Scott', 'credit_id': '59c3cb1dc3a368141e013f64', 'gender': 0, 'id': 1892328, 'name': 'Ffolliott Le Coque', 'order': 38, 'profile_path': None}, {'cast_id': 52, 'character': 'Wiseguy Eddie', 'credit_id': '59c3cb449251415b3201570e', 'gender': 0, 'id': 1888770, 'name': 'John Manca', 'order': 39, 'profile_path': None}, {'cast_id': 53, 'character': 'Wiseguy Jerry', 'credit_id': '59c3cb6d9251415b6e014ccf', 'gender': 2, 'id': 233121, 'name': 'Ronald Maccone', 'order': 40, 'profile_path': '/ffEKUmCHFYhYFIGknT4snW8mqRX.jpg'}, {'cast_id': 54, 'character': 'Moosh', 'credit_id': '59c3cbe6c3a368141e01407c', 'gender': 0, 'id': 1888773, 'name': 'Joseph Bono', 'order': 41, 'profile_path': '/6qzUvSRwyWCix4nz8ZIi5GW3Kyk.jpg'}, {'cast_id': 55, 'character': 'Rocky', 'credit_id': '59c3cc1f9251415b3201580b', 'gender': 2, 'id': 4692, 'name': 'Frank Adonis', 'order': 42, 'profile_path': '/gvFFIid37pDICRPlEFYOQdH9mWc.jpg'}, {'cast_id': 56, 'character': 'Bookie', 'credit_id': '59c3cc4dc3a36813ed0160cc', 'gender': 2, 'id': 58474, 'name': 'Anthony Russell', 'order': 43, 'profile_path': '/pEDgSXNYJpqkKFxjUywDYn7pKBE.jpg'}, {'cast_id': 57, 'character': 'LA Banker', 'credit_id': '59c3ccdcc3a36813ed016196', 'gender': 2, 'id': 1183497, 'name': 'Stuart Nisbet', 'order': 44, 'profile_path': None}, {'cast_id': 58, 'character': 'Chastised Gambler', 'credit_id': '59c3cd48c3a36813a9015484', 'gender': 2, 'id': 1644894, 'name': 'Alfred Nittoli', 'order': 45, 'profile_path': '/qxyUcJpsXm1lqS1SSGCMeaks82q.jpg'}]</t>
  </si>
  <si>
    <t>[{'credit_id': '52fe424dc3a36847f80139cd', 'department': 'Directing', 'gender': 2, 'id': 1032, 'job': 'Director', 'name': 'Martin Scorsese', 'profile_path': '/4Xwx5XL1RJj0JQmEo8Fhr6nkpOg.jpg'}, {'credit_id': '52fe424dc3a36847f80139fb', 'department': 'Production', 'gender': 1, 'id': 7170, 'job': 'Producer', 'name': 'Barbara De Fina', 'profile_path': None}, {'credit_id': '52fe424dc3a36847f8013a01', 'department': 'Camera', 'gender': 2, 'id': 149, 'job': 'Director of Photography', 'name': 'Robert Richardson', 'profile_path': '/9tLrDHL9qL9yYIhcJVaINwnzmWN.jpg'}, {'credit_id': '52fe424dc3a36847f8013a07', 'department': 'Editing', 'gender': 1, 'id': 3661, 'job': 'Editor', 'name': 'Thelma Schoonmaker', 'profile_path': '/mGhfN5gVg9U3iitLcCM3l4Bix4o.jpg'}, {'credit_id': '52fe424dc3a36847f8013a0d', 'department': 'Production', 'gender': 1, 'id': 2242, 'job': 'Casting', 'name': 'Ellen Lewis', 'profile_path': None}, {'credit_id': '52fe424dc3a36847f8013a13', 'department': 'Art', 'gender': 2, 'id': 2366, 'job': 'Production Design', 'name': 'Dante Ferretti', 'profile_path': '/nKAB8edn2JxVpnyfQAvfQnDJkVd.jpg'}, {'credit_id': '52fe424dc3a36847f8013a29', 'department': 'Writing', 'gender': 2, 'id': 1032, 'job': 'Screenplay', 'name': 'Martin Scorsese', 'profile_path': '/4Xwx5XL1RJj0JQmEo8Fhr6nkpOg.jpg'}, {'credit_id': '52fe424dc3a36847f8013a2f', 'department': 'Writing', 'gender': 2, 'id': 7163, 'job': 'Screenplay', 'name': 'Nicholas Pileggi', 'profile_path': '/foeXjiH70O5xiGHfli7UhfXxcy4.jpg'}, {'credit_id': '52fe424dc3a36847f8013a35', 'department': 'Writing', 'gender': 2, 'id': 7163, 'job': 'Novel', 'name': 'Nicholas Pileggi', 'profile_path': '/foeXjiH70O5xiGHfli7UhfXxcy4.jpg'}, {'credit_id': '52fe424dc3a36847f8013a3b', 'department': 'Production', 'gender': 2, 'id': 7531, 'job': 'Producer', 'name': 'Joseph P. Reidy', 'profile_path': '/3bZ4HUh4JFPKo1yw2XDYjMmwj6m.jpg'}]</t>
  </si>
  <si>
    <t>[{'name': 'Universal Pictures', 'id': 33}, {'name': 'LÃ©gende Entreprises', 'id': 10898}, {'name': 'Syalis DA', 'id': 11583}, {'name': 'De Fina-Cappa', 'id': 11584}]</t>
  </si>
  <si>
    <t>Casino</t>
  </si>
  <si>
    <t>m290</t>
  </si>
  <si>
    <t>['action', 'crime', 'fantasy']</t>
  </si>
  <si>
    <t>[{'cast_id': 2, 'character': 'Patience Phillips / Catwoman', 'credit_id': '52fe4236c3a36847f800ca9b', 'gender': 1, 'id': 4587, 'name': 'Halle Berry', 'order': 0, 'profile_path': '/AmCXHowNbUXpNf41dNrxNB0naM2.jpg'}, {'cast_id': 7, 'character': 'Tom Lone', 'credit_id': '52fe4236c3a36847f800cab7', 'gender': 2, 'id': 4589, 'name': 'Benjamin Bratt', 'order': 1, 'profile_path': '/nTJQPpn8OBkFM31rukjxM32rA0F.jpg'}, {'cast_id': 8, 'character': 'Laurel Hedare', 'credit_id': '52fe4236c3a36847f800cabb', 'gender': 1, 'id': 4430, 'name': 'Sharon Stone', 'order': 2, 'profile_path': '/m57fGJemBTpsjydGlaZJywlIWz4.jpg'}, {'cast_id': 9, 'character': 'George Hedare', 'credit_id': '52fe4236c3a36847f800cabf', 'gender': 2, 'id': 2192, 'name': 'Lambert Wilson', 'order': 3, 'profile_path': '/82NH81nLqL0mAWzEoavcyNyReik.jpg'}, {'cast_id': 10, 'character': 'Ophelia', 'credit_id': '52fe4236c3a36847f800cac3', 'gender': 1, 'id': 4432, 'name': 'Frances Conroy', 'order': 4, 'profile_path': '/mQsO4JrmYWKTXtFg7u3zhYGiXfM.jpg'}, {'cast_id': 11, 'character': 'Sally', 'credit_id': '52fe4236c3a36847f800cac7', 'gender': 1, 'id': 24357, 'name': 'Alex Borstein', 'order': 5, 'profile_path': '/AjthMjh7k3MqaZBgrenhm13Uxf6.jpg'}, {'cast_id': 12, 'character': 'Armando', 'credit_id': '52fe4236c3a36847f800cacb', 'gender': 2, 'id': 9289, 'name': 'Michael Massee', 'order': 6, 'profile_path': '/qbM7GWc86Lw5y6E6eCnokgVaHia.jpg'}, {'cast_id': 13, 'character': 'Wesley', 'credit_id': '52fe4236c3a36847f800cacf', 'gender': 2, 'id': 57748, 'name': 'Byron Mann', 'order': 7, 'profile_path': '/aaF0PYLbw8nH54wm9vO5tJ8oyfH.jpg'}, {'cast_id': 14, 'character': 'Drina', 'credit_id': '52fe4236c3a36847f800cad3', 'gender': 1, 'id': 141446, 'name': 'Kim Smith', 'order': 8, 'profile_path': '/k6bOP7RuTSezhqFEt5Y4V1TYvw4.jpg'}, {'cast_id': 15, 'character': 'Rocker', 'credit_id': '52fe4236c3a36847f800cad7', 'gender': 2, 'id': 32887, 'name': 'Christopher Heyerdahl', 'order': 9, 'profile_path': '/imu1EK0I8J5xesKxLweLqqhKq8q.jpg'}, {'cast_id': 16, 'character': 'Dr. Ivan Slavicky', 'credit_id': '52fe4236c3a36847f800cadb', 'gender': 2, 'id': 60462, 'name': 'Peter Wingfield', 'order': 10, 'profile_path': '/kgEPwkh7oyvfUntvtB6vJ77BVQV.jpg'}, {'cast_id': 17, 'character': 'Lance', 'credit_id': '52fe4236c3a36847f800cadf', 'gender': 2, 'id': 141447, 'name': 'Berend McKenzie', 'order': 11, 'profile_path': '/9kGWmEZWbfTpdIKXlJNnyVZEZAG.jpg'}, {'cast_id': 153, 'character': 'Housekeeper', 'credit_id': '56f70d74c3a3686a590044b8', 'gender': 1, 'id': 158441, 'name': 'Patricia Mayen-Salazar', 'order': 12, 'profile_path': '/7ggSd1jz5sVUsMgWQr3cCcdy6SE.jpg'}, {'cast_id': 154, 'character': 'Sandy', 'credit_id': '56f7f0fc9251417621003560', 'gender': 1, 'id': 67978, 'name': 'Ona Grauer', 'order': 13, 'profile_path': '/5BWSjBRrNzazzlIXgVeaSk4cNyq.jpg'}, {'cast_id': 155, 'character': 'Randy', 'credit_id': '56f7f12f9251417a890003f0', 'gender': 2, 'id': 64614, 'name': 'Landy Cannon', 'order': 14, 'profile_path': '/dReUFIDCEpcM0VcWPLXk8bPWGWt.jpg'}, {'cast_id': 156, 'character': 'Jail Guard', 'credit_id': '56f7f4729251412fdd002c98', 'gender': 2, 'id': 1368537, 'name': 'Michael P. Northey', 'order': 15, 'profile_path': '/x18noO0clRJ9h9wm7mY4B08Ii9G.jpg'}, {'cast_id': 157, 'character': 'Detective #1', 'credit_id': '56f7f8d9c3a3686a6b006f04', 'gender': 2, 'id': 77222, 'name': 'Aaron Douglas', 'order': 16, 'profile_path': '/4G2Kju2WjtHJRYiyPObVJQTT1HJ.jpg'}, {'cast_id': 158, 'character': 'Detective #2', 'credit_id': '56f7fdd0c3a36816e800699c', 'gender': 2, 'id': 1225394, 'name': 'Peter Williams', 'order': 17, 'profile_path': '/9ly6DiiJfzMt8t5EwzRAzTRHmdo.jpg'}, {'cast_id': 159, 'character': 'Party Girl', 'credit_id': '56f7ffbe92514123a000016e', 'gender': 1, 'id': 204462, 'name': 'Janet Varney', 'order': 18, 'profile_path': '/4aGfvFswkbu7HnTPFvrIe1AIxAN.jpg'}, {'cast_id': 160, 'character': 'Warehouse Supervisor', 'credit_id': '56f8004d9251412fdd002e3d', 'gender': 0, 'id': 117087, 'name': 'Larry Sullivan', 'order': 19, 'profile_path': '/9OMEE8PBsMsxJ9KM2oosZ7mejCl.jpg'}, {'cast_id': 161, 'character': 'Janitor', 'credit_id': '56f8006792514171050006ab', 'gender': 0, 'id': 33308, 'name': 'James Ashcroft', 'order': 20, 'profile_path': '/bqt1PEZjmsw12SjrmCPOk362oK6.jpg'}, {'cast_id': 162, 'character': 'Ferris Wheel Operator', 'credit_id': '56f8007d92514120f800116c', 'gender': 0, 'id': 1237734, 'name': 'Michasha Armstrong', 'order': 21, 'profile_path': '/2d7I7EPAiPOauHxoOeBaMlljNOZ.jpg'}, {'cast_id': 163, 'character': 'Ferris Wheel Mom', 'credit_id': '56f8014192514120f8001180', 'gender': 1, 'id': 104276, 'name': 'Brooke Theiss', 'order': 22, 'profile_path': '/xO8OdGBNe94x6L9RqrCZKHfTKOq.jpg'}, {'cast_id': 164, 'character': 'Bartender', 'credit_id': '56f802b292514171050006fa', 'gender': 2, 'id': 77164, 'name': 'Ryan Robbins', 'order': 23, 'profile_path': '/v7IuAkebFPmUetfKxbFg6pJtvzN.jpg'}, {'cast_id': 165, 'character': 'Graphologist', 'credit_id': '56f802cb92514120f80011a9', 'gender': 2, 'id': 12055, 'name': 'John Cassini', 'order': 24, 'profile_path': '/x6on7gR2Q8iQknmrmEL6hMZWZPJ.jpg'}, {'cast_id': 166, 'character': 'Barker', 'credit_id': '56f804029251412fdd002eb3', 'gender': 2, 'id': 198607, 'name': 'Diego Diablo Del Mar', 'order': 25, 'profile_path': '/iID4nBSsTnzTsMy63xOoZqEQmpz.jpg'}, {'cast_id': 167, 'character': 'Security Guard', 'credit_id': '56f8072d92514123a000025e', 'gender': 2, 'id': 1546591, 'name': 'Herbert Duncanson', 'order': 26, 'profile_path': '/pCTPgl0GgfGUQQUvYaCf1njvDwD.jpg'}, {'cast_id': 168, 'character': 'Jeweler', 'credit_id': '56f80bd39251410a310005c6', 'gender': 1, 'id': 1228455, 'name': 'Judith Maxie', 'order': 27, 'profile_path': '/uLyszxksLbh8nSd34uCLEPQj5Pk.jpg'}, {'cast_id': 169, 'character': 'Television Reporter', 'credit_id': '56f8103092514123a0000386', 'gender': 1, 'id': 1218813, 'name': 'Dagmar Midcap', 'order': 28, 'profile_path': '/mRzokqyHf0WsqdtaMa3d11qgl5p.jpg'}, {'cast_id': 170, 'character': 'Bouncer', 'credit_id': '56f829829251417105000baf', 'gender': 2, 'id': 12367, 'name': 'John Mann', 'order': 29, 'profile_path': '/1CXM5EwDGqA45BPdXsMqJuiIZwJ.jpg'}, {'cast_id': 202, 'character': 'Kid #1', 'credit_id': '58936fc89251417ee4000609', 'gender': 0, 'id': 1749241, 'name': 'Chase Nelson-Murray', 'order': 30, 'profile_path': None}, {'cast_id': 203, 'character': 'Kid #2', 'credit_id': '58936fd49251417eea0005db', 'gender': 0, 'id': 1749242, 'name': 'Manny Petruzzelli', 'order': 31, 'profile_path': None}, {'cast_id': 204, 'character': 'Kid #3', 'credit_id': '58936fe0c3a3684a280005e9', 'gender': 0, 'id': 1749243, 'name': 'Harley Reiner', 'order': 32, 'profile_path': None}, {'cast_id': 205, 'character': 'Forensics Cop', 'credit_id': '5893705cc3a3684a2f000653', 'gender': 2, 'id': 61133, 'name': 'Michael Daingerfield', 'order': 33, 'profile_path': '/7f9VtXicaPco549h1Nbrjk3WCy0.jpg'}, {'cast_id': 206, 'character': 'Forensics Technician', 'credit_id': '589370779251417ed5000676', 'gender': 1, 'id': 75532, 'name': 'Benita Ha', 'order': 34, 'profile_path': '/m1DrOGvyxNOxrx4lND5X1bgL7tx.jpg'}, {'cast_id': 207, 'character': 'Doctor', 'credit_id': '589370d99251417eea0006da', 'gender': 0, 'id': 205597, 'name': 'James Lloyd Reynolds', 'order': 35, 'profile_path': None}, {'cast_id': 208, 'character': 'Newscaster', 'credit_id': '589370e79251417ee70006f9', 'gender': 1, 'id': 1749245, 'name': 'Jill Krop', 'order': 36, 'profile_path': '/8iVzNKpP8efJkTN8okIGU6RLcCz.jpg'}, {'cast_id': 209, 'character': 'Little Boy', 'credit_id': '5893722cc3a3684a140007b4', 'gender': 0, 'id': 1272881, 'name': 'Connor Dunn', 'order': 37, 'profile_path': '/8m0MTFkMcUe0mEjkiCmwTjtpxR4.jpg'}, {'cast_id': 210, 'character': 'Performance Dancer', 'credit_id': '589372a1c3a3684a33000808', 'gender': 0, 'id': 84337, 'name': 'Ashlea Earl', 'order': 38, 'profile_path': None}, {'cast_id': 211, 'character': 'Performance Dancer', 'credit_id': '589372af9251417ed50008b5', 'gender': 1, 'id': 1749247, 'name': 'Lori Fung', 'order': 39, 'profile_path': '/oS68bPzGHqBe6vR5EWLylet24sr.jpg'}, {'cast_id': 212, 'character': 'Performance Dancer', 'credit_id': '5893739cc3a3684a14000917', 'gender': 1, 'id': 1749253, 'name': 'Ursula Haczkiewicz', 'order': 40, 'profile_path': '/fcZDOhOhYAoS0M69m0dd9z3xoQu.jpg'}, {'cast_id': 213, 'character': 'Performance Dancer', 'credit_id': '589374a0c3a3684a1c000966', 'gender': 1, 'id': 1749264, 'name': 'Alisoun Payne', 'order': 41, 'profile_path': '/zJhfpOgtZXI9ENpmgUo7uQbKqUI.jpg'}, {'cast_id': 214, 'character': 'Performance Dancer', 'credit_id': '5893766fc3a3684a22000b43', 'gender': 0, 'id': 1749266, 'name': 'Laurence Racine', 'order': 42, 'profile_path': None}, {'cast_id': 215, 'character': 'Woman at Carnival', 'credit_id': '5893767d9251417ee7000b9e', 'gender': 0, 'id': 1749267, 'name': 'Leigh Bush', 'order': 43, 'profile_path': None}, {'cast_id': 216, 'character': 'Thief #2', 'credit_id': '589376919251417ed5000b60', 'gender': 0, 'id': 1749268, 'name': 'Brett Chan', 'order': 44, 'profile_path': '/bad1gt9EJ8lqYT4Sr06kFZqCpxr.jpg'}, {'cast_id': 217, 'character': 'Woman at Party', 'credit_id': '589376a39251417ed7000cdb', 'gender': 1, 'id': 1749269, 'name': 'Holly Eglinton', 'order': 45, 'profile_path': '/2PcQ0rd06mpMYlovrXH6so9EDm6.jpg'}, {'cast_id': 218, 'character': 'Woman at Carnival', 'credit_id': '589377b89251417ee0000cce', 'gender': 1, 'id': 29214, 'name': 'Anne Fletcher', 'order': 46, 'profile_path': '/piR4AwJX9lqJt454iVsI7sQf6Y0.jpg'}, {'cast_id': 219, 'character': 'Singer', 'credit_id': '589377c4c3a3684a16000bdb', 'gender': 1, 'id': 1749273, 'name': 'Angie Jaree', 'order': 47, 'profile_path': '/9kUFkxEz2XlU39tGyqyegm1iKg4.jpg'}, {'cast_id': 220, 'character': 'Nurse', 'credit_id': '5893788ac3a3684a22000cfb', 'gender': 1, 'id': 1749279, 'name': 'Everjoy Kriekenbeek', 'order': 48, 'profile_path': '/uTuK2yBq6Bdf7hQYxrLTyPhOp1O.jpg'}, {'cast_id': 221, 'character': 'Man on Stairs', 'credit_id': '589378fcc3a3684a1c000cc2', 'gender': 0, 'id': 1749281, 'name': 'Alfred Liu', 'order': 49, 'profile_path': None}, {'cast_id': 222, 'character': 'Basketball Player', 'credit_id': '5893791e9251417ee4000e6b', 'gender': 2, 'id': 557793, 'name': 'Aaron Miko', 'order': 50, 'profile_path': None}, {'cast_id': 223, 'character': 'Thief #3', 'credit_id': '5893795e9251417ed7000f4e', 'gender': 0, 'id': 1235425, 'name': 'Mike Mitchell', 'order': 51, 'profile_path': None}, {'cast_id': 224, 'character': 'Nightclub Dancer', 'credit_id': '589379779251417eea000dff', 'gender': 0, 'id': 1749282, 'name': 'Stephanie Moseley', 'order': 52, 'profile_path': None}, {'cast_id': 225, 'character': 'Club Dancer', 'credit_id': '589379a5c3a3684a22000dde', 'gender': 0, 'id': 1749283, 'name': 'Kennith Overbey', 'order': 53, 'profile_path': None}, {'cast_id': 226, 'character': 'Beau-line Graphics Model', 'credit_id': '589379b99251417eda000e3f', 'gender': 1, 'id': 34434, 'name': 'Missy Peregrym', 'order': 54, 'profile_path': '/eQKkrHeCzC8hRRxrM7eHr0bkIvm.jpg'}, {'cast_id': 227, 'character': 'Thug / Thief', 'credit_id': '589379d7c3a3684a3c000e62', 'gender': 0, 'id': 1749284, 'name': 'Bobby Silva', 'order': 55, 'profile_path': None}, {'cast_id': 228, 'character': 'Thief #1', 'credit_id': '589379e7c3a3684a16000d8f', 'gender': 2, 'id': 168480, 'name': 'Kimani Ray Smith', 'order': 56, 'profile_path': None}, {'cast_id': 229, 'character': 'Dancer', 'credit_id': '589379f5c3a3684a14000d8b', 'gender': 1, 'id': 27144, 'name': 'Shaina Tianne Unger', 'order': 57, 'profile_path': '/z5xAWH46guj0tPOWPgIT5OVuJIa.jpg'}]</t>
  </si>
  <si>
    <t>[{'credit_id': '52fe4236c3a36847f800caa1', 'department': 'Camera', 'gender': 2, 'id': 997, 'job': 'Director of Photography', 'name': 'Thierry Arbogast', 'profile_path': None}, {'credit_id': '52fe4236c3a36847f800caa7', 'department': 'Editing', 'gender': 1, 'id': 998, 'job': 'Editor', 'name': 'Sylvie Landra', 'profile_path': None}, {'credit_id': '5564f6f2c3a3687aca000057', 'department': 'Sound', 'gender': 2, 'id': 122, 'job': 'Original Music Composer', 'name': 'Klaus Badelt', 'profile_path': '/j4BGxQq5klTT7hiojMjbcX0hlNU.jpg'}, {'credit_id': '5564f70c9251413540000061', 'department': 'Production', 'gender': 0, 'id': 561, 'job': 'Casting', 'name': 'John Papsidera', 'profile_path': '/quM89TMS6BncoIh4NdlWugXVhuF.jpg'}, {'credit_id': '568d96f3c3a3685902000758', 'department': 'Sound', 'gender': 0, 'id': 900, 'job': 'Sound Designer', 'name': 'Christopher Boyes', 'profile_path': '/qPYrAJif2AYqgUckgE9bEkjrdVw.jpg'}, {'credit_id': '5564f6679251413540000053', 'department': 'Production', 'gender': 2, 'id': 1296, 'job': 'Executive Producer', 'name': 'Bruce Berman', 'profile_path': '/nXKlbRLV5aKzIW6XViCAiqWbxPk.jpg'}, {'credit_id': '52fe4236c3a36847f800caad', 'department': 'Production', 'gender': 1, 'id': 1899, 'job': 'Producer', 'name': 'Denise Di Novi', 'profile_path': '/2U7NbchfxJpZOwOWE5FVtQY7gBK.jpg'}, {'credit_id': '5564f604925141354000004b', 'department': 'Writing', 'gender': 2, 'id': 3794, 'job': 'Characters', 'name': 'Bob Kane', 'profile_path': '/vuXwrlqaUydA4t5SFVdQkK9KsZL.jpg'}, {'credit_id': '5564f61f925141354f00002a', 'department': 'Writing', 'gender': 2, 'id': 7214, 'job': 'Story', 'name': 'John D. Brancato', 'profile_path': None}, {'credit_id': '5564f630c3a3687acf00004f', 'department': 'Writing', 'gender': 2, 'id': 7215, 'job': 'Story', 'name': 'Michael Ferris', 'profile_path': None}, {'credit_id': '570a7c82c3a3680fc2003e16', 'department': 'Art', 'gender': 0, 'id': 7234, 'job': 'Supervising Art Director', 'name': 'Shepherd Frankel', 'profile_path': '/baixwjPAPDxdvpr1FLxOTsRVgtt.jpg'}, {'credit_id': '52fe4236c3a36847f800ca97', 'department': 'Directing', 'gender': 2, 'id': 4586, 'job': 'Director', 'name': 'Pitof', 'profile_path': '/vsMggmTlZENErMCdw5fKtrCKAJp.jpg'}, {'credit_id': '52fe4236c3a36847f800cab3', 'department': 'Production', 'gender': 2, 'id': 4588, 'job': 'Producer', 'name': 'Edward McDonnell', 'profile_path': None}, {'credit_id': '5683cdc0c3a36860750165d1', 'department': 'Sound', 'gender': 0, 'id': 7764, 'job': 'Supervising Sound Editor', 'name': 'Richard Hymns', 'profile_path': None}, {'credit_id': '5564f6e4925141353d000048', 'department': 'Production', 'gender': 2, 'id': 10949, 'job': 'Executive Producer', 'name': 'Michael Uslan', 'profile_path': '/lJ8n7Z9JB0XH4dxdgI48HG9jX1o.jpg'}, {'credit_id': '5564f6cdc3a3687ac200004f', 'department': 'Production', 'gender': 2, 'id': 10951, 'job': 'Executive Producer', 'name': 'Benjamin Melniker', 'profile_path': None}, {'credit_id': '5564f674c3a3687ad7000048', 'department': 'Production', 'gender': 2, 'id': 8181, 'job': 'Executive Producer', 'name': 'Michael Fottrell', 'profile_path': None}, {'credit_id': '568d9915c3a36858f0000797', 'department': 'Crew', 'gender': 0, 'id': 8165, 'job': 'Sound Design Assistant', 'name': 'Dee Selby', 'profile_path': None}, {'credit_id': '5683cca8c3a36860e901743c', 'department': 'Costume &amp; Make-Up', 'gender': 2, 'id': 12205, 'job': 'Costume Design', 'name': 'Angus Strathie', 'profile_path': None}, {'credit_id': '52fe4236c3a36847f800cae5', 'department': 'Writing', 'gender': 2, 'id': 19535, 'job': 'Screenplay', 'name': 'John Rogers', 'profile_path': None}, {'credit_id': '568c6abec3a3686075030677', 'department': 'Art', 'gender': 0, 'id': 49886, 'job': 'Leadman', 'name': 'Freddy Waff', 'profile_path': None}, {'credit_id': '587e2a369251413ecb025a83', 'department': 'Sound', 'gender': 2, 'id': 53017, 'job': 'Conductor', 'name': 'Blake Neely', 'profile_path': None}, {'credit_id': '5683ccca92514131df014dbd', 'department': 'Art', 'gender': 2, 'id': 52600, 'job': 'Production Design', 'name': 'Bill Brzeski', 'profile_path': None}, {'credit_id': '587e28b7c3a36847e8026c4b', 'department': 'Directing', 'gender': 0, 'id': 55600, 'job': 'First Assistant Director', 'name': 'Steve Danton', 'profile_path': None}, {'credit_id': '568d9618c3a36858f400069c', 'department': 'Sound', 'gender': 0, 'id': 113066, 'job': 'Boom Operator', 'name': 'Jon Lavender', 'profile_path': None}, {'credit_id': '560050499251414e4a00025c', 'department': 'Crew', 'gender': 0, 'id': 113194, 'job': 'Stunts', 'name': 'James Bamford', 'profile_path': None}, {'credit_id': '568d53df92514131df02f043', 'department': 'Crew', 'gender': 2, 'id': 56827, 'job': 'Additional Music', 'name': 'Junkie XL', 'profile_path': '/A4ppyrEpx4t96BALthouYItfFEH.jpg'}, {'credit_id': '5564f67fc3a3687aca000049', 'department': 'Production', 'gender': 0, 'id': 66963, 'job': 'Co-Producer', 'name': 'Alison Greenspan', 'profile_path': None}, {'credit_id': '568c69f8c3a3685f890198a6', 'department': 'Art', 'gender': 2, 'id': 61177, 'job': 'Art Direction', 'name': 'Dan Hermansen', 'profile_path': None}, {'credit_id': '568d52fe9251414ecb023ba3', 'department': 'Costume &amp; Make-Up', 'gender': 0, 'id': 61996, 'job': 'Prosthetic Supervisor', 'name': 'Christien Tinsley', 'profile_path': None}, {'credit_id': '5564f6c0925141354f00003f', 'department': 'Production', 'gender': 0, 'id': 72519, 'job': 'Executive Producer', 'name': 'Robert Kirby', 'profile_path': None}, {'credit_id': '5564f612925141354300003a', 'department': 'Writing', 'gender': 1, 'id': 163496, 'job': 'Story', 'name': 'Theresa Rebeck', 'profile_path': None}, {'credit_id': '579e574dc3a3683cfd002a97', 'department': 'Crew', 'gender': 1, 'id': 203227, 'job': 'Stunts', 'name': 'Rikki Gagne', 'profile_path': '/10cqATXRi8sfQI1ukAFcDBxI572.jpg'}, {'credit_id': '568c6b8dc3a3685f89019904', 'department': 'Art', 'gender': 0, 'id': 229908, 'job': 'Set Designer', 'name': 'Chris Beach', 'profile_path': None}, {'credit_id': '568d98edc3a36858ea000777', 'department': 'Writing', 'gender': 1, 'id': 293579, 'job': 'Storyboard', 'name': 'Kasia Adamik', 'profile_path': None}, {'credit_id': '5683ce0c92514132db015694', 'department': 'Sound', 'gender': 2, 'id': 579405, 'job': 'Sound Effects Editor', 'name': 'Beau Borders', 'profile_path': None}, {'credit_id': '568d95a7c3a36858fc000691', 'department': 'Production', 'gender': 0, 'id': 959114, 'job': 'Production Supervisor', 'name': 'Nicolas Stern', 'profile_path': None}, {'credit_id': '568c6a0dc3a368607503064d', 'department': 'Art', 'gender': 2, 'id': 961544, 'job': 'Art Direction', 'name': 'Don MacAulay', 'profile_path': None}, {'credit_id': '564354649251410a41001fc1', 'department': 'Crew', 'gender': 2, 'id': 1007395, 'job': 'Stunts', 'name': 'J.J. Makaro', 'profile_path': None}, {'credit_id': '568d59d6c3a368607503301c', 'department': 'Crew', 'gender': 0, 'id': 1017340, 'job': 'Makeup Effects', 'name': 'Aurora Bergere', 'profile_path': None}, {'credit_id': '587e2a8b92514141010196b6', 'department': 'Sound', 'gender': 0, 'id': 1043374, 'job': 'Musician', 'name': 'George Doering', 'profile_path': None}, {'credit_id': '568d99569251416b450007b1', 'department': 'Crew', 'gender': 0, 'id': 1096366, 'job': 'Visual Effects Art Director', 'name': 'Richard Kidd', 'profile_path': None}, {'credit_id': '568d99d6c3a36858f400073a', 'department': 'Writing', 'gender': 0, 'id': 1117716, 'job': 'Creative Producer', 'name': 'Enfys Dickinson', 'profile_path': None}, {'credit_id': '568d93bec3a36858f00006a5', 'department': 'Production', 'gender': 0, 'id': 1123424, 'job': 'Executive In Charge Of Production', 'name': 'Ravi D. Mehta', 'profile_path': None}, {'credit_id': '568d91c19251416b4a0006be', 'department': 'Directing', 'gender': 0, 'id': 1194085, 'job': 'Layout', 'name': 'Jean-Francois Morissette', 'profile_path': None}, {'credit_id': '5564f6a5c3a3687ac200004a', 'department': 'Production', 'gender': 0, 'id': 1231306, 'job': 'Associate Producer', 'name': 'Ed Jones', 'profile_path': None}, {'credit_id': '568d9b59c3a36858f00007f3', 'department': 'Camera', 'gender': 2, 'id': 1236388, 'job': 'Helicopter Camera', 'name': 'Jim Filippone', 'profile_path': None}, {'credit_id': '587e27eb9251414143018445', 'department': 'Costume &amp; Make-Up', 'gender': 0, 'id': 1279912, 'job': 'Costume Illustrator', 'name': 'Carlos Rosario', 'profile_path': None}, {'credit_id': '568d97d59251416b45000771', 'department': 'Visual Effects', 'gender': 0, 'id': 1282566, 'job': 'Animation Supervisor', 'name': 'Tom Gibbons', 'profile_path': None}, {'credit_id': '568d5279c3a3684bcc0348fb', 'department': 'Costume &amp; Make-Up', 'gender': 2, 'id': 1286355, 'job': 'Hairstylist', 'name': 'James D. Brown', 'profile_path': None}, {'credit_id': '568d524592514132db0305b4', 'department': 'Costume &amp; Make-Up', 'gender': 0, 'id': 1305741, 'job': 'Assistant Costume Designer', 'name': 'Courtney Daniel', 'profile_path': None}, {'credit_id': '5683cb37925141133400ec5d', 'department': 'Art', 'gender': 0, 'id': 1325908, 'job': 'Set Decoration', 'name': 'Carol Lavallee', 'profile_path': None}, {'credit_id': '5683ce9c9251414ecb008fdc', 'department': 'Costume &amp; Make-Up', 'gender': 0, 'id': 1328406, 'job': 'Costume Supervisor', 'name': 'Dan Bronson', 'profile_path': None}, {'credit_id': '568c6a71c3a3680e01009734', 'department': 'Art', 'gender': 0, 'id': 1335041, 'job': 'Construction Coordinator', 'name': 'Charles Leitrants', 'profile_path': None}, {'credit_id': '568d96579251416b4500074b', 'department': 'Sound', 'gender': 0, 'id': 1340007, 'job': 'Music Editor', 'name': 'Daryl B. Kell', 'profile_path': None}, {'credit_id': '5683cd899251414ecb008fb3', 'department': 'Sound', 'gender': 2, 'id': 1341854, 'job': 'Sound Re-Recording Mixer', 'name': 'David E. Campbell', 'profile_path': None}, {'credit_id': '5683cd9cc3a36828f500d5f5', 'department': 'Sound', 'gender': 2, 'id': 1341858, 'job': 'Sound Re-Recording Mixer', 'name': 'Gregg Rudloff', 'profile_path': None}, {'credit_id': '5683cdaac3a36828f500d5f9', 'department': 'Sound', 'gender': 0, 'id': 1342626, 'job': 'Sound Re-Recording Mixer', 'name': 'John T. Reitz', 'profile_path': None}, {'credit_id': '5683cdfec3a36860e901746f', 'department': 'Sound', 'gender': 0, 'id': 1360103, 'job': 'Sound Effects Editor', 'name': 'Addison Teague', 'profile_path': None}, {'credit_id': '568c6c679251412e5202e69b', 'department': 'Camera', 'gender': 0, 'id': 1372884, 'job': 'Steadicam Operator', 'name': 'David Crone', 'profile_path': None}, {'credit_id': '568d5a9fc3a3684bcc034a43', 'department': 'Crew', 'gender': 2, 'id': 1375909, 'job': 'Property Master', 'name': 'Tyler Patton', 'profile_path': None}, {'credit_id': '587e2a0b9251413eec023e11', 'department': 'Sound', 'gender': 0, 'id': 1376902, 'job': 'ADR Supervisor', 'name': 'Gwendolyn Yates Whittle', 'profile_path': None}, {'credit_id': '568d541fc3a36860e9032dd9', 'department': 'Crew', 'gender': 0, 'id': 1387539, 'job': 'Carpenter', 'name': 'Derek Del Puppo', 'profile_path': None}, {'credit_id': '5683ce36925141133400ecd1', 'department': 'Art', 'gender': 0, 'id': 1389130, 'job': 'Art Department Coordinator', 'name': 'Sharon Thompson', 'profile_path': None}, {'credit_id': '568c69ccc3a3684bcc032187', 'department': 'Art', 'gender': 0, 'id': 1391672, 'job': 'Art Department Assistant', 'name': 'Peter Ochotta', 'profile_path': None}, {'credit_id': '568d5b1dc3a368362801b635', 'department': 'Crew', 'gender': 2, 'id': 1391697, 'job': 'Second Unit', 'name': 'Steve M. Davison', 'profile_path': None}, {'credit_id': '568d79ddc3a36858f9000387', 'department': 'Crew', 'gender': 2, 'id': 1391697, 'job': 'Stunt Coordinator', 'name': 'Steve M. Davison', 'profile_path': None}, {'credit_id': '5683cd1f92514169d00035b9', 'department': 'Camera', 'gender': 0, 'id': 1391699, 'job': 'Still Photographer', 'name': 'Doane Gregory', 'profile_path': None}, {'credit_id': '568d93fb9251416b4a00071b', 'department': 'Production', 'gender': 0, 'id': 1391703, 'job': 'Location Manager', 'name': 'Ann Goobie', 'profile_path': None}, {'credit_id': '568c6bf8c3a36860e9030758', 'department': 'Camera', 'gender': 0, 'id': 1394974, 'job': 'Camera Operator', 'name': 'John Clothier', 'profile_path': None}, {'credit_id': '5683cd05c3a36828f500d5dd', 'department': 'Directing', 'gender': 1, 'id': 1397300, 'job': 'Script Supervisor', 'name': 'Cristina Weigmann', 'profile_path': None}, {'credit_id': '5683cb43c3a3684bcc018bea', 'department': 'Art', 'gender': 1, 'id': 1397725, 'job': 'Set Decoration', 'name': 'Lisa K. Sessions', 'profile_path': None}, {'credit_id': '568d98a2c3a36858ea000766', 'department': 'Visual Effects', 'gender': 0, 'id': 1397846, 'job': 'Visual Effects Supervisor', 'name': 'Craig Barron', 'profile_path': None}, {'credit_id': '587e27359251413eec023cd2', 'department': 'Camera', 'gender': 0, 'id': 1399071, 'job': 'Aerial Director of Photography', 'name': 'Hans Bjerno', 'profile_path': '/tzeE3ATzHWyEQH32GYeGuSgr1xz.jpg'}, {'credit_id': '5683cdda9251417def0179d6', 'department': 'Editing', 'gender': 0, 'id': 1400905, 'job': 'Dialogue Editor', 'name': 'Ewa Sztompke', 'profile_path': None}, {'credit_id': '568c6b2c9251410ffb00479c', 'department': 'Art', 'gender': 0, 'id': 1401556, 'job': 'Sculptor', 'name': 'Brent Gloeckler', 'profile_path': None}, {'credit_id': '587e2932c3a3684a4a027bd4', 'department': 'Lighting', 'gender': 0, 'id': 1401595, 'job': 'Chief Lighting Technician', 'name': 'David Tickell', 'profile_path': None}, {'credit_id': '568d81529251416b45000499', 'department': 'Crew', 'gender': 0, 'id': 1401598, 'job': 'Transportation Captain', 'name': 'David Holm', 'profile_path': None}, {'credit_id': '568d537c92514169d001d06d', 'department': 'Costume &amp; Make-Up', 'gender': 0, 'id': 1401604, 'job': 'Wigmaker', 'name': 'Stacey Butterworth', 'profile_path': None}, {'credit_id': '587e27cf9251413ecb02595e', 'department': 'Costume &amp; Make-Up', 'gender': 0, 'id': 1409718, 'job': 'Costume Coordinator', 'name': 'Sandra J. Blackie', 'profile_path': None}, {'credit_id': '568d797cc3a36858f000034e', 'department': 'Crew', 'gender': 0, 'id': 1412233, 'job': 'Sound Recordist', 'name': 'Mark Johnston', 'profile_path': None}, {'credit_id': '568d97b69251416b4e000724', 'department': 'Sound', 'gender': 0, 'id': 1412985, 'job': 'Sound Editor', 'name': 'Andre Fenley', 'profile_path': None}, {'credit_id': '5683cdf1c3a3685f890032a3', 'department': 'Sound', 'gender': 0, 'id': 1414177, 'job': 'Sound Effects Editor', 'name': 'J.R. Grubbs', 'profile_path': None}, {'credit_id': '587e29e49251413f46023c23', 'department': 'Sound', 'gender': 0, 'id': 1414182, 'job': 'ADR Editor', 'name': 'Marilyn McCoppen', 'profile_path': None}, {'credit_id': '587e2a6d9251413eec023e37', 'department': 'Sound', 'gender': 0, 'id': 1415464, 'job': 'Foley Editor', 'name': 'Malcolm Fife', 'profile_path': None}, {'credit_id': '568d91069251416b45000698', 'department': 'Crew', 'gender': 0, 'id': 1418489, 'job': 'Unit Publicist', 'name': 'Joe Everett', 'profile_path': None}, {'credit_id': '568d9321c3a36858f4000637', 'department': 'Lighting', 'gender': 0, 'id': 1427379, 'job': 'Rigging Gaffer', 'name': 'Dana Arnold', 'profile_path': None}, {'credit_id': '568c6a3cc3a36828f5026cbf', 'department': 'Art', 'gender': 0, 'id': 1431018, 'job': 'Assistant Art Director', 'name': 'Mira Caveno', 'profile_path': None}, {'credit_id': '568d98759251416b55000703', 'department': 'Visual Effects', 'gender': 0, 'id': 1431053, 'job': 'Visual Effects Coordinator', 'name': 'Chris Anderson', 'profile_path': None}, {'credit_id': '568d8181c3a36859060004c6', 'department': 'Crew', 'gender': 0, 'id': 1431104, 'job': 'Transportation Coordinator', 'name': 'Scott Irvine', 'profile_path': None}, {'credit_id': '568d52929251417c0600ab9d', 'department': 'Costume &amp; Make-Up', 'gender': 0, 'id': 1441238, 'job': 'Key Hair Stylist', 'name': 'Thom MacIntyre', 'profile_path': None}, {'credit_id': '587e287b9251413f33025686', 'department': 'Crew', 'gender': 0, 'id': 1441321, 'job': 'Marine Coordinator', 'name': 'Jason Crosby', 'profile_path': None}, {'credit_id': '587e26a9c3a3684a650266f7', 'department': 'Art', 'gender': 0, 'id': 1441349, 'job': 'Assistant Property Master', 'name': 'Brian Epp', 'profile_path': None}, {'credit_id': '587e280ac3a3684a9e022f3d', 'department': 'Costume &amp; Make-Up', 'gender': 0, 'id': 1446192, 'job': 'Key Makeup Artist', 'name': 'Jayne Dancose', 'profile_path': None}, {'credit_id': '568d924e9251416b4a0006d5', 'department': 'Editing', 'gender': 2, 'id': 1451703, 'job': 'Digital Intermediate', 'name': 'Mark Dinicola', 'profile_path': None}, {'credit_id': '568d54acc3a3685f8901bc47', 'department': 'Crew', 'gender': 0, 'id': 1456359, 'job': 'Dialect Coach', 'name': 'Julie Adams', 'profile_path': None}, {'credit_id': '587e26c69251413f46023aa5', 'department': 'Art', 'gender': 0, 'id': 1457630, 'job': 'Conceptual Illustrator', 'name': 'Darek Gogol', 'profile_path': None}, {'credit_id': '568d9159c3a36858fc000601', 'department': 'Crew', 'gender': 0, 'id': 1462705, 'job': 'Visual Effects Editor', 'name': 'Elaine C. Andrianos', 'profile_path': None}, {'credit_id': '568d93abc3a36858f9000675', 'department': 'Production', 'gender': 0, 'id': 1464344, 'job': 'Executive In Charge Of Post Production', 'name': 'Daniel R. Chavez', 'profile_path': None}, {'credit_id': '5564f6d8c3a3687ad9000056', 'department': 'Production', 'gender': 0, 'id': 1470942, 'job': 'Associate Producer', 'name': 'Marc Resteghini', 'profile_path': None}, {'credit_id': '587e27749251413f46023afa', 'department': 'Camera', 'gender': 0, 'id': 1496746, 'job': 'Key Grip', 'name': 'Kevin Black', 'profile_path': None}, {'credit_id': '568c6bb2c3a3685f8901990a', 'department': 'Camera', 'gender': 2, 'id': 1529591, 'job': 'Additional Camera', 'name': 'Todd McMullen', 'profile_path': None}, {'credit_id': '568d90e09251416b420005f1', 'department': 'Crew', 'gender': 0, 'id': 1537036, 'job': 'Unit Production Manager', 'name': 'Stewart Bethune', 'profile_path': None}, {'credit_id': '568d984ec3a36859060008b0', 'department': 'Visual Effects', 'gender': 0, 'id': 1548930, 'job': 'Visual Effects', 'name': 'Blaine Lougheed', 'profile_path': None}, {'credit_id': '568d97719251416b550006da', 'department': 'Sound', 'gender': 2, 'id': 1550399, 'job': 'Sound mixer', 'name': 'Rob Young', 'profile_path': None}, {'credit_id': '5683cd729251414ecb008fb0', 'department': 'Sound', 'gender': 2, 'id': 1550399, 'job': 'Production Sound Mixer', 'name': 'Rob Young', 'profile_path': None}, {'credit_id': '568d92e2c3a36858ea0006a7', 'department': 'Lighting', 'gender': 0, 'id': 1551516, 'job': 'Gaffer', 'name': 'Brian Bartolini', 'profile_path': None}, {'credit_id': '568d96b6c3a36858f40006b9', 'department': 'Sound', 'gender': 0, 'id': 1554041, 'job': 'Orchestrator', 'name': 'Bruce Fowler', 'profile_path': None}, {'credit_id': '568d9805c3a368590200077b', 'department': 'Visual Effects', 'gender': 0, 'id': 1555381, 'job': 'I/O Manager', 'name': 'Vicki Wong', 'profile_path': None}, {'credit_id': '568d966f9251416b4a00075f', 'department': 'Sound', 'gender': 1, 'id': 1556310, 'job': 'Music Supervisor', 'name': 'Dawn Soler', 'profile_path': '/jOcUQHuxDiTU6nqVqcxGuCdadeg.jpg'}, {'credit_id': '568c6a25c3a3684bcc0321a3', 'department': 'Art', 'gender': 0, 'id': 1558789, 'job': 'Art Direction', 'name': 'Frank Varela', 'profile_path': None}, {'credit_id': '568c6adc9251414ecb02166a', 'department': 'Art', 'gender': 0, 'id': 1558790, 'job': 'Location Scout', 'name': 'Mark Gamache', 'profile_path': None}, {'credit_id': '568c6af8c3a3680e0100975b', 'department': 'Art', 'gender': 0, 'id': 1558791, 'job': 'Painter', 'name': 'Derek Bobroff', 'profile_path': None}, {'credit_id': '568c6b15c3a368227b024e57', 'department': 'Art', 'gender': 0, 'id': 1558792, 'job': 'Production Illustrator', 'name': 'Warren Flanagan', 'profile_path': None}, {'credit_id': '568c6b51c3a3684bcc0321fa', 'department': 'Art', 'gender': 0, 'id': 1558793, 'job': 'Set Decoration Buyer', 'name': 'Files Wicken', 'profile_path': None}, {'credit_id': '568c6c27c3a3683628018ecb', 'department': 'Camera', 'gender': 0, 'id': 1558794, 'job': 'First Assistant Camera', 'name': 'Cam North', 'profile_path': None}, {'credit_id': '568d53229251412e52030bc7', 'department': 'Costume &amp; Make-Up', 'gender': 0, 'id': 1559004, 'job': 'Seamstress', 'name': 'Petra Bergholz', 'profile_path': None}, {'credit_id': '568d533dc3a3684bcc034919', 'department': 'Costume &amp; Make-Up', 'gender': 0, 'id': 1559005, 'job': 'Set Costumer', 'name': 'Patti Bishop', 'profile_path': None}, {'credit_id': '587e26ffc3a36846c301e6a5', 'department': 'Art', 'gender': 0, 'id': 1559006, 'job': 'Set Dresser', 'name': 'Michael Bethune', 'profile_path': None}, {'credit_id': '568d543ec3a3684bcc034942', 'department': 'Crew', 'gender': 0, 'id': 1559009, 'job': 'CG Supervisor', 'name': 'Sebastien Dostie', 'profile_path': None}, {'credit_id': '568d545ac3a368227b02720b', 'department': 'Crew', 'gender': 0, 'id': 1559010, 'job': 'Choreographer', 'name': 'Debra Brown', 'profile_path': None}, {'credit_id': '568d547ac3a36828f5029354', 'department': 'Crew', 'gender': 0, 'id': 1559011, 'job': 'Craft Service', 'name': 'Zarah Chun', 'profile_path': None}, {'credit_id': '568d58559251410ffb006e81', 'department': 'Crew', 'gender': 0, 'id': 1559017, 'job': 'Driver', 'name': 'Dave Miller', 'profile_path': None}, {'credit_id': '568d5a37c3a368227b0272f9', 'department': 'Crew', 'gender': 0, 'id': 1559023, 'job': 'Post Production Supervisor', 'name': 'Sean Wimmer', 'profile_path': None}, {'credit_id': '568d5b3cc3a368607503305e', 'department': 'Crew', 'gender': 0, 'id': 1559030, 'job': 'Security', 'name': 'Terence Chase', 'profile_path': None}, {'credit_id': '568d78fbc3a36858f400033b', 'department': 'Crew', 'gender': 0, 'id': 1559087, 'job': 'Set Medic', 'name': 'Ahmed Saker', 'profile_path': None}, {'credit_id': '568d79259251416b55000331', 'department': 'Crew', 'gender': 0, 'id': 1559092, 'job': 'Set Production Assistant', 'name': 'Ann Shimabukuro', 'profile_path': None}, {'credit_id': '568d7943c3a36858f4000344', 'department': 'Crew', 'gender': 0, 'id': 1559094, 'job': 'Software Engineer', 'name': 'Brian W. Smith', 'profile_path': None}, {'credit_id': '568d79959251416b47000368', 'department': 'Crew', 'gender': 0, 'id': 1559095, 'job': 'Special Effects Coordinator', 'name': 'Greg Curtis', 'profile_path': None}, {'credit_id': '568d79c09251416b4500038e', 'department': 'Crew', 'gender': 0, 'id': 1559096, 'job': 'Stand In', 'name': 'Barbara Alexandre', 'profile_path': None}, {'credit_id': '568d816c9251416b450004a0', 'department': 'Crew', 'gender': 0, 'id': 1559104, 'job': 'Transportation Co-Captain', 'name': 'Jeff Budnick', 'profile_path': None}, {'credit_id': '568d91339251416b420005fb', 'department': 'Crew', 'gender': 0, 'id': 1559138, 'job': 'Video Assist Operator', 'name': 'David Kurvers', 'profile_path': None}, {'credit_id': '568d926c9251416b47000677', 'department': 'Editing', 'gender': 0, 'id': 1559140, 'job': 'First Assistant Editor', 'name': 'Carolle Alain', 'profile_path': None}, {'credit_id': '568d92a0c3a36858f0000679', 'department': 'Lighting', 'gender': 0, 'id': 1559141, 'job': 'Electrician', 'name': 'Ryan French', 'profile_path': None}, {'credit_id': '568d92f7c3a36858ea0006af', 'department': 'Lighting', 'gender': 0, 'id': 1559142, 'job': 'Lighting Artist', 'name': 'Jesse Andrewartha', 'profile_path': None}, {'credit_id': '568d930e9251416b4a0006ec', 'department': 'Lighting', 'gender': 0, 'id': 1559143, 'job': 'Lighting Technician', 'name': 'Bruno Bittner', 'profile_path': None}, {'credit_id': '568d93359251416b5200063e', 'department': 'Lighting', 'gender': 0, 'id': 1559144, 'job': 'Rigging Grip', 'name': 'Rod Haney', 'profile_path': None}, {'credit_id': '568d9389c3a36858ea0006c4', 'department': 'Production', 'gender': 0, 'id': 1559145, 'job': 'Casting Associate', 'name': 'Errin Clutton', 'profile_path': None}, {'credit_id': '568d94169251416b40000694', 'department': 'Production', 'gender': 0, 'id': 1559147, 'job': 'Production Accountant', 'name': 'Chris Furia', 'profile_path': None}, {'credit_id': '568d94309251416b470006c2', 'department': 'Production', 'gender': 0, 'id': 1559148, 'job': 'Production Coordinator', 'name': 'Dave Massicotte', 'profile_path': None}, {'credit_id': '568d97f09251416b4000074b', 'department': 'Visual Effects', 'gender': 0, 'id': 1559160, 'job': 'Digital Compositors', 'name': 'Jared Barber', 'profile_path': None}, {'credit_id': '568d981ac3a36858f40006fb', 'department': 'Visual Effects', 'gender': 0, 'id': 1559163, 'job': 'I/O Supervisor', 'name': 'Nathan Abbot', 'profile_path': None}, {'credit_id': '568d988d9251416b42000718', 'department': 'Visual Effects', 'gender': 0, 'id': 1559166, 'job': 'Visual Effects Producer', 'name': 'Paloma AÃ±overos', 'profile_path': None}, {'credit_id': '568d993d9251416b47000781', 'department': 'Crew', 'gender': 0, 'id': 1559169, 'job': 'Score Engineer', 'name': 'Jeffrey Biggers', 'profile_path': None}, {'credit_id': '568d9d1c9251416b420007e8', 'department': 'Crew', 'gender': 0, 'id': 1559180, 'job': 'Systems Administrators &amp; Support', 'name': 'Shawn Wallbridge', 'profile_path': None}, {'credit_id': '568d9ebac3a36858f900083c', 'department': 'Production', 'gender': 0, 'id': 1559183, 'job': 'Researcher', 'name': 'Greg Abbas', 'profile_path': None}, {'credit_id': '568d9f309251416b4a00088c', 'department': 'Crew', 'gender': 0, 'id': 1559184, 'job': 'Sequence Leads', 'name': 'Janeen Elliott', 'profile_path': None}, {'credit_id': '568d9f809251416b4700084c', 'department': 'Crew', 'gender': 0, 'id': 1559185, 'job': 'Software Team Lead', 'name': 'Andrew Pearce', 'profile_path': None}, {'credit_id': '568da07fc3a368590200089e', 'department': 'Crew', 'gender': 0, 'id': 1559186, 'job': 'Motion Capture Artist', 'name': 'Gary Roberts', 'profile_path': None}, {'credit_id': '587e278fc3a3684a9e022f03', 'department': 'Camera', 'gender': 0, 'id': 1585187, 'job': 'Grip', 'name': 'Dan Brodhead', 'profile_path': None}, {'credit_id': '587e290b9251413ecb025a04', 'department': 'Editing', 'gender': 0, 'id': 1733132, 'job': 'Negative Cutter', 'name': 'Mo Henry', 'profile_path': None}, {'credit_id': '587e28eac3a36847e8026c67', 'department': 'Directing', 'gender': 0, 'id': 1734857, 'job': 'Third Assistant Director', 'name': 'Misha Bukowski', 'profile_path': None}, {'credit_id': '587e27159251413e92024767', 'department': 'Art', 'gender': 0, 'id': 1740487, 'job': 'Title Designer', 'name': 'Garson Yu', 'profile_path': None}, {'credit_id': '587e27599251413e92024786', 'department': 'Camera', 'gender': 0, 'id': 1740488, 'job': 'Dolly Grip', 'name': "Robert L. O'Hara", 'profile_path': None}, {'credit_id': '587e27b3c3a3684a6502678a', 'department': 'Costume &amp; Make-Up', 'gender': 0, 'id': 1740489, 'job': 'Ager/Dyer', 'name': 'Anthea Mallinson', 'profile_path': None}, {'credit_id': '587e28259251413eec023d34', 'department': 'Costume &amp; Make-Up', 'gender': 0, 'id': 1740491, 'job': 'Makeup Artist', 'name': 'Gracie Atherton', 'profile_path': None}, {'credit_id': '587e28519251413f46023b61', 'department': 'Crew', 'gender': 0, 'id': 1740493, 'job': 'Animal Coordinator', 'name': 'Boone Narr', 'profile_path': None}, {'credit_id': '587e28d59251413e9202483c', 'department': 'Directing', 'gender': 0, 'id': 1740495, 'job': 'Second Assistant Director', 'name': 'Catherine Kretz', 'profile_path': None}, {'credit_id': '587e2958c3a36849ff0222b5', 'department': 'Production', 'gender': 0, 'id': 1740499, 'job': 'Assistant Production Coordinator', 'name': 'Janet Glowa', 'profile_path': None}, {'credit_id': '587e296ec3a36846c301e787', 'department': 'Production', 'gender': 0, 'id': 1740501, 'job': 'Casting Assistant', 'name': 'J. McKenzie Moore', 'profile_path': None}, {'credit_id': '587e2c17c3a36847e8026e16', 'department': 'Visual Effects', 'gender': 0, 'id': 1740510, 'job': 'Matchmove Supervisor', 'name': 'Chris Paizis', 'profile_path': None}, {'credit_id': '587e2c849251413ecb025bae', 'department': 'Visual Effects', 'gender': 0, 'id': 1740513, 'job': 'Roto Supervisor', 'name': 'Justin Graham', 'profile_path': None}]</t>
  </si>
  <si>
    <t>[{'id': 28, 'name': 'Action'}, {'id': 80, 'name': 'Crime'}]</t>
  </si>
  <si>
    <t>[{'name': 'Village Roadshow Pictures', 'id': 79}, {'name': 'DiNovi Pictures', 'id': 813}, {'name': 'Warner Bros.', 'id': 6194}, {'name': 'Frantic Films', 'id': 52945}, {'name': 'Maple Shade Films', 'id': 52946}, {'name': 'Catwoman Films', 'id': 52947}]</t>
  </si>
  <si>
    <t>Catwoman</t>
  </si>
  <si>
    <t>m291</t>
  </si>
  <si>
    <t>['action', 'crime', 'thriller']</t>
  </si>
  <si>
    <t>[{'cast_id': 20, 'character': 'Ryan Hewitt', 'credit_id': '52fe4527c3a36847f80bf7d7', 'gender': 2, 'id': 16828, 'name': 'Chris Evans', 'order': 0, 'profile_path': '/8CgFKCZJVwZxa1F88n8drEux0vT.jpg'}, {'cast_id': 3, 'character': 'Jessica Martin', 'credit_id': '52fe4527c3a36847f80bf78d', 'gender': 1, 'id': 326, 'name': 'Kim Basinger', 'order': 1, 'profile_path': '/xpv6NgpY0mDr5QSWjZLXy5KlFn9.jpg'}, {'cast_id': 19, 'character': 'Ethan', 'credit_id': '52fe4527c3a36847f80bf7d3', 'gender': 2, 'id': 976, 'name': 'Jason Statham', 'order': 2, 'profile_path': '/PhWiWgasncGWD9LdbsGcmxkV4r.jpg'}, {'cast_id': 5, 'character': 'Chloe', 'credit_id': '52fe4527c3a36847f80bf795', 'gender': 1, 'id': 10860, 'name': 'Jessica Biel', 'order': 3, 'profile_path': '/ldPnPw2Kx7ySUoDB9w8n7fOZqAb.jpg'}, {'cast_id': 21, 'character': 'Sgt. Bob Mooney', 'credit_id': '52fe4527c3a36847f80bf7db', 'gender': 2, 'id': 3905, 'name': 'William H. Macy', 'order': 4, 'profile_path': '/cYmHYCGxkOVZgu2oDyhF6lKgfaj.jpg'}, {'cast_id': 4, 'character': 'Young Security Guard', 'credit_id': '52fe4527c3a36847f80bf791', 'gender': 2, 'id': 58942, 'name': 'Will Beinbrink', 'order': 5, 'profile_path': '/ppLJLsXKF8PsxuiVKx194M4GuNW.jpg'}, {'cast_id': 15, 'character': 'Dana Bayback', 'credit_id': '52fe4527c3a36847f80bf7bd', 'gender': 2, 'id': 43232, 'name': 'Valerie Cruz', 'order': 6, 'profile_path': '/wZ2p4ET7c6wOcMhD2G2EAkDcE6H.jpg'}, {'cast_id': 2, 'character': 'Irate Customer #1', 'credit_id': '52fe4527c3a36847f80bf789', 'gender': 1, 'id': 58941, 'name': 'Brenda Ballard', 'order': 7, 'profile_path': None}, {'cast_id': 1, 'character': 'Marilyn Mooney', 'credit_id': '52fe4527c3a36847f80bf785', 'gender': 1, 'id': 1910, 'name': 'Caroline Aaron', 'order': 8, 'profile_path': '/9v9h9bR4CX6MrpZFgEktTHFIlgT.jpg'}, {'cast_id': 6, 'character': 'Timid Boy', 'credit_id': '52fe4527c3a36847f80bf799', 'gender': 0, 'id': 58943, 'name': 'Chase Bloch', 'order': 9, 'profile_path': None}, {'cast_id': 7, 'character': "Surf Girl's Friend", 'credit_id': '52fe4527c3a36847f80bf79d', 'gender': 0, 'id': 58944, 'name': 'Chelsea Bloch', 'order': 10, 'profile_path': None}, {'cast_id': 8, 'character': "Chloe's Chilly Friend", 'credit_id': '52fe4527c3a36847f80bf7a1', 'gender': 0, 'id': 58945, 'name': 'Chantille Boudousque', 'order': 11, 'profile_path': None}, {'cast_id': 9, 'character': 'Excitable Customer', 'credit_id': '52fe4527c3a36847f80bf7a5', 'gender': 0, 'id': 58946, 'name': 'Robin Brenner', 'order': 12, 'profile_path': None}, {'cast_id': 10, 'character': 'Craig Martin', 'credit_id': '52fe4527c3a36847f80bf7a9', 'gender': 0, 'id': 25849, 'name': 'Richard Burgi', 'order': 13, 'profile_path': '/jkJ7KeqGlpEcIxyIHHg0dVu4L8Y.jpg'}, {'cast_id': 11, 'character': 'Girl at Concert', 'credit_id': '52fe4527c3a36847f80bf7ad', 'gender': 0, 'id': 58947, 'name': 'Paige Cannon', 'order': 14, 'profile_path': None}, {'cast_id': 12, 'character': 'Porsche Girl', 'credit_id': '52fe4527c3a36847f80bf7b1', 'gender': 0, 'id': 58948, 'name': 'Nikki Christian', 'order': 15, 'profile_path': None}, {'cast_id': 13, 'character': 'Young Guard', 'credit_id': '52fe4527c3a36847f80bf7b5', 'gender': 2, 'id': 58949, 'name': 'John Churchill', 'order': 16, 'profile_path': '/gOXrvIxfsKRRNkUpX0xwImEvMVd.jpg'}, {'cast_id': 14, 'character': 'Aging Security Guard', 'credit_id': '52fe4527c3a36847f80bf7b9', 'gender': 2, 'id': 58950, 'name': 'Greg Collins', 'order': 17, 'profile_path': '/lrY41HBJIjWWBdxRZlfLM0av3JE.jpg'}, {'cast_id': 61, 'character': 'Rosario', 'credit_id': '57278178c3a3685bd9002dea', 'gender': 1, 'id': 1236066, 'name': 'Esther Mercado', 'order': 18, 'profile_path': '/1QnxJmW9vQgXxz1X2xadSLNqexn.jpg'}]</t>
  </si>
  <si>
    <t>[{'credit_id': '5693a8dcc3a3684d04004f4f', 'department': 'Production', 'gender': 2, 'id': 3276, 'job': 'Casting', 'name': 'Roger Mussenden', 'profile_path': None}, {'credit_id': '52fe4527c3a36847f80bf7c3', 'department': 'Directing', 'gender': 2, 'id': 4755, 'job': 'Director', 'name': 'David R. Ellis', 'profile_path': '/ww2HEkXJadls2XyDvQCJKzy6ly.jpg'}, {'credit_id': '5693a9239251414257002682', 'department': 'Art', 'gender': 2, 'id': 6880, 'job': 'Set Decoration', 'name': 'Robert Gould', 'profile_path': None}, {'credit_id': '52fe4527c3a36847f80bf7e1', 'department': 'Production', 'gender': 2, 'id': 8676, 'job': 'Producer', 'name': 'Dean Devlin', 'profile_path': '/zPeGiLiogQe3udUk7g6tlpERtW9.jpg'}, {'credit_id': '52fe4528c3a36847f80bf7f9', 'department': 'Sound', 'gender': 2, 'id': 9039, 'job': 'Original Music Composer', 'name': 'John Ottman', 'profile_path': '/AlYg0cVHpwlTR4wY1iIy9gAsPKx.jpg'}, {'credit_id': '5693a9b992514142570026a0', 'department': 'Crew', 'gender': 0, 'id': 15356, 'job': 'Special Effects Coordinator', 'name': 'Daniel Sudick', 'profile_path': None}, {'credit_id': '5693a9de92514115c2004a0c', 'department': 'Crew', 'gender': 0, 'id': 16618, 'job': 'Stunt Coordinator', 'name': 'Freddie Hice', 'profile_path': None}, {'credit_id': '56939c70c3a3684d04004dc5', 'department': 'Writing', 'gender': 2, 'id': 19266, 'job': 'Story', 'name': 'Larry Cohen', 'profile_path': '/jB85d7bfXoIWW2nKxMe7fQJQ7rC.jpg'}, {'credit_id': '52fe4527c3a36847f80bf7f3', 'department': 'Editing', 'gender': 2, 'id': 21140, 'job': 'Editor', 'name': 'Eric A. Sears', 'profile_path': None}, {'credit_id': '5693aa24c3a3684cf6004a91', 'department': 'Production', 'gender': 2, 'id': 10830, 'job': 'Executive Producer', 'name': 'Toby Emmerich', 'profile_path': '/mfkHPnmazcxDcjyVovNPzhUX1JN.jpg'}, {'credit_id': '5693a95492514170950021b8', 'department': 'Production', 'gender': 0, 'id': 29208, 'job': 'Executive In Charge Of Production', 'name': 'Erik Holmberg', 'profile_path': None}, {'credit_id': '5693aa32c3a3684cff004b37', 'department': 'Production', 'gender': 2, 'id': 34968, 'job': 'Executive Producer', 'name': 'Douglas Curtis', 'profile_path': None}, {'credit_id': '52fe4527c3a36847f80bf7e7', 'department': 'Production', 'gender': 1, 'id': 39032, 'job': 'Producer', 'name': 'Lauren Lloyd', 'profile_path': None}, {'credit_id': '5693a8f3c3a3684d04004f55', 'department': 'Costume &amp; Make-Up', 'gender': 0, 'id': 46084, 'job': 'Costume Design', 'name': 'Christopher Lawrence', 'profile_path': None}, {'credit_id': '5693a911c3a36813d0002542', 'department': 'Art', 'gender': 2, 'id': 46592, 'job': 'Art Direction', 'name': 'Domenic Silvestri', 'profile_path': None}, {'credit_id': '52fe4528c3a36847f80bf805', 'department': 'Writing', 'gender': 2, 'id': 58191, 'job': 'Screenplay', 'name': 'Chris Morgan', 'profile_path': '/dUGxIwFBLrSFLImxjeda1krndMO.jpg'}, {'credit_id': '5693aa0b925141540b0024d5', 'department': 'Production', 'gender': 2, 'id': 57430, 'job': 'Executive Producer', 'name': 'Richard Brener', 'profile_path': None}, {'credit_id': '52fe4527c3a36847f80bf7ed', 'department': 'Camera', 'gender': 2, 'id': 57432, 'job': 'Director of Photography', 'name': 'Gary Capo', 'profile_path': None}, {'credit_id': '5693aa18c3a3685c5400261a', 'department': 'Production', 'gender': 2, 'id': 65690, 'job': 'Executive Producer', 'name': 'Keith Goldberg', 'profile_path': None}, {'credit_id': '576959b2c3a368094a000ab0', 'department': 'Sound', 'gender': 2, 'id': 74779, 'job': 'Sound Mixer', 'name': 'Art Rochester', 'profile_path': None}, {'credit_id': '5693a97392514115c20049f8', 'department': 'Production', 'gender': 0, 'id': 75806, 'job': 'Unit Production Manager', 'name': 'Richard J. Gelfand', 'profile_path': None}, {'credit_id': '5693aaa592514170950021e2', 'department': 'Sound', 'gender': 2, 'id': 158916, 'job': 'Sound Re-Recording Mixer', 'name': 'Michael Keller', 'profile_path': None}, {'credit_id': '5693a8d0c3a36813d000252d', 'department': 'Art', 'gender': 2, 'id': 223990, 'job': 'Production Design', 'name': 'Jaymes Hinkle', 'profile_path': None}, {'credit_id': '5693ab0692514170950021f8', 'department': 'Editing', 'gender': 0, 'id': 1223099, 'job': 'Dialogue Editor', 'name': 'Christopher T. Welch', 'profile_path': None}, {'credit_id': '5693ab46c3a3684cff004b57', 'department': 'Sound', 'gender': 0, 'id': 1342657, 'job': 'Sound Effects Editor', 'name': 'Jon Title', 'profile_path': None}, {'credit_id': '5693ab30c3a3684cf8004baa', 'department': 'Editing', 'gender': 0, 'id': 1352966, 'job': 'Dialogue Editor', 'name': 'Michael Hertlein', 'profile_path': None}, {'credit_id': '5693aa53c3a3684d04004f82', 'department': 'Production', 'gender': 0, 'id': 1367037, 'job': 'Co-Producer', 'name': 'Marc Roskin', 'profile_path': None}, {'credit_id': '56939c9a92514115ce004ea5', 'department': 'Directing', 'gender': 1, 'id': 1377240, 'job': 'Script Supervisor', 'name': 'Brenda Lopez', 'profile_path': None}, {'credit_id': '5693ab63c3a3684cf6004aae', 'department': 'Sound', 'gender': 0, 'id': 1384393, 'job': 'Music Editor', 'name': 'Amanda Goodpaster', 'profile_path': None}, {'credit_id': '5693aaccc3a3684cf8004b98', 'department': 'Sound', 'gender': 0, 'id': 1394131, 'job': 'Sound Re-Recording Mixer', 'name': 'Jon Taylor', 'profile_path': None}, {'credit_id': '56939cc292514165570020ad', 'department': 'Camera', 'gender': 2, 'id': 1395275, 'job': 'Still Photographer', 'name': 'Richard Foreman Jr.', 'profile_path': None}, {'credit_id': '5693c147925141445300289d', 'department': 'Crew', 'gender': 0, 'id': 1401372, 'job': 'Transportation Coordinator', 'name': 'Craig Fehrman', 'profile_path': None}, {'credit_id': '5693aa89925141540b0024e4', 'department': 'Sound', 'gender': 0, 'id': 1441250, 'job': 'Supervising Sound Editor', 'name': 'Dave McMoyler', 'profile_path': None}, {'credit_id': '5693abba925141709500220a', 'department': 'Editing', 'gender': 0, 'id': 1460782, 'job': 'Assistant Editor', 'name': 'Bryan Lamoureux', 'profile_path': None}, {'credit_id': '5693a9f192514142570026aa', 'department': 'Art', 'gender': 0, 'id': 1562004, 'job': 'Art Department Coordinator', 'name': 'Lisha Hocking', 'profile_path': None}, {'credit_id': '5693aa5f92514142570026b5', 'department': 'Production', 'gender': 0, 'id': 1562005, 'job': 'Associate Producer', 'name': 'Tawny Ellis', 'profile_path': None}, {'credit_id': '5693aa6b92514170950021d9', 'department': 'Production', 'gender': 0, 'id': 1562006, 'job': 'Associate Producer', 'name': 'Caroline Rault', 'profile_path': None}, {'credit_id': '5693aaef92514165570022eb', 'department': 'Sound', 'gender': 0, 'id': 1562008, 'job': 'Boom Operator', 'name': 'Kevin Cerchiai', 'profile_path': None}]</t>
  </si>
  <si>
    <t>Cellular</t>
  </si>
  <si>
    <t>m293</t>
  </si>
  <si>
    <t>['comedy', 'mystery', 'romance', 'thriller']</t>
  </si>
  <si>
    <t>[{'cast_id': 9, 'character': 'Peter Joshua', 'credit_id': '52fe43dbc3a36847f80745c9', 'gender': 2, 'id': 2638, 'name': 'Cary Grant', 'order': 0, 'profile_path': '/psdytm6BKzKd4vEd5TLUdm3rOmc.jpg'}, {'cast_id': 10, 'character': 'Regina Lampert', 'credit_id': '52fe43dbc3a36847f80745cd', 'gender': 0, 'id': 1932, 'name': 'Audrey Hepburn', 'order': 1, 'profile_path': '/sKXJWmSFnI46vIFs3SXRbXj9tu2.jpg'}, {'cast_id': 11, 'character': 'Hamilton Bartholemew', 'credit_id': '52fe43dbc3a36847f80745d1', 'gender': 2, 'id': 6837, 'name': 'Walter Matthau', 'order': 2, 'profile_path': '/xJVkvprOnzP5Zdh5y63y8HHniDZ.jpg'}, {'cast_id': 12, 'character': 'Tex Panthollow', 'credit_id': '52fe43dbc3a36847f80745d5', 'gender': 2, 'id': 5563, 'name': 'James Coburn', 'order': 3, 'profile_path': '/sEouHlYr1hOzl3u6E4KV6gIJSPd.jpg'}, {'cast_id': 13, 'character': 'Herman Scobie', 'credit_id': '52fe43dbc3a36847f80745d9', 'gender': 2, 'id': 12950, 'name': 'George Kennedy', 'order': 4, 'profile_path': '/vNYRh8f0QuA2eK8ahKftOBxtDN7.jpg'}, {'cast_id': 14, 'character': 'Sylvie Gaudel', 'credit_id': '52fe43dbc3a36847f80745dd', 'gender': 0, 'id': 41714, 'name': 'Dominique Minot', 'order': 5, 'profile_path': None}, {'cast_id': 15, 'character': 'Leopold Gideon', 'credit_id': '52fe43dbc3a36847f80745e1', 'gender': 2, 'id': 18870, 'name': 'Ned Glass', 'order': 6, 'profile_path': '/3H3OFQohDcX2TQ9bKhwWpfL6HxI.jpg'}, {'cast_id': 16, 'character': 'Insp. Edouard Grandpierre', 'credit_id': '52fe43dbc3a36847f80745e5', 'gender': 2, 'id': 26890, 'name': 'Jacques Marin', 'order': 7, 'profile_path': '/vDHb0ktErwMAmdYzSW7o5rsfnZE.jpg'}, {'cast_id': 17, 'character': 'Mr. Felix', 'credit_id': '52fe43dbc3a36847f80745e9', 'gender': 2, 'id': 41716, 'name': 'Paul Bonifas', 'order': 8, 'profile_path': '/1nwh4DDwzHVqu8h46XzeX5hGgYW.jpg'}, {'cast_id': 18, 'character': 'Jean-Louis Gaudel', 'credit_id': '52fe43dbc3a36847f80745ed', 'gender': 2, 'id': 41717, 'name': 'Thomas Chelimsky', 'order': 9, 'profile_path': None}, {'cast_id': 24, 'character': 'Subway Passenger (uncredited)', 'credit_id': '55e0fea09251416bff0003e8', 'gender': 0, 'id': 580699, 'name': 'Marc Arian', 'order': 10, 'profile_path': None}, {'cast_id': 25, 'character': 'Maid (uncredited)', 'credit_id': '55e0fec19251416bfa0003f7', 'gender': 0, 'id': 37119, 'name': 'Claudine Berg', 'order': 11, 'profile_path': None}, {'cast_id': 26, 'character': 'Taxi driver (uncredited)', 'credit_id': '55e0ff709251416c0900046c', 'gender': 0, 'id': 579437, 'name': 'Marcel Bernier', 'order': 12, 'profile_path': None}, {'cast_id': 27, 'character': 'Man in Stamp Market (uncredited)', 'credit_id': '55e0ffa8c3a3682cb20003e3', 'gender': 0, 'id': 1100817, 'name': 'Albert Daumergue', 'order': 13, 'profile_path': None}, {'cast_id': 28, 'character': 'Taxi driver (uncredited)', 'credit_id': '55e0ffccc3a3682cb0000464', 'gender': 2, 'id': 38172, 'name': 'Raoul Delfosse', 'order': 14, 'profile_path': '/fmApW47ul49P6bd7Xzd2nrH7VjF.jpg'}, {'cast_id': 29, 'character': 'Man in Elevator (voice) (uncredited)', 'credit_id': '55e100029251416bf7000445', 'gender': 2, 'id': 13284, 'name': 'Stanley Donen', 'order': 15, 'profile_path': '/8r91mtKkWdYri739IilAvTVzr1E.jpg'}, {'cast_id': 30, 'character': 'Man Who Writes in the Terrace of the Cafe (uncredited)', 'credit_id': '55e100879251416bfa000462', 'gender': 2, 'id': 1326575, 'name': 'Jean Gold', 'order': 16, 'profile_path': '/4dSlBQuwBL9Sz3gyB6GTNIuBiAa.jpg'}, {'cast_id': 31, 'character': 'Extra (uncredited)', 'credit_id': '55e100b49251416bf700046c', 'gender': 0, 'id': 24801, 'name': 'Chantal Goya', 'order': 17, 'profile_path': '/db0x4TnCONuHrOTtNtcetKkkdRx.jpg'}, {'cast_id': 32, 'character': 'German Tourist (uncredited)', 'credit_id': '55e100d4c3a3682cb40004d6', 'gender': 0, 'id': 32162, 'name': 'ClÃ©ment Harari', 'order': 18, 'profile_path': None}, {'cast_id': 33, 'character': 'Master of Ceremonies at Les Black Sheep Club (uncredited)', 'credit_id': '55e100f99251416bfc000489', 'gender': 2, 'id': 44823, 'name': 'Monte Landis', 'order': 19, 'profile_path': '/wpNe3geqVSMmZtRsXddVQZj88xG.jpg'}, {'cast_id': 34, 'character': 'Hotel Receptionnist (uncredited)', 'credit_id': '55e101169251416c03000479', 'gender': 2, 'id': 25976, 'name': 'Bernard Musson', 'order': 20, 'profile_path': '/cVbueoSof0Y5g0ZLHYa6fkWMuX9.jpg'}, {'cast_id': 35, 'character': 'Italian Representative in the URESCO (uncredited)', 'credit_id': '55e10142c3a3682cc300043b', 'gender': 0, 'id': 251135, 'name': 'Antonio Passalia', 'order': 21, 'profile_path': '/gcgorUQM3JHzPIlUH2zgDDZ3JgI.jpg'}, {'cast_id': 36, 'character': 'Ice Cream Salesman (uncredited)', 'credit_id': '55e101669251416c0b00050b', 'gender': 2, 'id': 580200, 'name': 'Jacques PrÃ©boist', 'order': 22, 'profile_path': '/eZy2EcalOWY381keSRLdBKFKzF3.jpg'}, {'cast_id': 37, 'character': 'Man in Elevator / Voice of Marine (uncredited)', 'credit_id': '55e1018cc3a3682cc80004c3', 'gender': 2, 'id': 41712, 'name': 'Peter Stone', 'order': 23, 'profile_path': None}, {'cast_id': 38, 'character': 'Embassy Driver (uncredited)', 'credit_id': '55e101d8c3a3682cbc0004ce', 'gender': 2, 'id': 1326565, 'name': 'Michel Thomass', 'order': 24, 'profile_path': '/c42LZsPClPP9Z2UGAQD41I7zLoM.jpg'}, {'cast_id': 39, 'character': 'Mortuary Employee (uncredited)', 'credit_id': '55e1026c9251416bf70004d4', 'gender': 2, 'id': 3523, 'name': 'Roger Trapp', 'order': 25, 'profile_path': '/lRakygO8Yeq1HTI3a43t5Y9pQow.jpg'}, {'cast_id': 40, 'character': 'Hallmark Employee in the Subway (uncredited)', 'credit_id': '55e1028fc3a3682cb0000502', 'gender': 0, 'id': 144970, 'name': 'Louis Viret', 'order': 26, 'profile_path': None}]</t>
  </si>
  <si>
    <t>[{'credit_id': '52fe43dbc3a36847f80745a1', 'department': 'Directing', 'gender': 2, 'id': 13284, 'job': 'Director', 'name': 'Stanley Donen', 'profile_path': '/8r91mtKkWdYri739IilAvTVzr1E.jpg'}, {'credit_id': '52fe43dbc3a36847f80745a7', 'department': 'Writing', 'gender': 2, 'id': 41712, 'job': 'Screenplay', 'name': 'Peter Stone', 'profile_path': None}, {'credit_id': '52fe43dbc3a36847f80745ad', 'department': 'Production', 'gender': 2, 'id': 13284, 'job': 'Producer', 'name': 'Stanley Donen', 'profile_path': '/8r91mtKkWdYri739IilAvTVzr1E.jpg'}, {'credit_id': '52fe43dbc3a36847f80745b3', 'department': 'Sound', 'gender': 2, 'id': 1938, 'job': 'Original Music Composer', 'name': 'Henry Mancini', 'profile_path': '/1MxXchHmzEu3IZFEtp95vm093MX.jpg'}, {'credit_id': '52fe43dbc3a36847f80745b9', 'department': 'Camera', 'gender': 2, 'id': 3148, 'job': 'Director of Photography', 'name': 'Charles Lang', 'profile_path': '/1k74XckQqxOwdPYvhvhEdZ9jl4l.jpg'}, {'credit_id': '52fe43dbc3a36847f80745bf', 'department': 'Editing', 'gender': 2, 'id': 8970, 'job': 'Editor', 'name': 'Jim Clark', 'profile_path': '/zT60qm2WTMUzPU0qhsGhUfgguUs.jpg'}, {'credit_id': '52fe43dbc3a36847f80745c5', 'department': 'Art', 'gender': 0, 'id': 41011, 'job': 'Art Direction', 'name': "Jean d'Eaubonne", 'profile_path': None}, {'credit_id': '52fe43dbc3a36847f80745f3', 'department': 'Crew', 'gender': 0, 'id': 41713, 'job': 'Second Unit', 'name': 'Marc Maurette', 'profile_path': None}, {'credit_id': '52fe43dbc3a36847f80745f9', 'department': 'Writing', 'gender': 2, 'id': 41712, 'job': 'Story', 'name': 'Peter Stone', 'profile_path': None}, {'credit_id': '52fe43dbc3a36847f80745ff', 'department': 'Writing', 'gender': 2, 'id': 29496, 'job': 'Story', 'name': 'Marc Behm', 'profile_path': None}, {'credit_id': '52fe43dbc3a36847f8074605', 'department': 'Production', 'gender': 0, 'id': 74695, 'job': 'Producer', 'name': 'James H. Ware', 'profile_path': None}, {'credit_id': '52fe43dbc3a36847f807460b', 'department': 'Costume &amp; Make-Up', 'gender': 0, 'id': 1045774, 'job': 'Costume Design', 'name': 'Hubert de Givenchy', 'profile_path': '/nZz8FUtmLdxAi5ynevm76HJBlRC.jpg'}, {'credit_id': '56d87533c3a36870ac00cf42', 'department': 'Costume &amp; Make-Up', 'gender': 0, 'id': 25806, 'job': 'Makeup Artist', 'name': 'Alberto De Rossi', 'profile_path': None}, {'credit_id': '56d8756dc3a3682cef00eb93', 'department': 'Costume &amp; Make-Up', 'gender': 0, 'id': 89539, 'job': 'Makeup Artist', 'name': "John O'Gorman", 'profile_path': None}, {'credit_id': '56d875acc3a3681e440225ee', 'department': 'Production', 'gender': 0, 'id': 73259, 'job': 'Executive In Charge Of Production', 'name': 'Edward Muhl', 'profile_path': None}, {'credit_id': '56d876649251414291007601', 'department': 'Directing', 'gender': 0, 'id': 41713, 'job': 'Assistant Director', 'name': 'Marc Maurette', 'profile_path': None}, {'credit_id': '56d876aec3a3681e4a01ee35', 'department': 'Art', 'gender': 0, 'id': 14236, 'job': 'Assistant Art Director', 'name': 'Auguste Capelier', 'profile_path': None}, {'credit_id': '56d876e59251416ff200402d', 'department': 'Sound', 'gender': 0, 'id': 1317194, 'job': 'Sound Mixer', 'name': 'Jacques CarrÃ¨re', 'profile_path': None}, {'credit_id': '56d8770f9251412e28002481', 'department': 'Sound', 'gender': 0, 'id': 13323, 'job': 'Sound Mixer', 'name': 'Bob Jones', 'profile_path': None}, {'credit_id': '56d878319251414291007632', 'department': 'Sound', 'gender': 0, 'id': 32123, 'job': 'Sound Editor', 'name': 'Allan Morrison', 'profile_path': None}, {'credit_id': '56d878b9c3a3681e3601f4ab', 'department': 'Crew', 'gender': 0, 'id': 1532767, 'job': 'Special Effects', 'name': 'Garth Inns', 'profile_path': None}, {'credit_id': '56d878dc92514162b7008088', 'department': 'Crew', 'gender': 2, 'id': 161961, 'job': 'Stunts', 'name': 'Paul Stader', 'profile_path': None}, {'credit_id': '56d87916925141340201c195', 'department': 'Crew', 'gender': 0, 'id': 936831, 'job': 'Second Unit Cinematographer', 'name': 'Henri Persin', 'profile_path': None}, {'credit_id': '56d87935c3a36870ac00cfc7', 'department': 'Camera', 'gender': 0, 'id': 1311099, 'job': 'Camera Operator', 'name': 'Henri Tiquet', 'profile_path': None}, {'credit_id': '56d87967c3a3681e3901f6dd', 'department': 'Camera', 'gender': 0, 'id': 26186, 'job': 'Still Photographer', 'name': 'Vincent Rossell', 'profile_path': None}, {'credit_id': '56d87b30c3a3681e440226a7', 'department': 'Crew', 'gender': 2, 'id': 1348145, 'job': 'Title Graphics', 'name': 'Maurice Binder', 'profile_path': None}, {'credit_id': '56d87bcfc3a3682cef00ec5f', 'department': 'Sound', 'gender': 0, 'id': 38646, 'job': 'Orchestrator', 'name': 'Douglas Gamley', 'profile_path': None}]</t>
  </si>
  <si>
    <t>[{'id': 35, 'name': 'Comedy'}, {'id': 9648, 'name': 'Mystery'}, {'id': 10749, 'name': 'Romance'}, {'id': 53, 'name': 'Thriller'}]</t>
  </si>
  <si>
    <t>[{'name': 'Universal Pictures', 'id': 33}]</t>
  </si>
  <si>
    <t>Charade</t>
  </si>
  <si>
    <t>m294</t>
  </si>
  <si>
    <t>['horror', 'mystery', 'thriller']</t>
  </si>
  <si>
    <t>[{'cast_id': 1, 'character': 'Jody Marken', 'credit_id': '52fe45089251416c75049695', 'gender': 1, 'id': 328, 'name': 'Brittany Murphy', 'order': 0, 'profile_path': '/jktbTmFE3TVaKUqPDWw8VZ5rXqc.jpg'}, {'cast_id': 2, 'character': 'Leonard Marliston', 'credit_id': '52fe45089251416c75049699', 'gender': 2, 'id': 12217, 'name': 'Jay Mohr', 'order': 1, 'profile_path': '/6HGBa7y15h6Xrg55Wr8BepS363R.jpg'}, {'cast_id': 3, 'character': 'Sherrif Brent Marken', 'credit_id': '52fe45089251416c7504969d', 'gender': 2, 'id': 2712, 'name': 'Michael Biehn', 'order': 2, 'profile_path': '/sTk3ltlHRvRg5quheWBxaLdLgC8.jpg'}, {'cast_id': 4, 'character': 'Rod Harper', 'credit_id': '52fe45089251416c750496a1', 'gender': 2, 'id': 17772, 'name': 'Jesse Bradford', 'order': 3, 'profile_path': '/irD0iVNTmR0kEkVTZmKTuZejbGH.jpg'}, {'cast_id': 5, 'character': 'Marge Marken', 'credit_id': '52fe45089251416c750496a5', 'gender': 1, 'id': 12407, 'name': 'Candy Clark', 'order': 4, 'profile_path': '/6pGZGgHa09ktPwEcFWNAU3PLFdi.jpg'}, {'cast_id': 30, 'character': 'Kenny Ascott', 'credit_id': '591fac38c3a3687a8e03af5a', 'gender': 2, 'id': 32458, 'name': 'Gabriel Mann', 'order': 5, 'profile_path': '/zxnzL9nXYJ4hja69CG3LTJJFatG.jpg'}, {'cast_id': 6, 'character': 'Deputy Mina', 'credit_id': '52fe45089251416c750496a9', 'gender': 1, 'id': 9307, 'name': 'Amanda Anka', 'order': 6, 'profile_path': '/9YXmwc5fVEMtcXOcqmQfYUkJoVY.jpg'}, {'cast_id': 17, 'character': 'Sharon', 'credit_id': '563fdcebc3a3681b4d03701b', 'gender': 0, 'id': 1242152, 'name': 'Joannah Portman', 'order': 7, 'profile_path': '/qWWyr5r9aRuuMkw2TKYYBIUqwnP.jpg'}, {'cast_id': 18, 'character': 'Cindy', 'credit_id': '563fddf79251414c7000f6ec', 'gender': 1, 'id': 34519, 'name': 'Kristen Miller', 'order': 8, 'profile_path': '/lSRRcfCcoktTXbm3VsG47xYYLXE.jpg'}, {'cast_id': 19, 'character': 'Stacy Twelfmann', 'credit_id': '563fde1cc3a3681b5202f6aa', 'gender': 1, 'id': 131934, 'name': 'Bre Blair', 'order': 9, 'profile_path': '/7OYowPUAnhT8h2TaKtxqjX4ULN5.jpg'}, {'cast_id': 20, 'character': 'Sandy', 'credit_id': '563fdf969251413b13011778', 'gender': 1, 'id': 43446, 'name': 'Natalie Ramsey', 'order': 10, 'profile_path': '/69oz5zUSV5JKfM8y2yzpo5Kis6O.jpg'}, {'cast_id': 29, 'character': 'Tom Sisler, Principal', 'credit_id': '591fac16925141499003c8c7', 'gender': 2, 'id': 20166, 'name': 'Joe Inscoe', 'order': 11, 'profile_path': None}, {'cast_id': 31, 'character': 'Mark', 'credit_id': '591fac71925141485e03f639', 'gender': 2, 'id': 77350, 'name': 'Douglas Spain', 'order': 12, 'profile_path': '/4WgW1tcO06dC3Wnmr4qsjajovQI.jpg'}, {'cast_id': 32, 'character': 'Ben', 'credit_id': '591facb3c3a3687a6403cc64', 'gender': 2, 'id': 51381, 'name': 'Michael Weston', 'order': 13, 'profile_path': '/opY5b6qQOCIFDpQXYsxFbQ7Ka6h.jpg'}, {'cast_id': 33, 'character': 'Timmy', 'credit_id': '591faccc92514149f303c2ad', 'gender': 2, 'id': 4134, 'name': 'Keram Malicki-SÃ¡nchez', 'order': 14, 'profile_path': '/jTrVwWLpoUme2xezQHrRU1M5T0M.jpg'}, {'cast_id': 34, 'character': 'Heather', 'credit_id': '591facee925141482f03c37f', 'gender': 1, 'id': 154884, 'name': 'Vicki Davis', 'order': 15, 'profile_path': '/2lvvQ1RYLqk9zpinYso5b7WAkQ0.jpg'}, {'cast_id': 35, 'character': 'Dylan Roley', 'credit_id': '591fad0f925141482f03c399', 'gender': 0, 'id': 1534383, 'name': 'Bret McKee', 'order': 16, 'profile_path': None}, {'cast_id': 36, 'character': 'Annette Duwald', 'credit_id': '591fad2892514149f303c300', 'gender': 1, 'id': 1223965, 'name': 'Clementine Ford', 'order': 17, 'profile_path': '/mtyqtAjmSMs5kARn4nUV19aQZ83.jpg'}, {'cast_id': 37, 'character': 'Mr. Duwald', 'credit_id': '591fad4d9251414a7b03d1e7', 'gender': 2, 'id': 157961, 'name': 'Michael Goodwin', 'order': 18, 'profile_path': '/hHN4Ik3q8OjpYFsAsD0Qs6ppIpX.jpg'}, {'cast_id': 38, 'character': 'Dino', 'credit_id': '591fad65c3a36878fe038e15', 'gender': 2, 'id': 52494, 'name': 'Colin Fickes', 'order': 19, 'profile_path': '/2bMjMsORjUhUEeycTz9lrUPvZQN.jpg'}, {'cast_id': 39, 'character': 'Wally', 'credit_id': '591fad7b925141482f03c409', 'gender': 2, 'id': 132078, 'name': 'DJ Qualls', 'order': 20, 'profile_path': '/foe0XuHIgVHsnrMBYlgYtsR3Z2V.jpg'}, {'cast_id': 40, 'character': 'Mr. Rolly', 'credit_id': '591fadcbc3a36878fe038e8b', 'gender': 2, 'id': 54834, 'name': 'Zachary Knighton', 'order': 21, 'profile_path': '/sktWiOHOzmD8uQipSmYVma98j6O.jpg'}]</t>
  </si>
  <si>
    <t>[{'credit_id': '56fdebfcc3a36821a4000ece', 'department': 'Production', 'gender': 1, 'id': 3686, 'job': 'Casting', 'name': 'Johanna Ray', 'profile_path': None}, {'credit_id': '52fe45089251416c750496e5', 'department': 'Editing', 'gender': 2, 'id': 1099, 'job': 'Editor', 'name': 'John F. Link', 'profile_path': None}, {'credit_id': '56fdec2e9251412a47000d40', 'department': 'Costume &amp; Make-Up', 'gender': 1, 'id': 4061, 'job': 'Costume Design', 'name': 'Louise Frogley', 'profile_path': None}, {'credit_id': '56fdec409251416cc200032e', 'department': 'Crew', 'gender': 0, 'id': 15431, 'job': 'Makeup Effects', 'name': 'Neal Martz', 'profile_path': None}, {'credit_id': '52fe45089251416c750496df', 'department': 'Camera', 'gender': 2, 'id': 14139, 'job': 'Director of Photography', 'name': 'Anthony B. Richmond', 'profile_path': None}, {'credit_id': '56fdec09c3a36821a7000dfc', 'department': 'Art', 'gender': 0, 'id': 25748, 'job': 'Production Design', 'name': 'Marek Dobrowolski', 'profile_path': None}, {'credit_id': '52fe45089251416c750496d3', 'department': 'Production', 'gender': 1, 'id': 63989, 'job': 'Executive Producer', 'name': 'Julie Yorn', 'profile_path': None}, {'credit_id': '52fe45089251416c750496af', 'department': 'Directing', 'gender': 2, 'id': 65026, 'job': 'Director', 'name': 'Geoffrey Wright', 'profile_path': None}, {'credit_id': '52fe45089251416c750496cd', 'department': 'Production', 'gender': 2, 'id': 65157, 'job': 'Executive Producer', 'name': 'Scott Shiffman', 'profile_path': None}, {'credit_id': '52fe45089251416c750496d9', 'department': 'Sound', 'gender': 0, 'id': 66256, 'job': 'Original Music Composer', 'name': 'Walter Werzowa', 'profile_path': '/5toYh7EV0SBMbfWvtQr5WngqlzP.jpg'}, {'credit_id': '56fdebe29251412a45000e22', 'department': 'Writing', 'gender': 2, 'id': 73841, 'job': 'Writer', 'name': 'Ken Selden', 'profile_path': None}, {'credit_id': '56fdebd29251412a56000e0a', 'department': 'Production', 'gender': 2, 'id': 73841, 'job': 'Co-Executive Producer', 'name': 'Ken Selden', 'profile_path': None}, {'credit_id': '52fe45089251416c750496bb', 'department': 'Production', 'gender': 2, 'id': 73842, 'job': 'Producer', 'name': 'Marshall Persinger', 'profile_path': None}, {'credit_id': '52fe45089251416c750496c1', 'department': 'Production', 'gender': 0, 'id': 73843, 'job': 'Executive Producer', 'name': 'Joyce Schweickert', 'profile_path': None}, {'credit_id': '52fe45089251416c750496c7', 'department': 'Production', 'gender': 0, 'id': 73844, 'job': 'Producer', 'name': 'Eli Selden', 'profile_path': None}, {'credit_id': '56fdec15c3a36821b1000f53', 'department': 'Art', 'gender': 0, 'id': 1390519, 'job': 'Art Direction', 'name': 'Nicole Koenigsberger', 'profile_path': None}, {'credit_id': '56fdec219251416cc2000322', 'department': 'Art', 'gender': 0, 'id': 1469626, 'job': 'Set Decoration', 'name': 'William A. Cimino', 'profile_path': None}]</t>
  </si>
  <si>
    <t>[{'id': 9648, 'name': 'Mystery'}, {'id': 27, 'name': 'Horror'}, {'id': 53, 'name': 'Thriller'}]</t>
  </si>
  <si>
    <t>[{'name': 'Rogue Pictures', 'id': 134}, {'name': 'Industry Entertainment', 'id': 376}, {'name': 'Fresh Produce Company', 'id': 74939}]</t>
  </si>
  <si>
    <t>Cherry Falls</t>
  </si>
  <si>
    <t>m296</t>
  </si>
  <si>
    <t>[{'cast_id': 17, 'character': 'Jake Gittes', 'credit_id': '52fe427dc3a36847f8022cfd', 'gender': 2, 'id': 514, 'name': 'Jack Nicholson', 'order': 0, 'profile_path': '/hINAkm21g80UbaAxA6rHhOaT5Jk.jpg'}, {'cast_id': 18, 'character': 'Evelyn Cross Mulwray', 'credit_id': '52fe427dc3a36847f8022d01', 'gender': 1, 'id': 6450, 'name': 'Faye Dunaway', 'order': 1, 'profile_path': '/cfGKu00Oj5RrLW1g04nOubsGT4r.jpg'}, {'cast_id': 19, 'character': 'Noah Cross', 'credit_id': '52fe427dc3a36847f8022d05', 'gender': 2, 'id': 6593, 'name': 'John Huston', 'order': 2, 'profile_path': '/1YV2m0943zGmgQaHHgtFuQhOEKl.jpg'}, {'cast_id': 20, 'character': 'Lieutenant Lou Escobar', 'credit_id': '52fe427dc3a36847f8022d09', 'gender': 2, 'id': 12295, 'name': 'Perry Lopez', 'order': 3, 'profile_path': '/bpw3oCVkAasOd8A2uwy60pnSXoD.jpg'}, {'cast_id': 21, 'character': 'Russ Yelburton', 'credit_id': '52fe427dc3a36847f8022d0d', 'gender': 2, 'id': 12296, 'name': 'John Hillerman', 'order': 4, 'profile_path': '/sZ44pzr7OJrdxGfsGjTMavFCW2K.jpg'}, {'cast_id': 25, 'character': 'Man with Knife', 'credit_id': '52fe427dc3a36847f8022d1d', 'gender': 2, 'id': 3556, 'name': 'Roman Polanski', 'order': 5, 'profile_path': '/qI12N0XzSQanAUv6sTucTLWi3az.jpg'}, {'cast_id': 23, 'character': 'Ida Sessions', 'credit_id': '52fe427dc3a36847f8022d15', 'gender': 1, 'id': 6587, 'name': 'Diane Ladd', 'order': 6, 'profile_path': '/slgKANTJWP5vStwKimuEGwpMr4S.jpg'}, {'cast_id': 24, 'character': 'Claude Mulvihill', 'credit_id': '52fe427dc3a36847f8022d19', 'gender': 2, 'id': 12298, 'name': 'Roy Jenson', 'order': 7, 'profile_path': '/swkMoVqkIw3CKTKkIzR2yHEfyF3.jpg'}, {'cast_id': 26, 'character': 'Detective Loach', 'credit_id': '52fe427dc3a36847f8022d21', 'gender': 2, 'id': 12299, 'name': 'Richard Bakalyan', 'order': 8, 'profile_path': '/flHUIu0hpigaZYXb7XfkEFmPc7j.jpg'}, {'cast_id': 31, 'character': "Evelyn's Butler", 'credit_id': '52fe427dc3a36847f8022d35', 'gender': 2, 'id': 20904, 'name': 'James Hong', 'order': 9, 'profile_path': '/8k4RrDRsqkvJDePU8ciMOOx5Zso.jpg'}, {'cast_id': 27, 'character': 'Duffy', 'credit_id': '52fe427dc3a36847f8022d25', 'gender': 2, 'id': 10194, 'name': 'Bruce Glover', 'order': 10, 'profile_path': '/xVS6edZlUempGkjWqSnPnkGcRTw.jpg'}, {'cast_id': 28, 'character': 'Walsh', 'credit_id': '52fe427dc3a36847f8022d29', 'gender': 2, 'id': 78937, 'name': 'Joe Mantell', 'order': 11, 'profile_path': '/5yDIgBi2dYc7PdTcAcmSLeSg4t1.jpg'}, {'cast_id': 35, 'character': 'Mayor Bagby', 'credit_id': '52fe427dc3a36847f8022d45', 'gender': 2, 'id': 19400, 'name': 'Roy Roberts', 'order': 12, 'profile_path': '/zKGk6q2As8QFkE4V0OHD3JmF4yA.jpg'}, {'cast_id': 36, 'character': 'Councilman', 'credit_id': '52fe427dc3a36847f8022d49', 'gender': 2, 'id': 31005, 'name': 'Noble Willingham', 'order': 13, 'profile_path': '/wJcquiMa4IVlJZBr7gvJXrbPsI0.jpg'}, {'cast_id': 49, 'character': 'Irate Farmer', 'credit_id': '53832a30c3a368059b00858c', 'gender': 2, 'id': 22250, 'name': 'Rance Howard', 'order': 14, 'profile_path': '/i7tkpb7GLJXjwUNyrpOy63FiStt.jpg'}, {'cast_id': 48, 'character': 'Farmer in the Valley', 'credit_id': '52fe427dc3a36847f8022d7b', 'gender': 2, 'id': 12123, 'name': 'Jesse Vint', 'order': 15, 'profile_path': '/yJKMTKJgvoqEdy4ExnJlNjrszVi.jpg'}, {'cast_id': 46, 'character': 'Curly', 'credit_id': '52fe427dc3a36847f8022d71', 'gender': 2, 'id': 4521, 'name': 'Burt Young', 'order': 16, 'profile_path': '/rbSsSkQ72FoGcvwIHUxQWJ92I3W.jpg'}, {'cast_id': 57, 'character': 'Policeman', 'credit_id': '53a48b9e0e0a2614490000e7', 'gender': 2, 'id': 106768, 'name': 'Lee de Broux', 'order': 17, 'profile_path': '/mqrbS1epUSBe8SgV3JNz2ifkiAC.jpg'}, {'cast_id': 22, 'character': 'Hollis I. Mulwray', 'credit_id': '52fe427dc3a36847f8022d11', 'gender': 2, 'id': 12297, 'name': 'Darrell Zwerling', 'order': 18, 'profile_path': None}, {'cast_id': 29, 'character': 'Sophie', 'credit_id': '52fe427dc3a36847f8022d2d', 'gender': 0, 'id': 1077252, 'name': 'Nandu Hinds', 'order': 19, 'profile_path': None}, {'cast_id': 30, 'character': 'Lawyer', 'credit_id': '52fe427dc3a36847f8022d31', 'gender': 2, 'id': 95265, 'name': "James O'Rear", 'order': 20, 'profile_path': None}, {'cast_id': 32, 'character': 'Maid', 'credit_id': '52fe427dc3a36847f8022d39', 'gender': 1, 'id': 156813, 'name': 'Beulah Quo', 'order': 21, 'profile_path': None}, {'cast_id': 33, 'character': 'Gardener', 'credit_id': '52fe427dc3a36847f8022d3d', 'gender': 2, 'id': 164712, 'name': 'Jerry Fujikawa', 'order': 22, 'profile_path': None}, {'cast_id': 34, 'character': 'Katherine', 'credit_id': '52fe427dc3a36847f8022d41', 'gender': 0, 'id': 1077253, 'name': 'Belinda Palmer', 'order': 23, 'profile_path': None}, {'cast_id': 37, 'character': 'Councilman', 'credit_id': '52fe427dc3a36847f8022d4d', 'gender': 2, 'id': 1077254, 'name': 'Elliott Montgomery', 'order': 24, 'profile_path': None}, {'cast_id': 39, 'character': 'Barber', 'credit_id': '52fe427dc3a36847f8022d55', 'gender': 2, 'id': 5259, 'name': 'George Justin', 'order': 25, 'profile_path': None}, {'cast_id': 40, 'character': 'Customer', 'credit_id': '52fe427dc3a36847f8022d59', 'gender': 2, 'id': 7690, 'name': 'C.O. Erickson', 'order': 26, 'profile_path': '/1d9C9Nu7YNtGllVewitNgjzq4RW.jpg'}, {'cast_id': 41, 'character': "Mulwray's Secretary", 'credit_id': '52fe427dc3a36847f8022d5d', 'gender': 1, 'id': 153640, 'name': 'Fritzi Burr', 'order': 27, 'profile_path': None}, {'cast_id': 42, 'character': 'Mortician', 'credit_id': '52fe427dc3a36847f8022d61', 'gender': 0, 'id': 943879, 'name': 'Charles Knapp', 'order': 28, 'profile_path': None}, {'cast_id': 43, 'character': 'Boy on Horseback', 'credit_id': '52fe427dc3a36847f8022d65', 'gender': 0, 'id': 980729, 'name': 'Claudio Martinez', 'order': 29, 'profile_path': None}, {'cast_id': 44, 'character': "Cross' Butler", 'credit_id': '52fe427dc3a36847f8022d69', 'gender': 0, 'id': 1077255, 'name': 'Federico Roberto', 'order': 30, 'profile_path': None}, {'cast_id': 45, 'character': 'Clerk', 'credit_id': '52fe427dc3a36847f8022d6d', 'gender': 0, 'id': 1005536, 'name': 'Allan Warnick', 'order': 31, 'profile_path': '/8w9pNy7DUKsWWfJtOr7pk1YX5HW.jpg'}, {'cast_id': 50, 'character': 'Farmer in the Valley', 'credit_id': '53a48a8c0e0a2614360000bf', 'gender': 0, 'id': 126656, 'name': 'John Holland', 'order': 32, 'profile_path': '/1ctCrOanIch8iCkoVu6jxOw08dh.jpg'}, {'cast_id': 51, 'character': 'Farmer in the Valley', 'credit_id': '53a48af00e0a2614320000c6', 'gender': 0, 'id': 159024, 'name': 'Jim Burk', 'order': 33, 'profile_path': None}, {'cast_id': 52, 'character': 'Farmer in the Valley', 'credit_id': '53a48b0e0e0a2614390000bd', 'gender': 0, 'id': 80303, 'name': 'Denny Arnold', 'order': 34, 'profile_path': None}, {'cast_id': 53, 'character': "Curly's Wife", 'credit_id': '53a48b2a0e0a26143c0000f5', 'gender': 0, 'id': 1332366, 'name': 'Elizabeth Harding', 'order': 35, 'profile_path': None}, {'cast_id': 54, 'character': 'Mr. Palmer', 'credit_id': '53a48b5b0e0a2614490000de', 'gender': 0, 'id': 1332367, 'name': 'John Rogers', 'order': 36, 'profile_path': None}, {'cast_id': 55, 'character': 'Emma Dill', 'credit_id': '53a48b730e0a2614420000ec', 'gender': 0, 'id': 126013, 'name': 'Cecil Elliott', 'order': 37, 'profile_path': None}, {'cast_id': 56, 'character': 'Policeman', 'credit_id': '53a48b850e0a2614490000e4', 'gender': 2, 'id': 158868, 'name': 'Paul Jenkins', 'order': 38, 'profile_path': None}, {'cast_id': 58, 'character': 'Policeman', 'credit_id': '53a48bb10e0a2614320000d1', 'gender': 2, 'id': 152744, 'name': 'Bob Golden', 'order': 39, 'profile_path': None}, {'cast_id': 59, 'character': 'Driver (uncredited)', 'credit_id': '53a48bc70e0a26143c000101', 'gender': 0, 'id': 1332368, 'name': 'Richard Warren', 'order': 40, 'profile_path': None}]</t>
  </si>
  <si>
    <t>[{'credit_id': '52fe427dc3a36847f8022c9f', 'department': 'Directing', 'gender': 2, 'id': 3556, 'job': 'Director', 'name': 'Roman Polanski', 'profile_path': '/qI12N0XzSQanAUv6sTucTLWi3az.jpg'}, {'credit_id': '52fe427dc3a36847f8022ca5', 'department': 'Writing', 'gender': 2, 'id': 11057, 'job': 'Screenplay', 'name': 'Robert Towne', 'profile_path': '/hF5R8kmpreIZsv47mIYzDN5XX2Q.jpg'}, {'credit_id': '52fe427dc3a36847f8022cab', 'department': 'Production', 'gender': 2, 'id': 12288, 'job': 'Producer', 'name': 'Robert Evans', 'profile_path': '/pSzHgQKT3qnCuAFyh3IpilopKt0.jpg'}, {'credit_id': '52fe427dc3a36847f8022cb1', 'department': 'Production', 'gender': 2, 'id': 7690, 'job': 'Producer', 'name': 'C.O. Erickson', 'profile_path': '/1d9C9Nu7YNtGllVewitNgjzq4RW.jpg'}, {'credit_id': '52fe427dc3a36847f8022cb7', 'department': 'Sound', 'gender': 2, 'id': 1760, 'job': 'Original Music Composer', 'name': 'Jerry Goldsmith', 'profile_path': '/e6sd10VuwFXkgRFrCTCygbhMq2q.jpg'}, {'credit_id': '52fe427dc3a36847f8022cbd', 'department': 'Camera', 'gender': 2, 'id': 1153, 'job': 'Director of Photography', 'name': 'John A. Alonzo', 'profile_path': '/7HN8Ifyp5hNBhBurx0q3rlsQX8r.jpg'}, {'credit_id': '52fe427dc3a36847f8022cc3', 'department': 'Editing', 'gender': 2, 'id': 12015, 'job': 'Editor', 'name': "Sam O'Steen", 'profile_path': None}, {'credit_id': '52fe427dc3a36847f8022cc9', 'department': 'Production', 'gender': 1, 'id': 597, 'job': 'Casting', 'name': 'Jane Feinberg', 'profile_path': None}, {'credit_id': '52fe427dc3a36847f8022ccf', 'department': 'Production', 'gender': 2, 'id': 598, 'job': 'Casting', 'name': 'Mike Fenton', 'profile_path': None}, {'credit_id': '52fe427dc3a36847f8022cd5', 'department': 'Art', 'gender': 2, 'id': 12017, 'job': 'Production Design', 'name': 'Richard Sylbert', 'profile_path': None}, {'credit_id': '52fe427dc3a36847f8022cdb', 'department': 'Art', 'gender': 0, 'id': 12291, 'job': 'Art Direction', 'name': 'W. Stewart Campbell', 'profile_path': None}, {'credit_id': '52fe427dc3a36847f8022ce1', 'department': 'Art', 'gender': 1, 'id': 12292, 'job': 'Set Decoration', 'name': 'Ruby R. Levitt', 'profile_path': None}, {'credit_id': '52fe427dc3a36847f8022ce7', 'department': 'Costume &amp; Make-Up', 'gender': 1, 'id': 12020, 'job': 'Costume Design', 'name': 'Anthea Sylbert', 'profile_path': None}, {'credit_id': '52fe427dc3a36847f8022ced', 'department': 'Sound', 'gender': 0, 'id': 12294, 'job': 'Sound Editor', 'name': 'Bob Cornett', 'profile_path': None}, {'credit_id': '52fe427dc3a36847f8022cf3', 'department': 'Sound', 'gender': 0, 'id': 3106, 'job': 'Music Editor', 'name': 'John C. Hammell', 'profile_path': None}, {'credit_id': '52fe427dc3a36847f8022cf9', 'department': 'Crew', 'gender': 0, 'id': 3457, 'job': 'Special Effects', 'name': 'Logan Frazee', 'profile_path': None}]</t>
  </si>
  <si>
    <t>[{'name': 'Paramount Pictures', 'id': 4}, {'name': 'Penthouse', 'id': 6226}, {'name': 'Long Road Productions', 'id': 10208}]</t>
  </si>
  <si>
    <t>Chinatown</t>
  </si>
  <si>
    <t>m298</t>
  </si>
  <si>
    <t>[{'cast_id': 5, 'character': 'Charles Foster Kane', 'credit_id': '52fe420ec3a36847f8000893', 'gender': 2, 'id': 40, 'name': 'Orson Welles', 'order': 0, 'profile_path': '/2DF3e98c7GGa1uJJvpgIiMPg0h2.jpg'}, {'cast_id': 4, 'character': 'Jedediah Leland', 'credit_id': '52fe420ec3a36847f800088f', 'gender': 2, 'id': 7664, 'name': 'Joseph Cotten', 'order': 1, 'profile_path': '/3XA5FiSsk2Op8FDEuzS0TYdMSNP.jpg'}, {'cast_id': 10, 'character': 'Susan Alexander Kane', 'credit_id': '52fe420ec3a36847f80008a7', 'gender': 1, 'id': 11029, 'name': 'Dorothy Comingore', 'order': 2, 'profile_path': '/uUPQOYeLIzTucPd4Hn96tCqGSv1.jpg'}, {'cast_id': 29, 'character': 'Jim W. Gettys', 'credit_id': '52fe420ec3a36847f800090d', 'gender': 2, 'id': 14518, 'name': 'Ray Collins', 'order': 3, 'profile_path': '/ovjJ7n0N0fO4SNO0Z3lbeQWxFyZ.jpg'}, {'cast_id': 9, 'character': 'Walter Parks Thatcher', 'credit_id': '52fe420ec3a36847f80008a3', 'gender': 2, 'id': 11028, 'name': 'George Coulouris', 'order': 4, 'profile_path': '/aJWYZnxtEmr79o97Qv5rsfNMHoj.jpg'}, {'cast_id': 6, 'character': 'Mary Kane', 'credit_id': '52fe420ec3a36847f8000897', 'gender': 1, 'id': 11025, 'name': 'Agnes Moorehead', 'order': 5, 'profile_path': '/b3W0Xen8mEb9GD65rlyuyzaOEYs.jpg'}, {'cast_id': 14, 'character': 'Raymond', 'credit_id': '52fe420ec3a36847f80008b7', 'gender': 2, 'id': 11033, 'name': 'Paul Stewart', 'order': 6, 'profile_path': '/8tKdcrxfykUgevbWTz8kuK7neQZ.jpg'}, {'cast_id': 7, 'character': 'Emily Norton Kane', 'credit_id': '52fe420ec3a36847f800089b', 'gender': 1, 'id': 11026, 'name': 'Ruth Warrick', 'order': 7, 'profile_path': '/zb6SLWE9PFCy1ZEEDznuVbYmoio.jpg'}, {'cast_id': 30, 'character': 'Herbert Carter', 'credit_id': '52fe420ec3a36847f8000911', 'gender': 0, 'id': 14364, 'name': 'Erskine Sanford', 'order': 8, 'profile_path': '/gLSuzEnOuTYmwU0wXO0GYe060n2.jpg'}, {'cast_id': 11, 'character': 'Jerry Thompson/Narrator', 'credit_id': '52fe420ec3a36847f80008ab', 'gender': 0, 'id': 11030, 'name': 'William Alland', 'order': 9, 'profile_path': '/5cnNirYmNRxXRtovuAnka8exirR.jpg'}, {'cast_id': 8, 'character': 'Mr. Bernstein', 'credit_id': '52fe420ec3a36847f800089f', 'gender': 0, 'id': 11027, 'name': 'Everett Sloane', 'order': 10, 'profile_path': '/7VjHejF5JE3XTbAs4iOVlUIcEzw.jpg'}, {'cast_id': 31, 'character': 'Signor Matiste', 'credit_id': '52fe420ec3a36847f8000915', 'gender': 2, 'id': 14979, 'name': 'Fortunio Bonanova', 'order': 11, 'profile_path': '/3oTAUQDI95m13EmADN6HI9pws8v.jpg'}, {'cast_id': 32, 'character': 'John', 'credit_id': '52fe420ec3a36847f8000919', 'gender': 2, 'id': 33743, 'name': 'Gus Schilling', 'order': 12, 'profile_path': None}, {'cast_id': 12, 'character': 'Mr. Rawlston', 'credit_id': '52fe420ec3a36847f80008af', 'gender': 2, 'id': 11031, 'name': 'Philip Van Zandt', 'order': 13, 'profile_path': '/6gvimJ7WbMTMfczOtPyzbWNUCDk.jpg'}, {'cast_id': 33, 'character': 'Bertha Anderson', 'credit_id': '52fe420ec3a36847f800091d', 'gender': 1, 'id': 105021, 'name': 'Georgia Backus', 'order': 14, 'profile_path': None}, {'cast_id': 23, 'character': 'Jim Kane', 'credit_id': '52fe420ec3a36847f80008eb', 'gender': 2, 'id': 4077, 'name': 'Harry Shannon', 'order': 15, 'profile_path': '/7Js8vAjzKzM5eXcu6THDzWM7j5P.jpg'}, {'cast_id': 34, 'character': 'Charles Foster Kane III', 'credit_id': '52fe420ec3a36847f8000921', 'gender': 0, 'id': 1198371, 'name': 'Sonny Bupp', 'order': 16, 'profile_path': None}, {'cast_id': 13, 'character': 'Young Charles Foster Kane', 'credit_id': '52fe420ec3a36847f80008b3', 'gender': 0, 'id': 11032, 'name': 'Buddy Swan', 'order': 17, 'profile_path': None}, {'cast_id': 45, 'character': 'Interviewer', 'credit_id': '57ed6821c3a36839f700797e', 'gender': 2, 'id': 8504, 'name': 'Gregg Toland', 'order': 19, 'profile_path': '/6DKcT5fCniS4gIEEEqsLkZC6QeK.jpg'}, {'cast_id': 35, 'character': 'Man at Party in Everglades (uncredited)', 'credit_id': '52fe420ec3a36847f8000925', 'gender': 2, 'id': 945285, 'name': 'Don Ackerman', 'order': 20, 'profile_path': None}, {'cast_id': 37, 'character': "Pianist in 'El Rancho' (uncredited)", 'credit_id': '549d3b9192514131230055af', 'gender': 2, 'id': 70261, 'name': "Nat 'King' Cole", 'order': 21, 'profile_path': '/4S9QCY5sbr2sCinticzPZq28Al4.jpg'}, {'cast_id': 38, 'character': 'Gino (uncredited)', 'credit_id': '549d3ba2c3a3682f1e0056a6', 'gender': 0, 'id': 9096, 'name': 'Gino Corrado', 'order': 22, 'profile_path': '/s9WKkWJFUNgbPhczUP4sD0OA4I4.jpg'}, {'cast_id': 39, 'character': 'Extra (uncredited)', 'credit_id': '549d3bbcc3a3682f16005694', 'gender': 0, 'id': 1142371, 'name': 'Maurice Costello', 'order': 23, 'profile_path': '/yMalNKqJyPiXtCY4hEkYYG5Y2AP.jpg'}, {'cast_id': 46, 'character': 'Newsreel Man (uncredited)', 'credit_id': '58693c16c3a3680f5800e1be', 'gender': 0, 'id': 1369283, 'name': 'Demetrius Alexis', 'order': 24, 'profile_path': None}, {'cast_id': 47, 'character': 'Newsreel Man (uncredited)', 'credit_id': '58693c5ac3a3680f5c00cfe0', 'gender': 0, 'id': 1099216, 'name': 'Gene Coogan', 'order': 25, 'profile_path': None}, {'cast_id': 48, 'character': 'Newsreel Man (uncredited)', 'credit_id': '58693c7f9251414e7a00da03', 'gender': 0, 'id': 1422325, 'name': 'Art Dupuis', 'order': 26, 'profile_path': None}, {'cast_id': 49, 'character': 'Newsreel Man (uncredited)', 'credit_id': '58693cbc9251414e7d00e0f9', 'gender': 0, 'id': 1596347, 'name': 'Rudy Germane', 'order': 27, 'profile_path': None}, {'cast_id': 50, 'character': 'Newsreel Man (uncredited)', 'credit_id': '58693d379251414e7a00da51', 'gender': 0, 'id': 198219, 'name': 'Mike Lally', 'order': 28, 'profile_path': None}, {'cast_id': 51, 'character': 'Newsreel Man (uncredited)', 'credit_id': '58693d53c3a3680f5800e274', 'gender': 0, 'id': 1423323, 'name': 'Walter Lawrence', 'order': 29, 'profile_path': None}, {'cast_id': 52, 'character': 'Newsreel Man (uncredited)', 'credit_id': '58693d939251414e7a00da85', 'gender': 0, 'id': 1506412, 'name': 'John Northpole', 'order': 30, 'profile_path': None}, {'cast_id': 53, 'character': 'Newsreel Man (uncredited)', 'credit_id': '58693dc19251414e8200de38', 'gender': 2, 'id': 1543340, 'name': 'Victor Romito', 'order': 31, 'profile_path': None}, {'cast_id': 54, 'character': 'Newsreel Man (uncredited)', 'credit_id': '58693e6b9251414e7a00db08', 'gender': 0, 'id': 975503, 'name': 'Bob Terry', 'order': 32, 'profile_path': '/wKcB1JbqJdpc6IsQZv7dymF0x7G.jpg'}, {'cast_id': 55, 'character': 'Man at Xanadu Great Hall (uncredited)', 'credit_id': '58693ed7c3a3680f5800e356', 'gender': 0, 'id': 1291801, 'name': 'William Alston', 'order': 33, 'profile_path': None}, {'cast_id': 56, 'character': 'Man at Xanadu Great Hall (uncredited)', 'credit_id': '58693f229251414e7d00e24b', 'gender': 2, 'id': 1034935, 'name': 'Jack Gargan', 'order': 34, 'profile_path': '/saAhgaiElt5NDA6yORXaB0ajFOS.jpg'}, {'cast_id': 58, 'character': 'Man at Xanadu Great Hall (uncredited)', 'credit_id': '58693faf9251414e7d00e297', 'gender': 0, 'id': 122984, 'name': 'Bert Moorhouse', 'order': 35, 'profile_path': '/p0v0vNPZOnocEbD9tqQky6Gy0Cz.jpg'}, {'cast_id': 57, 'character': 'Maid in Xanadu Hall (uncredited)', 'credit_id': '58693f879251414e8200df1a', 'gender': 1, 'id': 939834, 'name': 'Carmen Laroux', 'order': 36, 'profile_path': None}, {'cast_id': 59, 'character': 'Man at Boat Dock (uncredited)', 'credit_id': '586a8f8d925141213b000987', 'gender': 2, 'id': 590519, 'name': 'Sam Ash', 'order': 37, 'profile_path': None}, {'cast_id': 61, 'character': 'Man at Boat Dock (uncredited)', 'credit_id': '586a903e9251412134000a1d', 'gender': 0, 'id': 1199823, 'name': 'Buddy Messinger', 'order': 38, 'profile_path': None}, {'cast_id': 62, 'character': 'Man at Boat Dock (uncredited)', 'credit_id': '586a9071c3a3686e10000ac0', 'gender': 0, 'id': 1283209, 'name': 'Terrance Ray', 'order': 39, 'profile_path': None}, {'cast_id': 60, 'character': 'Woman at Boat Dock (uncredited)', 'credit_id': '586a8fe0925141213e000974', 'gender': 1, 'id': 1234546, 'name': 'Sally Corner', 'order': 40, 'profile_path': None}, {'cast_id': 63, 'character': 'City Room Employee (uncredited)', 'credit_id': '586a9108c3a3686e1d000b1a', 'gender': 0, 'id': 1550460, 'name': 'Walter Bacon', 'order': 41, 'profile_path': '/hOyCV8UMxkERWGLJuPa6pYEFPfE.jpg'}, {'cast_id': 64, 'character': 'City Editor (uncredited)', 'credit_id': '586a9218c3a3686e2a000c2d', 'gender': 0, 'id': 940329, 'name': 'Herbert Corthell', 'order': 42, 'profile_path': '/zT85xH2oN6yv4aGojzeJI3qn5H7.jpg'}, {'cast_id': 65, 'character': 'Man Singing at Inquirer Party (uncredited)', 'credit_id': '586a9241c3a3686e10000bff', 'gender': 0, 'id': 1295853, 'name': 'Harry A. Bailey', 'order': 43, 'profile_path': None}, {'cast_id': 36, 'character': 'Man Singing at Inquirer Party (uncredited)', 'credit_id': '549d3b73c3a3682f23005862', 'gender': 0, 'id': 1404180, 'name': 'Danny Borzage', 'order': 44, 'profile_path': None}, {'cast_id': 66, 'character': 'Man Singing at Inquirer Party (uncredited)', 'credit_id': '586a92c39251412131000c72', 'gender': 0, 'id': 1731500, 'name': 'J.J. Clark', 'order': 45, 'profile_path': None}, {'cast_id': 67, 'character': 'Man Singing at Inquirer Party (uncredited)', 'credit_id': '586a93829251412131000cf9', 'gender': 0, 'id': 1468172, 'name': 'Tom Coleman', 'order': 46, 'profile_path': None}, {'cast_id': 68, 'character': 'Man Singing at Inquirer Party (uncredited)', 'credit_id': '586a93b0925141213b000c4e', 'gender': 0, 'id': 1331758, 'name': 'Carl Deloro', 'order': 47, 'profile_path': None}, {'cast_id': 69, 'character': 'Man Singing at Inquirer Party (uncredited)', 'credit_id': '586a93cec3a3686e09000d5d', 'gender': 0, 'id': 1170356, 'name': 'Jack Egan', 'order': 48, 'profile_path': None}, {'cast_id': 70, 'character': 'Man Singing at Inquirer Party (uncredited)', 'credit_id': '586a940e9251412141000d3b', 'gender': 0, 'id': 1419570, 'name': 'Robert Haines', 'order': 49, 'profile_path': None}, {'cast_id': 71, 'character': 'Man Singing at Inquirer Party (uncredited)', 'credit_id': '586a9479c3a3686e21000bfa', 'gender': 0, 'id': 1420567, 'name': 'Ludwig Lowry', 'order': 50, 'profile_path': None}, {'cast_id': 72, 'character': 'Man Singing at Inquirer Party (uncredited)', 'credit_id': '586a94c1c3a3686e15000c80', 'gender': 0, 'id': 1147860, 'name': 'John McCormack', 'order': 51, 'profile_path': None}, {'cast_id': 73, 'character': 'Man Singing at Inquirer Party (uncredited)', 'credit_id': '586a94e69251412134000d1d', 'gender': 0, 'id': 1331768, 'name': 'Hercules Mendez', 'order': 52, 'profile_path': None}, {'cast_id': 74, 'character': 'Man Singing at Inquirer Party (uncredited)', 'credit_id': '586a950c925141213b000d05', 'gender': 0, 'id': 1329660, 'name': "Paddy O'Flynn", 'order': 53, 'profile_path': None}, {'cast_id': 75, 'character': 'Man Singing at Inquirer Party (uncredited)', 'credit_id': '586a9547c3a3686e0b000ce9', 'gender': 0, 'id': 1422381, 'name': 'Sam Rice', 'order': 54, 'profile_path': None}, {'cast_id': 76, 'character': 'Man Singing at Inquirer Party (uncredited)', 'credit_id': '586a95929251412131000e77', 'gender': 0, 'id': 231219, 'name': 'Don Roberts', 'order': 55, 'profile_path': None}, {'cast_id': 77, 'character': 'Man Singing at Inquirer Party (uncredited)', 'credit_id': '586a9647c3a3686e15000d89', 'gender': 2, 'id': 988794, 'name': 'Larry Wheat', 'order': 56, 'profile_path': None}, {'cast_id': 78, 'character': 'Man Singing at Inquirer Party (uncredited)', 'credit_id': '586a96719251412138000e0c', 'gender': 0, 'id': 1132357, 'name': 'Larry Williams', 'order': 57, 'profile_path': None}, {'cast_id': 79, 'character': 'Georgia (uncredited)', 'credit_id': '586afc60c3a3686e100053ef', 'gender': 1, 'id': 128873, 'name': 'Joan Blair', 'order': 58, 'profile_path': None}, {'cast_id': 80, 'character': 'Servant (uncredited)', 'credit_id': '586afce29251412138005057', 'gender': 0, 'id': 1468812, 'name': 'Morgan Brown', 'order': 59, 'profile_path': None}, {'cast_id': 81, 'character': 'Wedding Guest (uncredited)', 'credit_id': '586afd6792514121380050ec', 'gender': 2, 'id': 1369418, 'name': 'Harry Burkhardt', 'order': 60, 'profile_path': None}, {'cast_id': 82, 'character': 'Inquirer Reporter (uncredited)', 'credit_id': '586afdfac3a3686e2a005697', 'gender': 2, 'id': 43836, 'name': 'Edmund Cobb', 'order': 61, 'profile_path': '/ss20cqXhEqdtoXVesH7nwKr3o0e.jpg'}, {'cast_id': 83, 'character': 'Reporter (uncredited)', 'credit_id': '586afe14c3a3686e1d0053ef', 'gender': 0, 'id': 1317082, 'name': 'Eddie Coke', 'order': 62, 'profile_path': None}, {'cast_id': 87, 'character': 'Reporter (uncredited)', 'credit_id': '586aff0cc3a3686e0b004b1b', 'gender': 0, 'id': 1178520, 'name': 'Louis Natheaux', 'order': 63, 'profile_path': '/pAIkeyHplHWcqNVFHrYucYZyYA3.jpg'}, {'cast_id': 88, 'character': 'Reporter (uncredited)', 'credit_id': '586aff30c3a3685ea6000009', 'gender': 2, 'id': 857, 'name': "Arthur O'Connell", 'order': 64, 'profile_path': '/rWoLpGwQlIZSiPIzJqE1yIMiDxr.jpg'}, {'cast_id': 89, 'character': 'Reporter (uncredited)', 'credit_id': '586aff5f9251415d1c000024', 'gender': 0, 'id': 1468186, 'name': 'Guy Repp', 'order': 65, 'profile_path': None}, {'cast_id': 91, 'character': 'Reporter (uncredited)', 'credit_id': '586afff29251415d2700008b', 'gender': 0, 'id': 34101, 'name': 'Tom Steele', 'order': 66, 'profile_path': '/zEnRhny8W7KyXEmVE629hbHgiAY.jpg'}, {'cast_id': 94, 'character': 'Reporter (uncredited)', 'credit_id': '586b00f29251415d1c00012b', 'gender': 2, 'id': 96159, 'name': 'Richard Wilson', 'order': 67, 'profile_path': None}, {'cast_id': 84, 'character': 'Reporter at Xanadu (uncredited)', 'credit_id': '586afe50c3a3686e0b004aaa', 'gender': 0, 'id': 34085, 'name': 'Louise Currie', 'order': 68, 'profile_path': '/pKpsOx5fhmNgea2BByKVbuNJj9G.jpg'}, {'cast_id': 90, 'character': 'Reporter at Xanadu (uncredited)', 'credit_id': '586aff97c3a3685e9c000042', 'gender': 2, 'id': 94293, 'name': 'Walter Sande', 'order': 69, 'profile_path': '/73D7Zz5A3OJ79yuKdNW1cai8afk.jpg'}, {'cast_id': 93, 'character': 'Reporter at Xanadu (uncredited)', 'credit_id': '586b00a2c3a3685ea300011e', 'gender': 1, 'id': 233143, 'name': 'Jan Wiley', 'order': 70, 'profile_path': '/drTrHUQ3dCzDQNipTr7eiU2E95S.jpg'}, {'cast_id': 85, 'character': 'Reporter at Wedding (uncredited)', 'credit_id': '586afea5c3a3686e06005833', 'gender': 0, 'id': 117036, 'name': 'Milton Kibbee', 'order': 71, 'profile_path': '/jQpaekf2R1MMm7uqgMbP38dTrNh.jpg'}, {'cast_id': 86, 'character': 'Reporter at Boat Deck (uncredited)', 'credit_id': '586afedd925141213e004d6b', 'gender': 0, 'id': 1468198, 'name': 'Buck Mack', 'order': 72, 'profile_path': None}, {'cast_id': 40, 'character': 'Reporter Smoking Pipe at End (uncredited)', 'credit_id': '549d3bf7c3a3682f1e0056af', 'gender': 2, 'id': 30510, 'name': 'Alan Ladd', 'order': 73, 'profile_path': '/1DuDOljdykH8HmiKFvO05HB68UP.jpg'}, {'cast_id': 95, 'character': 'Teddy Roosevelt (uncredited)', 'credit_id': '586be115c3a3685e9e007a83', 'gender': 0, 'id': 1090856, 'name': 'Thomas A. Curran', 'order': 74, 'profile_path': None}, {'cast_id': 96, 'character': 'Boss Printer (uncredited)', 'credit_id': '586be144c3a3685e9c0073c0', 'gender': 0, 'id': 1307855, 'name': 'Jack Curtis', 'order': 75, 'profile_path': None}, {'cast_id': 98, 'character': 'Copy Boy (uncredited)', 'credit_id': '586be5299251415d31007bc0', 'gender': 0, 'id': 1422117, 'name': 'George Noisom', 'order': 77, 'profile_path': None}, {'cast_id': 99, 'character': 'Copy Boy Delivering Message in Chicago Hotel Room (uncredited)', 'credit_id': '586be54e9251415d27007c20', 'gender': 0, 'id': 1472526, 'name': 'Gerald Pierce', 'order': 78, 'profile_path': None}, {'cast_id': 100, 'character': 'House Maid (uncredited)', 'credit_id': '586be592c3a3685eae007e99', 'gender': 0, 'id': 1704987, 'name': 'Donna Dax', 'order': 79, 'profile_path': None}, {'cast_id': 101, 'character': 'Newspaperman at Trenton Town Hall (uncredited)', 'credit_id': '586be6259251415d27007c8a', 'gender': 0, 'id': 227974, 'name': 'George DeNormand', 'order': 80, 'profile_path': '/oXmIFa5T15MC9BQeXGwiYN2Mh2c.jpg'}, {'cast_id': 102, 'character': 'Newspaperman at Trenton Town Hall (uncredited)', 'credit_id': '586be6559251415d2a007b35', 'gender': 2, 'id': 33971, 'name': 'Bud Geary', 'order': 81, 'profile_path': '/lAbHBUnl1lmjLMeOHYt6o29RC3.jpg'}, {'cast_id': 104, 'character': 'Newspaperman at Trenton Town Hall (uncredited)', 'credit_id': '586be6b79251415d27007cd5', 'gender': 0, 'id': 1108831, 'name': 'Bert LeBaron', 'order': 82, 'profile_path': None}, {'cast_id': 105, 'character': 'Newspaperman at Trenton Town Hall (uncredited)', 'credit_id': '586be6e6c3a3685ea6007b4b', 'gender': 0, 'id': 1357958, 'name': 'Clyde McAtee', 'order': 83, 'profile_path': None}, {'cast_id': 106, 'character': 'Newspaperman at Trenton Town Hall (uncredited)', 'credit_id': '586be732c3a3685eb2007425', 'gender': 2, 'id': 34818, 'name': 'Cyril Ring', 'order': 84, 'profile_path': '/uvRIQmdFTRZwWL34dtgAIqLOnwp.jpg'}, {'cast_id': 107, 'character': 'Newspaperman at Trenton Town Hall (uncredited)', 'credit_id': '586be7b39251415d2d007bd9', 'gender': 2, 'id': 83822, 'name': 'Roland Winters', 'order': 85, 'profile_path': '/qYU5Z3pS6Ac9EK5fB68bamsJTmL.jpg'}, {'cast_id': 103, 'character': 'Newspaperman (uncredited)', 'credit_id': '586be690c3a3685ea900771d', 'gender': 2, 'id': 997751, 'name': 'Lew Harvey', 'order': 86, 'profile_path': None}, {'cast_id': 41, 'character': 'Newspaperman (uncredited)', 'credit_id': '549d3c129251413129005a01', 'gender': 2, 'id': 30012, 'name': 'Herman J. Mankiewicz', 'order': 87, 'profile_path': None}, {'cast_id': 108, 'character': 'Man in Projection Room (uncredited)', 'credit_id': '586be82dc3a3685eae008009', 'gender': 0, 'id': 1230787, 'name': 'Eddie Dew', 'order': 88, 'profile_path': '/nyVZn5cwGtly0vctkgB28aYmjkW.jpg'}, {'cast_id': 109, 'character': 'Man in Projection Room (uncredited)', 'credit_id': '586be8809251412327000322', 'gender': 0, 'id': 109724, 'name': 'Perc Launders', 'order': 89, 'profile_path': None}, {'cast_id': 110, 'character': 'Ward Heeler (uncredited)', 'credit_id': '586be8f3c3a36804b50003d3', 'gender': 0, 'id': 265594, 'name': 'John Dilson', 'order': 90, 'profile_path': '/95uTOZlqtxp8rhNBQ2ngPpEkt0G.jpg'}, {'cast_id': 111, 'character': 'Ward Heeler (uncredited)', 'credit_id': '586be9259251415d21007b78', 'gender': 2, 'id': 97996, 'name': 'Walter James', 'order': 91, 'profile_path': None}, {'cast_id': 112, 'character': 'Photographer (uncredited)', 'credit_id': '586be98c9251415d2d007cd0', 'gender': 0, 'id': 217770, 'name': 'Robert Dudley', 'order': 92, 'profile_path': None}, {'cast_id': 113, 'character': 'French Maid (uncredited)', 'credit_id': '586bf14a9251415d21007f8b', 'gender': 0, 'id': 1433378, 'name': 'Suzanne Dulier', 'order': 93, 'profile_path': None}, {'cast_id': 114, 'character': 'Solly (uncredited)', 'credit_id': '586bf1c69251413aec00000e', 'gender': 2, 'id': 160707, 'name': 'Al Eben', 'order': 94, 'profile_path': None}, {'cast_id': 115, 'character': 'Car-Driver (uncredited)', 'credit_id': '586c5087c3a36803790020a7', 'gender': 0, 'id': 1466158, 'name': 'Johnny Eckert', 'order': 95, 'profile_path': None}, {'cast_id': 116, 'character': 'Adolf Hitler (uncredited)', 'credit_id': '586c5127c3a3680386002242', 'gender': 0, 'id': 1431719, 'name': 'Carl Ekberg', 'order': 96, 'profile_path': None}, {'cast_id': 117, 'character': "Leland's Nurse (uncredited)", 'credit_id': '586c514c925141086b0020dc', 'gender': 1, 'id': 17662, 'name': 'Edith Evanson', 'order': 97, 'profile_path': '/nocf7KthPB0tKaip5KGJ5SilfAr.jpg'}, {'cast_id': 118, 'character': 'Hermann Goring (uncredited)', 'credit_id': '586c51ba9251410878002031', 'gender': 0, 'id': 1467392, 'name': 'Carl Faulkner', 'order': 98, 'profile_path': None}, {'cast_id': 119, 'character': 'Dancer (uncredited)', 'credit_id': '586c51dfc3a368037b001f24', 'gender': 0, 'id': 1437242, 'name': 'Juanita Fields', 'order': 99, 'profile_path': None}, {'cast_id': 120, 'character': 'Dancer (uncredited)', 'credit_id': '586c521d9251410875001f13', 'gender': 0, 'id': 1445496, 'name': 'Edna Mae Jones', 'order': 100, 'profile_path': None}, {'cast_id': 121, 'character': 'Dancer (uncredited)', 'credit_id': '586c5270c3a3680386002313', 'gender': 0, 'id': 1464780, 'name': 'Leda Nicova', 'order': 101, 'profile_path': None}, {'cast_id': 122, 'character': 'Dancer (uncredited)', 'credit_id': '586c529bc3a368038a001dff', 'gender': 0, 'id': 1468846, 'name': 'Jolane Reynolds', 'order': 102, 'profile_path': None}, {'cast_id': 123, 'character': 'Dancer (uncredited)', 'credit_id': '586c52cdc3a368038a001e1d', 'gender': 1, 'id': 1413586, 'name': 'Suzanne Ridgeway', 'order': 103, 'profile_path': '/84KwxSmvD3INaMOhD6XlXTMLyli.jpg'}, {'cast_id': 124, 'character': 'Expressman (uncredited)', 'credit_id': '586c5336925141086b0021ec', 'gender': 0, 'id': 148401, 'name': 'Olin Francis', 'order': 104, 'profile_path': None}, {'cast_id': 125, 'character': "Susan's Maid (uncredited)", 'credit_id': '586c53a7c3a368037b00206e', 'gender': 0, 'id': 1176362, 'name': 'Louise Franklin', 'order': 105, 'profile_path': None}, {'cast_id': 126, 'character': 'Nurse (uncredited)', 'credit_id': '586d32bf9251410878009228', 'gender': 1, 'id': 1221258, 'name': 'Renee Godfrey', 'order': 106, 'profile_path': '/58C3NF3KnVQda3sTxYffE1e1GVQ.jpg'}, {'cast_id': 127, 'character': 'Guest (uncredited)', 'credit_id': '586d3323925141086d009253', 'gender': 0, 'id': 1281296, 'name': 'Peter Gowland', 'order': 107, 'profile_path': None}, {'cast_id': 128, 'character': 'Man at Party in Everglades (uncredited)', 'credit_id': '586d337b925141087e008c18', 'gender': 0, 'id': 1468521, 'name': 'Jimmy Grant', 'order': 108, 'profile_path': None}, {'cast_id': 129, 'character': 'Joseph (uncredited)', 'credit_id': '586d33e792514108780092f9', 'gender': 0, 'id': 1422389, 'name': 'Jesse Graves', 'order': 109, 'profile_path': None}, {'cast_id': 130, 'character': 'Man on Hospital Roof (uncredited)', 'credit_id': '586d3411925141086d0092c8', 'gender': 0, 'id': 1492450, 'name': 'Ernest Grooney', 'order': 110, 'profile_path': None}, {'cast_id': 131, 'character': 'Man on Hospital Roof (uncredited)', 'credit_id': '586d343092514108700096f9', 'gender': 0, 'id': 1681528, 'name': 'Jack Gwynne', 'order': 111, 'profile_path': None}, {'cast_id': 132, 'character': 'Man on Roof (uncredited)', 'credit_id': '586d348b9251410870009728', 'gender': 0, 'id': 1490125, 'name': 'Teddy Mangean', 'order': 112, 'profile_path': None}, {'cast_id': 133, 'character': 'Best Man at Wedding (uncredited)', 'credit_id': '586d34f6c3a368037b008dc8', 'gender': 2, 'id': 1205434, 'name': 'Henry Hebert', 'order': 113, 'profile_path': None}, {'cast_id': 134, 'character': 'Fish Driver (uncredited)', 'credit_id': '586d35abc3a368037e009398', 'gender': 0, 'id': 1187947, 'name': "Bryan 'Slim' Hightower", 'order': 114, 'profile_path': None}, {'cast_id': 135, 'character': 'Politician (uncredited)', 'credit_id': '586d3616925141086b0097d2', 'gender': 0, 'id': 1421016, 'name': 'Mitchell Ingraham', 'order': 115, 'profile_path': None}, {'cast_id': 136, 'character': 'Politician (uncredited)', 'credit_id': '586d3644925141087c008eb8', 'gender': 2, 'id': 1023934, 'name': 'Philip Morris', 'order': 116, 'profile_path': None}, {'cast_id': 137, 'character': 'Politician (uncredited)', 'credit_id': '586d366cc3a3680386009ddd', 'gender': 0, 'id': 121253, 'name': 'Francis Sayles', 'order': 117, 'profile_path': None}, {'cast_id': 138, 'character': 'Waiter at Inquirer Party (uncredited)', 'credit_id': '586d36c3c3a3680379009554', 'gender': 0, 'id': 1290863, 'name': 'George W. Jimenez', 'order': 118, 'profile_path': None}, {'cast_id': 139, 'character': 'Orchestra Leader (uncredited)', 'credit_id': '586d375b925141087000988f', 'gender': 0, 'id': 1086333, 'name': 'Arthur Kay', 'order': 119, 'profile_path': None}, {'cast_id': 140, 'character': 'Ms. Townsend (uncredited)', 'credit_id': '586d3829925141087e008e5e', 'gender': 0, 'id': 134819, 'name': 'Ellen Lowe', 'order': 120, 'profile_path': None}, {'cast_id': 141, 'character': 'Prompter (uncredited)', 'credit_id': '586d3857c3a368038a008c37', 'gender': 2, 'id': 120474, 'name': 'James T. Mack', 'order': 121, 'profile_path': None}, {'cast_id': 142, 'character': 'Newsboy (uncredited)', 'credit_id': '586d43f192514127cb00034d', 'gender': 0, 'id': 1467054, 'name': 'Mickey Martin', 'order': 122, 'profile_path': None}, {'cast_id': 143, 'character': 'Newsman (uncredited)', 'credit_id': '586d442f92514127c9000361', 'gender': 0, 'id': 1420879, 'name': 'Bruce Sidney', 'order': 123, 'profile_path': None}, {'cast_id': 144, 'character': 'Shadowgraph Man (uncredited)', 'credit_id': '586d448c92514127d2000352', 'gender': 0, 'id': 1612202, 'name': 'Major McBride', 'order': 124, 'profile_path': None}, {'cast_id': 145, 'character': '(uncredited)', 'credit_id': '586d44af92514127d2000366', 'gender': 2, 'id': 569144, 'name': 'Frank McLure', 'order': 125, 'profile_path': '/u6E8Ms5zQXg9LEr7lktIvhtMxjS.jpg'}, {'cast_id': 146, 'character': 'Civic Leader (uncredited)', 'credit_id': '586da13692514129590007f0', 'gender': 0, 'id': 1269188, 'name': 'Charles Meakin', 'order': 126, 'profile_path': None}, {'cast_id': 147, 'character': 'Civic Leader (uncredited)', 'credit_id': '586da157c3a3683b71000906', 'gender': 2, 'id': 1718303, 'name': 'Edward Peil Jr.', 'order': 127, 'profile_path': None}, {'cast_id': 148, 'character': 'Dr. Corey (uncredited)', 'credit_id': '586da1a7c3a3683b6400094f', 'gender': 0, 'id': 1235592, 'name': 'Irving Mitchell', 'order': 128, 'profile_path': None}, {'cast_id': 149, 'character': 'Ethel (uncredited)', 'credit_id': '586da4e5c3a3683b78000a02', 'gender': 0, 'id': 935629, 'name': 'Frances E. Neal', 'order': 129, 'profile_path': '/f2CXGxjGzwZMR43EKZNE0zcMgWL.jpg'}, {'cast_id': 150, 'character': 'Woman at Opera (uncredited)', 'credit_id': '586da50c925141295f000b91', 'gender': 0, 'id': 1467852, 'name': 'Lillian Nicholson', 'order': 130, 'profile_path': None}, {'cast_id': 151, 'character': 'Secretary (uncredited)', 'credit_id': '586da560925141295c000b8b', 'gender': 0, 'id': 1271205, 'name': 'Joseph North', 'order': 131, 'profile_path': None}, {'cast_id': 152, 'character': 'Secretary (uncredited)', 'credit_id': '586da5809251412951000b58', 'gender': 2, 'id': 1176510, 'name': "William H. O'Brien", 'order': 132, 'profile_path': '/d8BySpwzgqv8rVezb0QbtXvmxbb.jpg'}, {'cast_id': 153, 'character': 'Opera Spectator (uncredited)', 'credit_id': '586da612c3a3683b7e000c28', 'gender': 0, 'id': 1271643, 'name': 'Field Norton', 'order': 133, 'profile_path': None}, {'cast_id': 154, 'character': 'Opera Spectator (uncredited)', 'credit_id': '586da64c9251412956000c68', 'gender': 0, 'id': 106585, 'name': 'Dick Scott', 'order': 134, 'profile_path': None}, {'cast_id': 155, 'character': 'Man at Madison Square Garden (uncredited)', 'credit_id': '586da69e9251412951000c1a', 'gender': 0, 'id': 121127, 'name': "Frank O'Connor", 'order': 135, 'profile_path': '/11dv3ebdyQWg77VFiPOFfXbuxWH.jpg'}, {'cast_id': 156, 'character': 'Man at Madison Square Garden (uncredited)', 'credit_id': '586da6bfc3a3683b64000c72', 'gender': 2, 'id': 119547, 'name': 'Russ Powell', 'order': 136, 'profile_path': None}, {'cast_id': 157, 'character': 'Man at Madison Square Garden (uncredited)', 'credit_id': '586da7479251412956000cf0', 'gender': 0, 'id': 1208035, 'name': 'Bert Stevens', 'order': 137, 'profile_path': None}, {'cast_id': 158, 'character': 'Man (uncredited)', 'credit_id': '586da794c3a3683b7e000d02', 'gender': 0, 'id': 1176932, 'name': 'Thomas Pogue', 'order': 138, 'profile_path': None}, {'cast_id': 159, 'character': 'Woman in Front of Chronicle Building (uncredited)', 'credit_id': '586e84179251412959008a6f', 'gender': 0, 'id': 1422376, 'name': "Lillian O'Malley", 'order': 139, 'profile_path': None}, {'cast_id': 160, 'character': 'Stagehand (uncredited)', 'credit_id': '586e8537c3a3683b71009497', 'gender': 2, 'id': 1062654, 'name': 'Jack Raymond', 'order': 140, 'profile_path': None}, {'cast_id': 161, 'character': 'Stagehand (uncredited)', 'credit_id': '586e857ec3a3683b7e009e59', 'gender': 0, 'id': 1265589, 'name': 'Gohr Van Vleck', 'order': 141, 'profile_path': None}, {'cast_id': 162, 'character': 'Big Governess (uncredited)', 'credit_id': '586e85bf925141295100959c', 'gender': 0, 'id': 1408657, 'name': 'Myrtle Rishell', 'order': 142, 'profile_path': None}, {'cast_id': 163, 'character': 'Smather (uncredited)', 'credit_id': '586e85ffc3a3683b71009512', 'gender': 2, 'id': 117029, 'name': 'Benny Rubin', 'order': 143, 'profile_path': '/iWjnIur6En50YRvC1zkPPGoP5By.jpg'}, {'cast_id': 164, 'character': 'Hireling (uncredited)', 'credit_id': '586e8666c3a3683b76009392', 'gender': 2, 'id': 81975, 'name': 'Shimen Ruskin', 'order': 144, 'profile_path': None}, {'cast_id': 165, 'character': 'Hireling (uncredited)', 'credit_id': '586e86f8c3a3683b760093d3', 'gender': 2, 'id': 109778, 'name': 'George Sherwood', 'order': 145, 'profile_path': None}, {'cast_id': 166, 'character': 'Man in Inquirer City Room (uncredited)', 'credit_id': '586e87949251412963009792', 'gender': 0, 'id': 144549, 'name': 'Edward Ryan', 'order': 146, 'profile_path': None}, {'cast_id': 167, 'character': 'Senate Investigator (uncredited)', 'credit_id': '586e87db925141295f00936a', 'gender': 2, 'id': 120476, 'name': 'Landers Stevens', 'order': 147, 'profile_path': None}, {'cast_id': 168, 'character': 'Portuguese Laborer (uncredited)', 'credit_id': '586e884ac3a3683b69008880', 'gender': 0, 'id': 1469574, 'name': 'Harry J. Vejar', 'order': 148, 'profile_path': None}, {'cast_id': 169, 'character': 'Chorus Master (uncredited)', 'credit_id': '586e8891c3a3683b690088b0', 'gender': 0, 'id': 1023709, 'name': 'Tudor Williams', 'order': 149, 'profile_path': '/oigZTXPwfzu7ourZ2LfxGzI2wl7.jpg'}, {'cast_id': 170, 'character': 'Speaker (uncredited)', 'credit_id': '586e88b79251412959008d2f', 'gender': 0, 'id': 1466740, 'name': 'Arthur Yeoman', 'order': 150, 'profile_path': None}, {'cast_id': 189, 'character': 'Copy Boy (uncredited)', 'credit_id': '587d86b1c3a3684a4a022653', 'gender': 2, 'id': 31707, 'name': 'Tim Davis', 'order': 151, 'profile_path': None}, {'cast_id': 190, 'character': 'Entertainer\t (uncredited)', 'credit_id': '5941ba909251414b02028183', 'gender': 0, 'id': 148006, 'name': 'Charles Bennett', 'order': 152, 'profile_path': None}]</t>
  </si>
  <si>
    <t>[{'credit_id': '52fe420ec3a36847f8000885', 'department': 'Directing', 'gender': 2, 'id': 40, 'job': 'Director', 'name': 'Orson Welles', 'profile_path': '/2DF3e98c7GGa1uJJvpgIiMPg0h2.jpg'}, {'credit_id': '52fe420ec3a36847f800088b', 'department': 'Production', 'gender': 2, 'id': 40, 'job': 'Producer', 'name': 'Orson Welles', 'profile_path': '/2DF3e98c7GGa1uJJvpgIiMPg0h2.jpg'}, {'credit_id': '52fe420ec3a36847f80008bd', 'department': 'Production', 'gender': 0, 'id': 11034, 'job': 'Producer', 'name': 'Richard Baer', 'profile_path': None}, {'credit_id': '52fe420ec3a36847f80008c3', 'department': 'Production', 'gender': 2, 'id': 11035, 'job': 'Executive Producer', 'name': 'George Schaefer', 'profile_path': None}, {'credit_id': '52fe420ec3a36847f80008c9', 'department': 'Sound', 'gender': 2, 'id': 1045, 'job': 'Original Music Composer', 'name': 'Bernard Herrmann', 'profile_path': '/nuGwEH9lJIBTEzsmB4bGDgJ9qgj.jpg'}, {'credit_id': '52fe420ec3a36847f80008cf', 'department': 'Camera', 'gender': 2, 'id': 8504, 'job': 'Director of Photography', 'name': 'Gregg Toland', 'profile_path': '/6DKcT5fCniS4gIEEEqsLkZC6QeK.jpg'}, {'credit_id': '52fe420ec3a36847f80008d5', 'department': 'Editing', 'gender': 2, 'id': 1744, 'job': 'Editor', 'name': 'Robert Wise', 'profile_path': '/6EPkRgYsDMQOYmE9s1vZt2O470R.jpg'}, {'credit_id': '52fe420ec3a36847f80008db', 'department': 'Art', 'gender': 2, 'id': 11036, 'job': 'Art Direction', 'name': 'Van Nest Polglase', 'profile_path': '/11wRR3ofmyXu33rjhlrwg74zpnJ.jpg'}, {'credit_id': '52fe420ec3a36847f80008e1', 'department': 'Costume &amp; Make-Up', 'gender': 2, 'id': 10153, 'job': 'Costume Design', 'name': 'Edward Stevenson', 'profile_path': None}, {'credit_id': '52fe420ec3a36847f80008e7', 'department': 'Crew', 'gender': 2, 'id': 3252, 'job': 'Special Effects', 'name': 'Vernon L. Walker', 'profile_path': None}, {'credit_id': '52fe420ec3a36847f80008f1', 'department': 'Writing', 'gender': 2, 'id': 40, 'job': 'Screenplay', 'name': 'Orson Welles', 'profile_path': '/2DF3e98c7GGa1uJJvpgIiMPg0h2.jpg'}, {'credit_id': '52fe420ec3a36847f80008f7', 'department': 'Writing', 'gender': 2, 'id': 30012, 'job': 'Screenplay', 'name': 'Herman J. Mankiewicz', 'profile_path': None}, {'credit_id': '52fe420ec3a36847f80008fd', 'department': 'Writing', 'gender': 0, 'id': 1040011, 'job': 'Writer', 'name': 'Roger Q. Denny', 'profile_path': None}, {'credit_id': '52fe420ec3a36847f8000903', 'department': 'Writing', 'gender': 0, 'id': 11783, 'job': 'Writer', 'name': 'John Houseman', 'profile_path': '/yN0o6KfCD7Lbb50oYuYn1oxHONB.jpg'}, {'credit_id': '52fe420ec3a36847f8000909', 'department': 'Writing', 'gender': 0, 'id': 1117970, 'job': 'Writer', 'name': 'Mollie Kent', 'profile_path': None}, {'credit_id': '586b00099251415d310000a9', 'department': 'Crew', 'gender': 0, 'id': 34101, 'job': 'Stunts', 'name': 'Tom Steele', 'profile_path': '/zEnRhny8W7KyXEmVE629hbHgiAY.jpg'}, {'credit_id': '573e5c8fc3a3687add000961', 'department': 'Costume &amp; Make-Up', 'gender': 2, 'id': 4352, 'job': 'Makeup Department Head', 'name': 'Mel Berns', 'profile_path': None}, {'credit_id': '586e8943c3a3683b7e00a0fc', 'department': 'Production', 'gender': 0, 'id': 1722105, 'job': 'Casting', 'name': 'Rufus Le Maire', 'profile_path': None}, {'credit_id': '586e8977c3a3683b6d009d87', 'department': 'Art', 'gender': 2, 'id': 7338, 'job': 'Set Decoration', 'name': 'Darrell Silvera', 'profile_path': None}, {'credit_id': '586e89a8c3a3683b78008908', 'department': 'Costume &amp; Make-Up', 'gender': 0, 'id': 122108, 'job': 'Makeup Artist', 'name': 'Layne Britton', 'profile_path': None}, {'credit_id': '586e89ccc3a3683b6d009dc5', 'department': 'Costume &amp; Make-Up', 'gender': 2, 'id': 1000458, 'job': 'Makeup Artist', 'name': 'Maurice Seiderman', 'profile_path': None}, {'credit_id': '586e8e34925141294e00973f', 'department': 'Production', 'gender': 2, 'id': 30174, 'job': 'Executive In Charge Of Production', 'name': 'Pandro S. Berman', 'profile_path': '/pOB0fbkzzKPUs5w9wd7aeFjjpuI.jpg'}, {'credit_id': '586e8e6c925141295f009732', 'department': 'Production', 'gender': 0, 'id': 1530899, 'job': 'Production Manager', 'name': 'J.R. Crone', 'profile_path': None}, {'credit_id': '586e8e8fc3a3683b710099d7', 'department': 'Crew', 'gender': 0, 'id': 103945, 'job': 'Post Production Supervisor', 'name': 'Lee S. Marcus', 'profile_path': None}, {'credit_id': '586e8ee092514129590090a1', 'department': 'Directing', 'gender': 0, 'id': 1343610, 'job': 'Assistant Director', 'name': 'Edward Donahue', 'profile_path': None}, {'credit_id': '586e8f25c3a3683b71009a7e', 'department': 'Directing', 'gender': 2, 'id': 14511, 'job': 'Second Assistant Director', 'name': 'Fred Fleck', 'profile_path': None}, {'credit_id': '586e8f8e9251412951009b3c', 'department': 'Editing', 'gender': 0, 'id': 1435755, 'job': 'Color Timer', 'name': 'George Cave', 'profile_path': None}, {'credit_id': '586e8fd2c3a3683b6d00a1db', 'department': 'Editing', 'gender': 0, 'id': 11783, 'job': 'Editorial Manager', 'name': 'John Houseman', 'profile_path': '/yN0o6KfCD7Lbb50oYuYn1oxHONB.jpg'}, {'credit_id': '586e9005925141295c009ac9', 'department': 'Editing', 'gender': 2, 'id': 19457, 'job': 'Assistant Editor', 'name': 'Mark Robson', 'profile_path': '/RANZix3ESF39Ue38p7QhxgDWsf.jpg'}, {'credit_id': '586e907bc3a3683b6400aafb', 'department': 'Production', 'gender': 0, 'id': 1733276, 'job': 'Researcher', 'name': 'Elizabeth McGaffey', 'profile_path': None}, {'credit_id': '586e90fbc3a3683b69008d53', 'department': 'Camera', 'gender': 0, 'id': 1733277, 'job': 'Still Photographer', 'name': 'Alexander Kahle', 'profile_path': None}, {'credit_id': '586e91379251412959009269', 'department': 'Lighting', 'gender': 0, 'id': 1369442, 'job': 'Gaffer', 'name': 'Vic Jones', 'profile_path': None}, {'credit_id': '586e9175c3a3683b7e00a67d', 'department': 'Camera', 'gender': 0, 'id': 1547899, 'job': 'Still Photographer', 'name': 'Phil Stern', 'profile_path': None}, {'credit_id': '586e91e89251412963009e69', 'department': 'Sound', 'gender': 0, 'id': 1583007, 'job': 'Supervising Sound Editor', 'name': 'John Aalberg', 'profile_path': None}, {'credit_id': '586e922cc3a3683b71009ca7', 'department': 'Sound', 'gender': 0, 'id': 10155, 'job': 'Sound Re-Recording Mixer', 'name': 'Clem Portman', 'profile_path': None}]</t>
  </si>
  <si>
    <t>[{'id': 9648, 'name': 'Mystery'}, {'id': 18, 'name': 'Drama'}]</t>
  </si>
  <si>
    <t>[{'name': 'RKO Radio Pictures', 'id': 6}, {'name': 'Mercury Productions', 'id': 11447}]</t>
  </si>
  <si>
    <t>Citizen Kane</t>
  </si>
  <si>
    <t>m300</t>
  </si>
  <si>
    <t>['action', 'adventure', 'thriller']</t>
  </si>
  <si>
    <t>[{'cast_id': 1, 'character': 'Gabe Walker', 'credit_id': '52fe44ebc3a36847f80b1e55', 'gender': 2, 'id': 16483, 'name': 'Sylvester Stallone', 'order': 0, 'profile_path': '/gnmwOa46C2TP35N7ARSzboTdx2u.jpg'}, {'cast_id': 2, 'character': 'Eric Qualen', 'credit_id': '52fe44ebc3a36847f80b1e59', 'gender': 2, 'id': 12074, 'name': 'John Lithgow', 'order': 1, 'profile_path': '/uquz3dZ0fs0lAK57lCXwxaslVkb.jpg'}, {'cast_id': 3, 'character': 'Hal Tucker', 'credit_id': '52fe44ebc3a36847f80b1e5d', 'gender': 2, 'id': 12132, 'name': 'Michael Rooker', 'order': 2, 'profile_path': '/bvmf7TIjCyRPrBNrmZ5qyePTL5y.jpg'}, {'cast_id': 4, 'character': 'Jessie Deighan', 'credit_id': '52fe44ebc3a36847f80b1e61', 'gender': 1, 'id': 51580, 'name': 'Janine Turner', 'order': 3, 'profile_path': '/52pvn7fi9siuBGwntyklTHpHxCI.jpg'}, {'cast_id': 17, 'character': 'Richard Travers', 'credit_id': '52fe44ecc3a36847f80b1ead', 'gender': 2, 'id': 16937, 'name': 'Rex Linn', 'order': 4, 'profile_path': '/2ze2PNirf4vle9sWRkSxHgv1iH0.jpg'}, {'cast_id': 18, 'character': 'Kristel - Jet Pilot', 'credit_id': '52fe44ecc3a36847f80b1eb1', 'gender': 1, 'id': 6692, 'name': 'Caroline Goodall', 'order': 5, 'profile_path': '/f3L5WmEtGjjONTe8qvBZOy2dWTJ.jpg'}, {'cast_id': 19, 'character': 'Kynette', 'credit_id': '52fe44ecc3a36847f80b1eb5', 'gender': 2, 'id': 12974, 'name': 'Leon Robinson', 'order': 6, 'profile_path': '/ctcZ94ykGlCSh0s8QwRkYPCKAsq.jpg'}, {'cast_id': 20, 'character': 'Delmar', 'credit_id': '52fe44ecc3a36847f80b1eb9', 'gender': 2, 'id': 51799, 'name': 'Craig Fairbrass', 'order': 7, 'profile_path': '/z5WnSqwkM0Ax0Z47etVNmcew5Pn.jpg'}, {'cast_id': 21, 'character': 'Ryan', 'credit_id': '52fe44ecc3a36847f80b1ebd', 'gender': 2, 'id': 44178, 'name': 'Gregory Scott Cummins', 'order': 8, 'profile_path': '/jXJlgaYDCPK8lEyA1mC8mD2hjpG.jpg'}, {'cast_id': 22, 'character': 'Heldon', 'credit_id': '52fe44ecc3a36847f80b1ec1', 'gender': 2, 'id': 111078, 'name': 'Denis Forest', 'order': 9, 'profile_path': '/hlvM71zefv8bBhxZflQGPl2QjwH.jpg'}, {'cast_id': 23, 'character': 'Sarah', 'credit_id': '52fe44ecc3a36847f80b1ec5', 'gender': 1, 'id': 30369, 'name': 'Michelle Joyner', 'order': 10, 'profile_path': '/qDKVjwLBHzPY5OY5mwQG25nUIMI.jpg'}, {'cast_id': 24, 'character': 'Evan', 'credit_id': '52fe44ecc3a36847f80b1ec9', 'gender': 2, 'id': 7268, 'name': 'Max Perlich', 'order': 11, 'profile_path': '/baFBjA3vKNqZCbXrJepVweeLj3d.jpg'}, {'cast_id': 26, 'character': 'Frank', 'credit_id': '52fe44ecc3a36847f80b1ed1', 'gender': 2, 'id': 8853, 'name': 'Ralph Waite', 'order': 12, 'profile_path': '/fvLzvzgEhznLngnM628rXTt53AX.jpg'}, {'cast_id': 25, 'character': 'Walter Wright', 'credit_id': '52fe44ecc3a36847f80b1ecd', 'gender': 2, 'id': 1818, 'name': 'Paul Winfield', 'order': 13, 'profile_path': '/6oc80tWtRg8pRAPXOhV3FQBvBR5.jpg'}, {'cast_id': 27, 'character': 'Brett', 'credit_id': '52fe44ecc3a36847f80b1ed5', 'gender': 0, 'id': 948644, 'name': 'Trey Brownell', 'order': 14, 'profile_path': None}]</t>
  </si>
  <si>
    <t>[{'credit_id': '54afbbdc9251413fe1001ac6', 'department': 'Art', 'gender': 2, 'id': 1096, 'job': 'Production Design', 'name': 'John Vallone', 'profile_path': None}, {'credit_id': '52fe44ecc3a36847f80b1e8b', 'department': 'Production', 'gender': 2, 'id': 3986, 'job': 'Executive Producer', 'name': 'Mario Kassar', 'profile_path': None}, {'credit_id': '54afbcb0c3a3683fba003f08', 'department': 'Costume &amp; Make-Up', 'gender': 0, 'id': 3995, 'job': 'Makeup Department Head', 'name': 'Jeff Dawn', 'profile_path': None}, {'credit_id': '52fe44ecc3a36847f80b1ee1', 'department': 'Costume &amp; Make-Up', 'gender': 1, 'id': 7735, 'job': 'Costume Design', 'name': 'Ellen Mirojnick', 'profile_path': None}, {'credit_id': '52fe44ecc3a36847f80b1e91', 'department': 'Production', 'gender': 2, 'id': 7726, 'job': 'Producer', 'name': 'Alan Marshall', 'profile_path': None}, {'credit_id': '52fe44ecc3a36847f80b1ea9', 'department': 'Editing', 'gender': 2, 'id': 7715, 'job': 'Editor', 'name': 'Frank J. Urioste', 'profile_path': None}, {'credit_id': '54afbc0592514169e0003fd1', 'department': 'Art', 'gender': 0, 'id': 5492, 'job': 'Art Direction', 'name': 'Aurelio Crugnola', 'profile_path': None}, {'credit_id': '54afbd5f9251414aee001864', 'department': 'Art', 'gender': 2, 'id': 5673, 'job': 'Assistant Art Director', 'name': 'Marco Trentini', 'profile_path': None}, {'credit_id': '52fe44ecc3a36847f80b1edb', 'department': 'Production', 'gender': 1, 'id': 6044, 'job': 'Casting', 'name': 'Mindy Marin', 'profile_path': '/qzqo2SyYdwb3CKeLuUMXBJneWEe.jpg'}, {'credit_id': '54afbc6dc3a368226e001d11', 'department': 'Art', 'gender': 2, 'id': 6880, 'job': 'Set Decoration', 'name': 'Robert Gould', 'profile_path': None}, {'credit_id': '52fe44ecc3a36847f80b1e97', 'department': 'Sound', 'gender': 0, 'id': 7020, 'job': 'Original Music Composer', 'name': 'Trevor Jones', 'profile_path': '/86HjonjMXwcDyOlpaQW1SVR9CXh.jpg'}, {'credit_id': '52fe44ebc3a36847f80b1e73', 'department': 'Writing', 'gender': 2, 'id': 10703, 'job': 'Screenplay', 'name': 'Michael France', 'profile_path': None}, {'credit_id': '52fe44ebc3a36847f80b1e6d', 'department': 'Writing', 'gender': 2, 'id': 10703, 'job': 'Screenstory', 'name': 'Michael France', 'profile_path': None}, {'credit_id': '52fe44ebc3a36847f80b1e79', 'department': 'Writing', 'gender': 2, 'id': 16483, 'job': 'Screenplay', 'name': 'Sylvester Stallone', 'profile_path': '/gnmwOa46C2TP35N7ARSzboTdx2u.jpg'}, {'credit_id': '52fe44ebc3a36847f80b1e7f', 'department': 'Directing', 'gender': 2, 'id': 16938, 'job': 'Director', 'name': 'Renny Harlin', 'profile_path': '/lOCRZzC1UZfkObWpQtKxga5ZV8F.jpg'}, {'credit_id': '52fe44ecc3a36847f80b1e85', 'department': 'Production', 'gender': 2, 'id': 16938, 'job': 'Producer', 'name': 'Renny Harlin', 'profile_path': '/lOCRZzC1UZfkObWpQtKxga5ZV8F.jpg'}, {'credit_id': '52fe44ecc3a36847f80b1ea3', 'department': 'Camera', 'gender': 2, 'id': 21516, 'job': 'Director of Photography', 'name': 'Alex Thomson', 'profile_path': None}, {'credit_id': '54afbbf4c3a3687744002208', 'department': 'Art', 'gender': 1, 'id': 25061, 'job': 'Art Direction', 'name': 'Maria-Teresa Barbasso', 'profile_path': None}, {'credit_id': '54afbc179251414a3d0017ab', 'department': 'Art', 'gender': 0, 'id': 27156, 'job': 'Art Direction', 'name': 'Christiaan Wagener', 'profile_path': None}, {'credit_id': '54afbd2c9251414afd001b53', 'department': 'Production', 'gender': 1, 'id': 34336, 'job': 'Production Manager', 'name': 'Laura Fattori', 'profile_path': None}, {'credit_id': '52fe44ebc3a36847f80b1e67', 'department': 'Writing', 'gender': 2, 'id': 57401, 'job': 'Author', 'name': 'John Long', 'profile_path': None}, {'credit_id': '54afbccc9251411ef6003d55', 'department': 'Costume &amp; Make-Up', 'gender': 0, 'id': 74323, 'job': 'Makeup Department Head', 'name': 'Tania McComas', 'profile_path': None}, {'credit_id': '54afbc7f925141152c003b8a', 'department': 'Art', 'gender': 1, 'id': 1182551, 'job': 'Set Decoration', 'name': 'Cynthia Sleiter', 'profile_path': None}, {'credit_id': '54afbd109251414aee00185e', 'department': 'Crew', 'gender': 0, 'id': 1206190, 'job': 'Makeup Effects', 'name': 'Jake Garber', 'profile_path': '/d3xjQNUpOuVvIjEWuZuesrQ8T3b.jpg'}, {'credit_id': '54afbd8d9251414afd001b66', 'department': 'Crew', 'gender': 2, 'id': 1333931, 'job': 'Property Master', 'name': 'Kent H. Johnson', 'profile_path': None}, {'credit_id': '54afbd759251414a3d0017d9', 'department': 'Art', 'gender': 0, 'id': 1336513, 'job': 'Set Designer', 'name': 'Giulia Chiara Crugnola', 'profile_path': None}, {'credit_id': '55402cc09251414af90005f8', 'department': 'Visual Effects', 'gender': 0, 'id': 1395269, 'job': 'Visual Effects Supervisor', 'name': 'John Bruno', 'profile_path': None}, {'credit_id': '54afbc949251414afd001b43', 'department': 'Costume &amp; Make-Up', 'gender': 0, 'id': 1411166, 'job': 'Hairstylist', 'name': 'Peter Tothpal', 'profile_path': None}, {'credit_id': '54afbd47c3a3682e40001918', 'department': 'Production', 'gender': 0, 'id': 1411170, 'job': 'Production Supervisor', 'name': 'Joel Marx', 'profile_path': None}]</t>
  </si>
  <si>
    <t>[{'id': 28, 'name': 'Action'}, {'id': 12, 'name': 'Adventure'}, {'id': 53, 'name': 'Thriller'}]</t>
  </si>
  <si>
    <t>[{'name': 'TriStar Pictures', 'id': 559}, {'name': 'Canal+', 'id': 5358}, {'name': 'Carolco Pictures', 'id': 14723}, {'name': 'RCS Video', 'id': 23246}, {'name': 'Cliffhanger Productions', 'id': 45728}, {'name': 'Pioneer', 'id': 45729}]</t>
  </si>
  <si>
    <t>Cliffhanger</t>
  </si>
  <si>
    <t>m301</t>
  </si>
  <si>
    <t>['crime', 'drama', 'sci-fi']</t>
  </si>
  <si>
    <t>[{'cast_id': 4, 'character': 'Alexander  DeLarge', 'credit_id': '52fe4224c3a36847f80071e5', 'gender': 2, 'id': 56890, 'name': 'Malcolm McDowell', 'order': 0, 'profile_path': '/lnVJ6J8szi86ssDTfyvZSl8lnlr.jpg'}, {'cast_id': 5, 'character': 'Mr. Alexander', 'credit_id': '52fe4224c3a36847f80071e9', 'gender': 2, 'id': 2264, 'name': 'Patrick Magee', 'order': 1, 'profile_path': '/32ReETRLWtjg4eQO1SRhJsn8aSE.jpg'}, {'cast_id': 6, 'character': 'Mrs. Alexander', 'credit_id': '52fe4224c3a36847f80071ed', 'gender': 1, 'id': 2265, 'name': 'Adrienne Corri', 'order': 2, 'profile_path': '/fEO6V3zvvyWpviIvEdJ8jSLkTL1.jpg'}, {'cast_id': 7, 'character': 'Chief Guard', 'credit_id': '52fe4224c3a36847f80071f1', 'gender': 2, 'id': 2267, 'name': 'Michael Bates', 'order': 3, 'profile_path': '/98HKLKoiYyVfLrINOPdySPN8QnM.jpg'}, {'cast_id': 8, 'character': 'Dim', 'credit_id': '52fe4224c3a36847f80071f5', 'gender': 2, 'id': 2268, 'name': 'Warren Clarke', 'order': 4, 'profile_path': '/zb7YcAIYjHYBSsdfqa5b4QLcneb.jpg'}, {'cast_id': 9, 'character': 'Georgie', 'credit_id': '52fe4224c3a36847f80071f9', 'gender': 0, 'id': 2270, 'name': 'James Marcus', 'order': 5, 'profile_path': '/2JfzPy7lK1VqHwlOMham11RKGzH.jpg'}, {'cast_id': 10, 'character': 'Pete', 'credit_id': '52fe4224c3a36847f80071fd', 'gender': 2, 'id': 2271, 'name': 'Michael Tarn', 'order': 6, 'profile_path': '/qq3BY4SFRTBEn9Su8Ohh8cy6oxt.jpg'}, {'cast_id': 11, 'character': 'Dr. Brodsky', 'credit_id': '52fe4224c3a36847f8007201', 'gender': 0, 'id': 2272, 'name': 'Carl Duering', 'order': 7, 'profile_path': '/myca5caWA6rizVWuXdUT6UcbnhI.jpg'}, {'cast_id': 12, 'character': 'Tramp', 'credit_id': '52fe4224c3a36847f8007205', 'gender': 0, 'id': 2273, 'name': 'Paul Farrell', 'order': 8, 'profile_path': '/tOSOdVUQSNtnhzqVLgh5TcMA1Bf.jpg'}, {'cast_id': 13, 'character': 'Catlady', 'credit_id': '52fe4224c3a36847f8007209', 'gender': 0, 'id': 2274, 'name': 'Miriam Karlin', 'order': 9, 'profile_path': '/uCQHjnB0FrAbTAUat5RRIQDu4kB.jpg'}, {'cast_id': 14, 'character': 'Mum', 'credit_id': '52fe4224c3a36847f800720d', 'gender': 1, 'id': 2276, 'name': 'Sheila Raynor', 'order': 10, 'profile_path': '/b4EXxbf8djBOGycwHjXtPijrx2K.jpg'}, {'cast_id': 15, 'character': 'Mr. P. R. Deltoid', 'credit_id': '52fe4224c3a36847f8007211', 'gender': 0, 'id': 2278, 'name': 'Aubrey Morris', 'order': 11, 'profile_path': '/xdktXAfamJVnCRAPoQEghzRoDpm.jpg'}, {'cast_id': 16, 'character': 'Prison Chaplain', 'credit_id': '52fe4224c3a36847f8007215', 'gender': 0, 'id': 2279, 'name': 'Godfrey Quigley', 'order': 12, 'profile_path': '/7cFpBD1ZlFvHCXBC56cFDXZ3m54.jpg'}, {'cast_id': 17, 'character': 'Lodger', 'credit_id': '52fe4224c3a36847f8007219', 'gender': 0, 'id': 2280, 'name': 'Clive Francis', 'order': 13, 'profile_path': '/lLo7L3TO7UyDGK2gP5ICfy4O1jF.jpg'}, {'cast_id': 25, 'character': 'Billy Boy (gang leader)', 'credit_id': '52fe4224c3a36847f800723b', 'gender': 0, 'id': 2290, 'name': 'Richard Connaught', 'order': 14, 'profile_path': '/sARD8b9My2XOAK8DEDOkejXhtPy.jpg'}, {'cast_id': 26, 'character': 'Psychiatrist', 'credit_id': '52fe4224c3a36847f800723f', 'gender': 0, 'id': 2292, 'name': 'Pauline Taylor', 'order': 15, 'profile_path': '/qvCEoqB4oKNIgWBDuxgZvHP0CjS.jpg'}, {'cast_id': 27, 'character': 'Dad', 'credit_id': '52fe4224c3a36847f8007243', 'gender': 2, 'id': 694, 'name': 'Philip Stone', 'order': 16, 'profile_path': '/2thWE9JSWeYj1Oea0uwNtF8ntrJ.jpg'}, {'cast_id': 34, 'character': 'Bodyguard', 'credit_id': '54cc705ec3a3687f8f000b6f', 'gender': 2, 'id': 24342, 'name': 'David Prowse', 'order': 17, 'profile_path': '/cJtmBVrjYwawh2cCiAfZkEjPeqc.jpg'}, {'cast_id': 35, 'character': 'Prison Governor', 'credit_id': '590724a7c3a3684af002b65c', 'gender': 0, 'id': 1231170, 'name': 'Michael Gover', 'order': 18, 'profile_path': '/d1YuAPOT9sDw26WFIZwq9krbETT.jpg'}]</t>
  </si>
  <si>
    <t>[{'credit_id': '52fe4224c3a36847f80071db', 'department': 'Directing', 'gender': 2, 'id': 240, 'job': 'Director', 'name': 'Stanley Kubrick', 'profile_path': '/ywoN9gI2lFOA5EAxxyRbQ1R4GQ6.jpg'}, {'credit_id': '52fe4224c3a36847f80071e1', 'department': 'Writing', 'gender': 2, 'id': 240, 'job': 'Screenplay', 'name': 'Stanley Kubrick', 'profile_path': '/ywoN9gI2lFOA5EAxxyRbQ1R4GQ6.jpg'}, {'credit_id': '52fe4224c3a36847f800721f', 'department': 'Production', 'gender': 2, 'id': 240, 'job': 'Producer', 'name': 'Stanley Kubrick', 'profile_path': '/ywoN9gI2lFOA5EAxxyRbQ1R4GQ6.jpg'}, {'credit_id': '52fe4224c3a36847f8007225', 'department': 'Sound', 'gender': 1, 'id': 2284, 'job': 'Original Music Composer', 'name': 'Wendy Carlos', 'profile_path': None}, {'credit_id': '52fe4224c3a36847f800722b', 'department': 'Camera', 'gender': 2, 'id': 2286, 'job': 'Director of Photography', 'name': 'John Alcott', 'profile_path': None}, {'credit_id': '52fe4224c3a36847f8007237', 'department': 'Production', 'gender': 2, 'id': 2288, 'job': 'Casting', 'name': 'James Liggat', 'profile_path': None}, {'credit_id': '52fe4224c3a36847f8007249', 'department': 'Art', 'gender': 2, 'id': 568911, 'job': 'Production Design', 'name': 'John Barry', 'profile_path': None}, {'credit_id': '52fe4224c3a36847f800724f', 'department': 'Writing', 'gender': 2, 'id': 2262, 'job': 'Novel', 'name': 'Anthony Burgess', 'profile_path': '/5H2axr42f2P3C2F4NHrI0cJ2GtN.jpg'}, {'credit_id': '52fe4224c3a36847f8007255', 'department': 'Production', 'gender': 0, 'id': 14896, 'job': 'Executive Producer', 'name': 'Si Litvinoff', 'profile_path': None}, {'credit_id': '52fe4224c3a36847f800725b', 'department': 'Production', 'gender': 2, 'id': 976789, 'job': 'Executive Producer', 'name': 'Max L. Raab', 'profile_path': None}, {'credit_id': '53807c56c3a368737d00040f', 'department': 'Editing', 'gender': 2, 'id': 8424, 'job': 'Editor', 'name': 'Bill Butler', 'profile_path': None}, {'credit_id': '598b57cfc3a36824a0024b3c', 'department': 'Sound', 'gender': 0, 'id': 1581363, 'job': 'Sound Designer', 'name': 'Brian Blamey', 'profile_path': None}, {'credit_id': '598b57ddc3a36874f2037481', 'department': 'Costume &amp; Make-Up', 'gender': 1, 'id': 5671, 'job': 'Costume Design', 'name': 'Milena Canonero', 'profile_path': None}]</t>
  </si>
  <si>
    <t>[{'id': 878, 'name': 'Science Fiction'}, {'id': 18, 'name': 'Drama'}]</t>
  </si>
  <si>
    <t>[{'name': 'Hawk Films', 'id': 88}, {'name': 'Warner Bros.', 'id': 6194}]</t>
  </si>
  <si>
    <t>A Clockwork Orange</t>
  </si>
  <si>
    <t>m302</t>
  </si>
  <si>
    <t>[{'cast_id': 2, 'character': 'Vincent', 'credit_id': '52fe42fbc3a36847f8031857', 'gender': 2, 'id': 500, 'name': 'Tom Cruise', 'order': 0, 'profile_path': '/3oWEuo0e8Nx8JvkqYCDec2iMY6K.jpg'}, {'cast_id': 3, 'character': 'Max', 'credit_id': '52fe42fbc3a36847f803185b', 'gender': 2, 'id': 134, 'name': 'Jamie Foxx', 'order': 1, 'profile_path': '/cDRGXCNrwf1p9jouw9GzhU2vWP7.jpg'}, {'cast_id': 4, 'character': 'Annie', 'credit_id': '52fe42fbc3a36847f803185f', 'gender': 1, 'id': 9575, 'name': 'Jada Pinkett Smith', 'order': 2, 'profile_path': '/Pb8KeGa4kTgJqS2ASoYvbNHbLr.jpg'}, {'cast_id': 5, 'character': 'Detective Fanning', 'credit_id': '52fe42fbc3a36847f8031863', 'gender': 2, 'id': 103, 'name': 'Mark Ruffalo', 'order': 3, 'profile_path': '/zdM6RgCR5LpZwnL8UA3m7CfVpiq.jpg'}, {'cast_id': 16, 'character': 'Richard Weidner', 'credit_id': '52fe42fbc3a36847f8031895', 'gender': 2, 'id': 36602, 'name': 'Peter Berg', 'order': 4, 'profile_path': '/1pR16H0zqRG49ns8cYykYpodgGF.jpg'}, {'cast_id': 7, 'character': 'Pedrosa', 'credit_id': '52fe42fbc3a36847f8031867', 'gender': 2, 'id': 14888, 'name': 'Bruce McGill', 'order': 5, 'profile_path': '/r9UNvqwTYB9C3AcGyBpcjzkCnVD.jpg'}, {'cast_id': 29, 'character': 'Ida', 'credit_id': '52fe42fbc3a36847f80318e1', 'gender': 1, 'id': 43853, 'name': 'Irma P. Hall', 'order': 6, 'profile_path': '/jotUUXdkfC7kdreWHSEVamz2mUy.jpg'}, {'cast_id': 30, 'character': 'Daniel', 'credit_id': '52fe42fbc3a36847f80318e5', 'gender': 2, 'id': 8689, 'name': 'Barry Shabaka Henley', 'order': 7, 'profile_path': '/29JdJxKxHEMvbBS9DWeRMU9dwjj.jpg'}, {'cast_id': 184, 'character': 'Felix Reyes-Torrena', 'credit_id': '5823752a9251410cbe00fa29', 'gender': 2, 'id': 3810, 'name': 'Javier Bardem', 'order': 8, 'profile_path': '/grBOK7Ep09JBE3H5LyV5JaZZ1XZ.jpg'}, {'cast_id': 170, 'character': 'Mugger', 'credit_id': '582374489251410cbe00f955', 'gender': 2, 'id': 163438, 'name': 'Steven Kozlowski', 'order': 9, 'profile_path': None}, {'cast_id': 31, 'character': 'Traffic Cop #1', 'credit_id': '52fe42fbc3a36847f80318e9', 'gender': 2, 'id': 55755, 'name': 'Richard T. Jones', 'order': 10, 'profile_path': '/ccELAB9yHvG4OxG8dURdUXznwJ8.jpg'}, {'cast_id': 178, 'character': 'Traffic Cop #2', 'credit_id': '582374bdc3a36832fb00d371', 'gender': 2, 'id': 72135, 'name': 'James McBride', 'order': 11, 'profile_path': None}, {'cast_id': 32, 'character': 'Zee', 'credit_id': '52fe42fbc3a36847f80318ed', 'gender': 1, 'id': 155283, 'name': 'Klea Scott', 'order': 12, 'profile_path': '/18m05gdyZ6wYIhLspT2Rl6zF0N1.jpg'}, {'cast_id': 33, 'character': 'Young Professional Man', 'credit_id': '52fe42fbc3a36847f80318f1', 'gender': 2, 'id': 154883, 'name': 'Bodhi Elfman', 'order': 13, 'profile_path': '/df6kpq8RPDKi1CwRlBWwl29kZSS.jpg'}, {'cast_id': 34, 'character': 'Young Professional Woman', 'credit_id': '52fe42fbc3a36847f80318f5', 'gender': 1, 'id': 5578, 'name': 'Debi Mazar', 'order': 14, 'profile_path': '/8i1RkV4iIvTh6BXOgclylwZehEk.jpg'}, {'cast_id': 174, 'character': 'Paco', 'credit_id': '5823748e9251410cb500f820', 'gender': 2, 'id': 53257, 'name': 'Emilio Rivera', 'order': 15, 'profile_path': '/a69U3LaQXYn97lpn0LoATaTC5cc.jpg'}, {'cast_id': 179, 'character': 'Ramon Ayala', 'credit_id': '582374dac3a3683301010a35', 'gender': 0, 'id': 43010, 'name': 'Thomas Rosales, Jr.', 'order': 16, 'profile_path': '/ffDrcpKGvjPgpcjd0t9T6EtQ2hz.jpg'}, {'cast_id': 180, 'character': 'Peter Lim', 'credit_id': '582374f0c3a36832f800ea5d', 'gender': 0, 'id': 1706221, 'name': 'Inmo Yuon', 'order': 17, 'profile_path': None}, {'cast_id': 182, 'character': 'Sylvester Clarke', 'credit_id': '582375149251410cbb00f946', 'gender': 0, 'id': 1213585, 'name': 'Angelo Tiffe', 'order': 18, 'profile_path': None}, {'cast_id': 44, 'character': 'Airport Man', 'credit_id': '531e073cc3a3685c37008875', 'gender': 2, 'id': 976, 'name': 'Jason Statham', 'order': 19, 'profile_path': '/PhWiWgasncGWD9LdbsGcmxkV4r.jpg'}]</t>
  </si>
  <si>
    <t>[{'credit_id': '5811265bc3a368798a00d2e3', 'department': 'Writing', 'gender': 0, 'id': 1707, 'job': 'Writer', 'name': 'Stuart Beattie', 'profile_path': '/5Hl1gqi2nte2C6mxs6IujHkXU6c.jpg'}, {'credit_id': '52fe42fbc3a36847f8031853', 'department': 'Directing', 'gender': 2, 'id': 638, 'job': 'Director', 'name': 'Michael Mann', 'profile_path': '/nKmUpRpuQIsYubR7vIxVKhkbaTW.jpg'}, {'credit_id': '52fe42fbc3a36847f803189b', 'department': 'Production', 'gender': 2, 'id': 638, 'job': 'Producer', 'name': 'Michael Mann', 'profile_path': '/nKmUpRpuQIsYubR7vIxVKhkbaTW.jpg'}, {'credit_id': '52fe42fbc3a36847f8031873', 'department': 'Camera', 'gender': 2, 'id': 647, 'job': 'Director of Photography', 'name': 'Dion Beebe', 'profile_path': None}, {'credit_id': '52fe42fbc3a36847f8031885', 'department': 'Editing', 'gender': 2, 'id': 10816, 'job': 'Editor', 'name': 'Paul Rubell', 'profile_path': '/8s0yqFYTjb6gA8uBpMCX3DILhfI.jpg'}, {'credit_id': '52fe42fbc3a36847f8031917', 'department': 'Production', 'gender': 1, 'id': 6410, 'job': 'Casting', 'name': 'Francine Maisler', 'profile_path': '/7kOKhRSuwDXqyd2Dm2xdWdi18lQ.jpg'}, {'credit_id': '5823715e9251410cae00ff7b', 'department': 'Sound', 'gender': 2, 'id': 1213, 'job': 'Original Music Composer', 'name': 'James Newton Howard', 'profile_path': '/5UTEMYS7rydwe7ooOmj2dLRFuu2.jpg'}, {'credit_id': '52fe42fbc3a36847f803188b', 'department': 'Art', 'gender': 2, 'id': 5779, 'job': 'Production Design', 'name': 'David Wasco', 'profile_path': None}, {'credit_id': '52fe42fbc3a36847f80318c5', 'department': 'Production', 'gender': 2, 'id': 4027, 'job': 'Executive Producer', 'name': 'Frank Darabont', 'profile_path': '/9KVvZtDyy8DXacw2TTsjC9VLxQi.jpg'}, {'credit_id': '5570cb2cc3a3681056003280', 'department': 'Production', 'gender': 2, 'id': 5011, 'job': 'Associate Producer', 'name': 'Michael Doven', 'profile_path': '/fkHxoBAvAkqHxzoP1ukcbPnaaUi.jpg'}, {'credit_id': '52fe42fbc3a36847f803191d', 'department': 'Costume &amp; Make-Up', 'gender': 2, 'id': 6348, 'job': 'Costume Design', 'name': 'Jeffrey Kurland', 'profile_path': None}, {'credit_id': '5811302bc3a3687a8d00d424', 'department': 'Production', 'gender': 1, 'id': 19156, 'job': 'Casting Associate', 'name': 'Kathy Driscoll', 'profile_path': None}, {'credit_id': '581129d8c3a3687a9d00db25', 'department': 'Crew', 'gender': 2, 'id': 8576, 'job': 'Additional Music', 'name': 'Antonio Pinto', 'profile_path': None}, {'credit_id': '52fe42fbc3a36847f803187f', 'department': 'Editing', 'gender': 2, 'id': 9615, 'job': 'Editor', 'name': 'Jim Miller', 'profile_path': None}, {'credit_id': '58112acb925141571e00d96c', 'department': 'Art', 'gender': 0, 'id': 11801, 'job': 'Set Decoration', 'name': 'Sandy Reynolds-Wasco', 'profile_path': None}, {'credit_id': '52fe42fbc3a36847f80318d1', 'department': 'Production', 'gender': 2, 'id': 12255, 'job': 'Executive Producer', 'name': 'Peter Giuliano', 'profile_path': None}, {'credit_id': '52fe42fbc3a36847f80318d7', 'department': 'Production', 'gender': 2, 'id': 26713, 'job': 'Executive Producer', 'name': 'Chuck Russell', 'profile_path': '/vgZnLAHFCi3ZwwEcTSwdvK7pKHF.jpg'}, {'credit_id': '54b284dec3a3682346001ccf', 'department': 'Crew', 'gender': 2, 'id': 13458, 'job': 'Stunt Coordinator', 'name': 'Joel Kramer', 'profile_path': None}, {'credit_id': '58112d84925141571e00da58', 'department': 'Crew', 'gender': 0, 'id': 13457, 'job': 'Special Effects Coordinator', 'name': 'Thomas L. Fisher', 'profile_path': None}, {'credit_id': '54b28009925141747200439d', 'department': 'Art', 'gender': 0, 'id': 53900, 'job': 'Assistant Art Director', 'name': 'Aran Mann', 'profile_path': None}, {'credit_id': '52fe42fbc3a36847f8031879', 'department': 'Camera', 'gender': 2, 'id': 19290, 'job': 'Director of Photography', 'name': 'Paul Cameron', 'profile_path': None}, {'credit_id': '52fe42fbc3a36847f8031891', 'department': 'Art', 'gender': 2, 'id': 19291, 'job': 'Art Direction', 'name': 'Daniel T. Dorrance', 'profile_path': None}, {'credit_id': '54b27f8dc3a368094e004782', 'department': 'Crew', 'gender': 0, 'id': 42030, 'job': 'Makeup Effects', 'name': 'Keith VanderLaan', 'profile_path': None}, {'credit_id': '5811293ec3a3687aa000df79', 'department': 'Production', 'gender': 0, 'id': 17962, 'job': 'Unit Production Manager', 'name': 'Julie Herrin', 'profile_path': None}, {'credit_id': '5570caeec3a368105600327c', 'department': 'Production', 'gender': 0, 'id': 17962, 'job': 'Associate Producer', 'name': 'Julie Herrin', 'profile_path': None}, {'credit_id': '54b280fd9251417479003f14', 'department': 'Art', 'gender': 0, 'id': 19863, 'job': 'Set Designer', 'name': 'Patrick M. Sullivan Jr.', 'profile_path': None}, {'credit_id': '58112ec8c3a368798d00c3f2', 'department': 'Costume &amp; Make-Up', 'gender': 2, 'id': 23788, 'job': 'Prosthetic Supervisor', 'name': 'Matthew W. Mungle', 'profile_path': None}, {'credit_id': '52fe42fbc3a36847f80318cb', 'department': 'Production', 'gender': 2, 'id': 54797, 'job': 'Executive Producer', 'name': 'Robert N. Fried', 'profile_path': None}, {'credit_id': '58112f94c3a3687a8d00d3f6', 'department': 'Production', 'gender': 1, 'id': 59932, 'job': 'Casting Associate', 'name': 'Lindsey Hayes Kroeger', 'profile_path': None}, {'credit_id': '58112961c3a368747700bcce', 'department': 'Production', 'gender': 1, 'id': 59564, 'job': 'Unit Production Manager', 'name': 'Marie Cantin', 'profile_path': None}, {'credit_id': '54b28021c3a368093900485d', 'department': 'Art', 'gender': 0, 'id': 62560, 'job': 'Assistant Art Director', 'name': 'Gerald Sullivan', 'profile_path': None}, {'credit_id': '582374889251410ca9010085', 'department': 'Crew', 'gender': 0, 'id': 92487, 'job': 'Stunts', 'name': 'Tsuyoshi Abe', 'profile_path': '/o8m64x6hFKAJbTLoVCjOlv238zS.jpg'}, {'credit_id': '54b28443c3a3682346001cca', 'department': 'Visual Effects', 'gender': 0, 'id': 72113, 'job': 'Visual Effects Producer', 'name': 'Jonah Loop', 'profile_path': None}, {'credit_id': '54b28033c3a36820a7001255', 'department': 'Art', 'gender': 2, 'id': 76016, 'job': 'Assistant Art Director', 'name': 'Christopher Tandon', 'profile_path': None}, {'credit_id': '58237689c3a3683301010be3', 'department': 'Production', 'gender': 2, 'id': 77365, 'job': 'Researcher', 'name': 'David Hollander', 'profile_path': None}, {'credit_id': '581129e6c3a3687aa000dfaa', 'department': 'Crew', 'gender': 0, 'id': 94544, 'job': 'Additional Music', 'name': 'Tom Rothrock', 'profile_path': None}, {'credit_id': '54b28581c3a3680951004348', 'department': 'Camera', 'gender': 0, 'id': 108801, 'job': 'Additional Camera', 'name': 'Sion Michel', 'profile_path': None}, {'credit_id': '54b2808cc3a368210c0013d7', 'department': 'Crew', 'gender': 2, 'id': 164801, 'job': 'Property Master', 'name': 'Charles Stewart', 'profile_path': None}, {'credit_id': '582375279251410cb500f8a1', 'department': 'Directing', 'gender': 0, 'id': 212137, 'job': 'Assistant Director', 'name': 'Michael Waxman', 'profile_path': None}, {'credit_id': '5570cb229251410872002de0', 'department': 'Production', 'gender': 0, 'id': 212137, 'job': 'Co-Producer', 'name': 'Michael Waxman', 'profile_path': None}, {'credit_id': '58112ce3925141571e00da27', 'department': 'Crew', 'gender': 2, 'id': 449627, 'job': 'Video Assist Operator', 'name': 'Keith Collea', 'profile_path': '/xIhyMjtDsVPdAaYX0CIJoPujE89.jpg'}, {'credit_id': '58112c25925141579b00d559', 'department': 'Sound', 'gender': 0, 'id': 554533, 'job': 'Boom Operator', 'name': 'Knox White', 'profile_path': None}, {'credit_id': '54b2884e92514107e00030df', 'department': 'Crew', 'gender': 0, 'id': 575769, 'job': 'Transportation Coordinator', 'name': 'Aaron Skalka', 'profile_path': None}, {'credit_id': '54b284bac3a3682313001999', 'department': 'Visual Effects', 'gender': 2, 'id': 578778, 'job': 'Visual Effects Supervisor', 'name': 'Robert Stadd', 'profile_path': None}, {'credit_id': '54b27eb7c3a3682346001c38', 'department': 'Costume &amp; Make-Up', 'gender': 2, 'id': 579077, 'job': 'Makeup Artist', 'name': 'Kenny Myers', 'profile_path': None}, {'credit_id': '5811322792514152d500de12', 'department': 'Editing', 'gender': 0, 'id': 904450, 'job': 'First Assistant Editor', 'name': 'Kristina Trirogoff', 'profile_path': None}, {'credit_id': '54b283eb92514174720043fa', 'department': 'Crew', 'gender': 2, 'id': 938105, 'job': 'Visual Effects Editor', 'name': 'Ken Blackwell', 'profile_path': None}, {'credit_id': '5570cae39251416c2d000438', 'department': 'Production', 'gender': 0, 'id': 944682, 'job': 'Associate Producer', 'name': 'Gusmano Cesaretti', 'profile_path': None}, {'credit_id': '52fe42fbc3a36847f80318a1', 'department': 'Production', 'gender': 1, 'id': 946579, 'job': 'Producer', 'name': 'Julie Richardson', 'profile_path': None}, {'credit_id': '54b2871792514173690001c4', 'department': 'Costume &amp; Make-Up', 'gender': 0, 'id': 967719, 'job': 'Set Costumer', 'name': 'Shoshana Rubin', 'profile_path': None}, {'credit_id': '54b2859a9251417479003f6a', 'department': 'Camera', 'gender': 0, 'id': 1102816, 'job': 'Additional Camera', 'name': 'Simon Jayes', 'profile_path': None}, {'credit_id': '54b2828f9251416fe1003714', 'department': 'Sound', 'gender': 2, 'id': 1116937, 'job': 'Foley', 'name': 'John Roesch', 'profile_path': None}, {'credit_id': '5823741ac3a36832f800e99e', 'department': 'Crew', 'gender': 0, 'id': 1118728, 'job': 'Second Unit Cinematographer', 'name': 'Bryan H. Carroll', 'profile_path': None}, {'credit_id': '5570cad7c3a3681068002bfb', 'department': 'Production', 'gender': 0, 'id': 1118728, 'job': 'Associate Producer', 'name': 'Bryan H. Carroll', 'profile_path': None}, {'credit_id': '582371bc9251410cbb00f614', 'department': 'Art', 'gender': 0, 'id': 1174105, 'job': 'Location Scout', 'name': 'Lisa Hoover', 'profile_path': None}, {'credit_id': '54b27ee792514114a2001a9e', 'department': 'Costume &amp; Make-Up', 'gender': 0, 'id': 1249773, 'job': 'Makeup Artist', 'name': 'Lois Burwell', 'profile_path': None}, {'credit_id': '54b27e7cc3a36823130018f0', 'department': 'Costume &amp; Make-Up', 'gender': 0, 'id': 1326114, 'job': 'Makeup Department Head', 'name': 'Keith Hall ', 'profile_path': None}, {'credit_id': '582379699251410cbe00fe76', 'department': 'Sound', 'gender': 0, 'id': 1335078, 'job': 'Sound Editor', 'name': 'Mike Chock', 'profile_path': None}, {'credit_id': '58237539c3a36832fe00e7db', 'department': 'Editing', 'gender': 0, 'id': 1335239, 'job': 'Color Timer', 'name': 'Joe Hathaway', 'profile_path': None}, {'credit_id': '54b288db92514107e0003101', 'department': 'Directing', 'gender': 0, 'id': 1341815, 'job': 'Script Supervisor', 'name': 'Sydney Gilner', 'profile_path': None}, {'credit_id': '54b2817cc3a3680939004884', 'department': 'Editing', 'gender': 0, 'id': 1342656, 'job': 'Dialogue Editor', 'name': 'Nancy Nugent', 'profile_path': None}, {'credit_id': '58112fc3925141579e00d718', 'department': 'Production', 'gender': 1, 'id': 1352985, 'job': 'Location Manager', 'name': 'Julie Hannum', 'profile_path': None}, {'credit_id': '54b28110c3a368094e0047a0', 'department': 'Art', 'gender': 0, 'id': 1357043, 'job': 'Set Designer', 'name': 'Clint Wallace', 'profile_path': None}, {'credit_id': '54b286cbc3a3680940004613', 'department': 'Costume &amp; Make-Up', 'gender': 0, 'id': 1357067, 'job': 'Costume Supervisor', 'name': 'Corey Bronson', 'profile_path': None}, {'credit_id': '582379059251410cbe00fe11', 'department': 'Sound', 'gender': 0, 'id': 1372885, 'job': 'Music Editor', 'name': 'James Flamberg', 'profile_path': None}, {'credit_id': '54b280e2925141736900014d', 'department': 'Art', 'gender': 0, 'id': 1378220, 'job': 'Leadman', 'name': 'Jason Bedig', 'profile_path': None}, {'credit_id': '54b27fda925141144f001855', 'department': 'Art', 'gender': 0, 'id': 1389611, 'job': 'Art Department Coordinator', 'name': 'Gretchen Engel', 'profile_path': None}, {'credit_id': '54b282459251417479003f2d', 'department': 'Sound', 'gender': 2, 'id': 1399141, 'job': 'Sound Re-Recording Mixer', 'name': 'Michael Minkler', 'profile_path': None}, {'credit_id': '58237a26c3a368330801209b', 'department': 'Visual Effects', 'gender': 0, 'id': 1400519, 'job': 'Visual Effects Coordinator', 'name': 'David B. Moulder', 'profile_path': None}, {'credit_id': '54b285279251417472004411', 'department': 'Camera', 'gender': 2, 'id': 1401109, 'job': 'Camera Operator', 'name': 'Chris Haarhoff', 'profile_path': None}, {'credit_id': '58112b12c3a3687a8d00d295', 'department': 'Camera', 'gender': 2, 'id': 1401109, 'job': 'Steadicam Operator', 'name': 'Chris Haarhoff', 'profile_path': None}, {'credit_id': '58112f5e925141579e00d6ee', 'department': 'Production', 'gender': 0, 'id': 1403390, 'job': 'Production Coordinator', 'name': 'Karen Jarnecke', 'profile_path': None}, {'credit_id': '54b2865ac3a36809390048e5', 'department': 'Camera', 'gender': 2, 'id': 1403415, 'job': 'Helicopter Camera', 'name': 'David B. Nowell', 'profile_path': None}, {'credit_id': '54b280c1c3a3680939004868', 'department': 'Art', 'gender': 0, 'id': 1403432, 'job': 'Construction Coordinator', 'name': 'Robert A. Blackburn', 'profile_path': None}, {'credit_id': '54b2822bc3a3680939004897', 'department': 'Sound', 'gender': 0, 'id': 1404218, 'job': 'Sound Re-Recording Mixer', 'name': 'Myron Nettinga', 'profile_path': None}, {'credit_id': '54b284a5925141746c003f22', 'department': 'Visual Effects', 'gender': 0, 'id': 1404533, 'job': 'Visual Effects Supervisor', 'name': 'David Sosalla', 'profile_path': None}, {'credit_id': '58113261c3a368795500d551', 'department': 'Editing', 'gender': 0, 'id': 1407685, 'job': 'Assistant Editor', 'name': 'Meghan L. Noble', 'profile_path': None}, {'credit_id': '58113250c3a3687a8d00d4d3', 'department': 'Editing', 'gender': 0, 'id': 1408401, 'job': 'Assistant Editor', 'name': 'Kevin Hickman', 'profile_path': None}, {'credit_id': '54b28539c3a36809400045ec', 'department': 'Camera', 'gender': 2, 'id': 1409831, 'job': 'Camera Operator', 'name': 'Gary Jay', 'profile_path': None}, {'credit_id': '582371f39251410ca900fe02', 'department': 'Art', 'gender': 0, 'id': 1411520, 'job': 'Painter', 'name': 'Charles Kern', 'profile_path': None}, {'credit_id': '58237584c3a36832fb00d429', 'department': 'Editing', 'gender': 0, 'id': 1411541, 'job': 'Digital Intermediate', 'name': 'Missy Papageorge', 'profile_path': None}, {'credit_id': '54b27ecfc3a36820a7001233', 'department': 'Costume &amp; Make-Up', 'gender': 0, 'id': 1412186, 'job': 'Makeup Artist', 'name': 'LaLette Littlejohn', 'profile_path': None}, {'credit_id': '58112efd925141574300d5f7', 'department': 'Costume &amp; Make-Up', 'gender': 0, 'id': 1412187, 'job': 'Hair Department Head', 'name': 'Roddy Stayton', 'profile_path': None}, {'credit_id': '54b27f32c3a368093900483d', 'department': 'Costume &amp; Make-Up', 'gender': 0, 'id': 1412188, 'job': 'Hairstylist', 'name': 'Judith A. Cory', 'profile_path': None}, {'credit_id': '54b27f439251416fe10036ca', 'department': 'Costume &amp; Make-Up', 'gender': 0, 'id': 1412189, 'job': 'Hairstylist', 'name': 'Deidra Dixon', 'profile_path': None}, {'credit_id': '58112f4d9251414f9b00d9c3', 'department': 'Costume &amp; Make-Up', 'gender': 0, 'id': 1412190, 'job': 'Hairstylist', 'name': 'Araxi Lindsey', 'profile_path': None}, {'credit_id': '54b281e1925141144f00189c', 'department': 'Sound', 'gender': 2, 'id': 1412195, 'job': 'Sound Designer', 'name': 'Elliott Koretz', 'profile_path': None}, {'credit_id': '582379c4c3a36832fb00d7d2', 'department': 'Sound', 'gender': 2, 'id': 1412195, 'job': 'Supervising Sound Editor', 'name': 'Elliott Koretz', 'profile_path': None}, {'credit_id': '54b283c092514114a2001b02', 'department': 'Crew', 'gender': 0, 'id': 1412199, 'job': 'Special Effects', 'name': 'John J. Downey', 'profile_path': None}, {'credit_id': '54b283d1c3a3682346001cbf', 'department': 'Crew', 'gender': 0, 'id': 1412200, 'job': 'Special Effects', 'name': 'Matt Downey', 'profile_path': None}, {'credit_id': '58112a6192514152d500dba0', 'department': 'Visual Effects', 'gender': 2, 'id': 1412201, 'job': 'Visual Effects Supervisor', 'name': 'John E. Sullivan', 'profile_path': None}, {'credit_id': '54b284709251416fe100373d', 'department': 'Visual Effects', 'gender': 2, 'id': 1412201, 'job': 'Visual Effects Producer', 'name': 'John E. Sullivan', 'profile_path': None}, {'credit_id': '54b28491c3a368095100432f', 'department': 'Visual Effects', 'gender': 0, 'id': 1412202, 'job': 'Visual Effects Supervisor', 'name': 'Robert Rossello', 'profile_path': None}, {'credit_id': '54b28615c3a36820a70012b8', 'department': 'Camera', 'gender': 0, 'id': 1412205, 'job': 'Still Photographer', 'name': 'Frank Connor', 'profile_path': None}, {'credit_id': '58237622c3a36832f800eb73', 'department': 'Lighting', 'gender': 0, 'id': 1412206, 'job': 'Gaffer', 'name': 'Phil Walker', 'profile_path': None}, {'credit_id': '582375cb9251410cb800ec46', 'department': 'Lighting', 'gender': 0, 'id': 1412207, 'job': 'Best Boy Electric', 'name': 'Aaron Iggy Scarpitti', 'profile_path': None}, {'credit_id': '54b28864c3a368210c001462', 'department': 'Crew', 'gender': 0, 'id': 1412211, 'job': 'Picture Car Coordinator', 'name': "Cyril O'Neil", 'profile_path': None}, {'credit_id': '54b2889a92514107e00030eb', 'department': 'Crew', 'gender': 1, 'id': 1412213, 'job': 'Choreographer', 'name': 'Fatima Robinson', 'profile_path': '/2AxlpFla8f2wQs31ALmvFg0ws3e.jpg'}, {'credit_id': '54b288ae92514107e00030f3', 'department': 'Production', 'gender': 0, 'id': 1412214, 'job': 'Location Manager', 'name': 'Janice Polley', 'profile_path': None}, {'credit_id': '54b288fac3a3682346001d3b', 'department': 'Production', 'gender': 0, 'id': 1412215, 'job': 'Publicist', 'name': 'David Fulton', 'profile_path': None}, {'credit_id': '58237a49c3a3683301010f98', 'department': 'Crew', 'gender': 0, 'id': 1412216, 'job': 'Translator', 'name': 'MaÃ¯ Boiron', 'profile_path': None}, {'credit_id': '54b28993c3a368093900493e', 'department': 'Editing', 'gender': 0, 'id': 1412218, 'job': 'First Assistant Editor', 'name': 'Mike Koz', 'profile_path': None}, {'credit_id': '581131fe925141579b00d76c', 'department': 'Editing', 'gender': 0, 'id': 1412219, 'job': 'First Assistant Editor', 'name': 'Nina Lucia', 'profile_path': None}, {'credit_id': '58237a74c3a36832fe00eccd', 'department': 'Editing', 'gender': 0, 'id': 1412460, 'job': 'Editorial Services', 'name': 'Valance Eisleben', 'profile_path': None}, {'credit_id': '5823792ac3a3683308011f88', 'department': 'Sound', 'gender': 0, 'id': 1433743, 'job': 'Music Supervisor', 'name': 'Vicki Hiatt', 'profile_path': None}, {'credit_id': '58112b63925141579e00d5b0', 'department': 'Crew', 'gender': 0, 'id': 1461178, 'job': 'Steadycam', 'name': 'John Grillo', 'profile_path': None}, {'credit_id': '582373b0c3a368330e00fc02', 'department': 'Crew', 'gender': 0, 'id': 1463299, 'job': 'Propmaker', 'name': 'Mark Bialuski', 'profile_path': None}, {'credit_id': '582374bb9251410ca90100be', 'department': 'Crew', 'gender': 0, 'id': 1463834, 'job': 'Transportation Co-Captain', 'name': 'Keith D. Fisher', 'profile_path': None}, {'credit_id': '5823750d9251410cbb00f942', 'department': 'Crew', 'gender': 0, 'id': 1464787, 'job': 'Utility Stunts', 'name': 'Liisa Cohen', 'profile_path': None}, {'credit_id': '582376c1c3a3683308011d05', 'department': 'Sound', 'gender': 0, 'id': 1473444, 'job': 'First Assistant Sound Editor', 'name': 'Paul Aulicino', 'profile_path': None}, {'credit_id': '58112fdcc3a368798d00c447', 'department': 'Production', 'gender': 0, 'id': 1528165, 'job': 'Casting Associate', 'name': 'Pamela Thomas', 'profile_path': None}, {'credit_id': '58112d9bc3a3687a9d00dc50', 'department': 'Costume &amp; Make-Up', 'gender': 0, 'id': 1532597, 'job': 'Assistant Costume Designer', 'name': 'Terry Anderson', 'profile_path': None}, {'credit_id': '58113237925141568000decd', 'department': 'Editing', 'gender': 1, 'id': 1532772, 'job': 'First Assistant Editor', 'name': 'Alex Hepburn', 'profile_path': None}, {'credit_id': '582372bb9251410cb500f66a', 'department': 'Costume &amp; Make-Up', 'gender': 0, 'id': 1536949, 'job': 'Wigmaker', 'name': 'Bob Kretschmer', 'profile_path': None}, {'credit_id': '5823738ec3a36832fb00d288', 'department': 'Crew', 'gender': 0, 'id': 1536976, 'job': 'Post Production Assistant', 'name': 'Brian Scott Olds', 'profile_path': None}, {'credit_id': '58112c17925141579e00d5e2', 'department': 'Sound', 'gender': 0, 'id': 1545540, 'job': 'Production Sound Mixer', 'name': 'Lee Orloff', 'profile_path': None}, {'credit_id': '582372e79251410cb800e9b9', 'department': 'Crew', 'gender': 0, 'id': 1546852, 'job': 'Armorer', 'name': 'Steve Karnes', 'profile_path': None}, {'credit_id': '58237944c3a3683308011fa5', 'department': 'Sound', 'gender': 2, 'id': 1548698, 'job': 'Orchestrator', 'name': 'Pete Anthony', 'profile_path': None}, {'credit_id': '58237277c3a36833080118be', 'department': 'Camera', 'gender': 0, 'id': 1553244, 'job': 'Grip', 'name': 'Scott M. Robinson', 'profile_path': None}, {'credit_id': '5823798ec3a368330b00f9c8', 'department': 'Sound', 'gender': 0, 'id': 1564544, 'job': 'Sound Mixer', 'name': 'Jon Ailetcher', 'profile_path': None}, {'credit_id': '582373329251410cb800ea04', 'department': 'Crew', 'gender': 0, 'id': 1569559, 'job': 'Digital Effects Supervisor', 'name': 'Tyler Foell', 'profile_path': None}, {'credit_id': '582373f19251410cac010371', 'department': 'Crew', 'gender': 0, 'id': 1569566, 'job': 'Scenic Artist', 'name': 'Christopher Woodworth', 'profile_path': None}, {'credit_id': '5811318ac3a3687a9d00dd96', 'department': 'Crew', 'gender': 1, 'id': 1577057, 'job': 'Post Production Supervisor', 'name': "Claire O'Brien", 'profile_path': None}, {'credit_id': '582376529251410cb200fa4f', 'department': 'Lighting', 'gender': 0, 'id': 1618412, 'job': 'Rigging Grip', 'name': 'Alfredo Castillo', 'profile_path': None}, {'credit_id': '58237a09c3a368330b00fa4d', 'department': 'Visual Effects', 'gender': 2, 'id': 1680472, 'job': 'Visual Effects', 'name': 'Patrick Phillips', 'profile_path': None}, {'credit_id': '582372339251410cb500f5fd', 'department': 'Art', 'gender': 0, 'id': 1684977, 'job': 'Standby Painter', 'name': 'Vinson Jae', 'profile_path': None}, {'credit_id': '58237607c3a36832fb00d4a7', 'department': 'Lighting', 'gender': 0, 'id': 1695270, 'job': 'Electrician', 'name': 'Henry Cantor', 'profile_path': None}, {'credit_id': '58112e6b9251414f9b00d975', 'department': 'Costume &amp; Make-Up', 'gender': 0, 'id': 1700116, 'job': 'Set Costumer', 'name': 'Dennis McCarthy', 'profile_path': None}, {'credit_id': '581131c5c3a3687aa000e201', 'department': 'Crew', 'gender': 0, 'id': 1700117, 'job': 'Post Production Supervisor', 'name': 'Robyn-Alain Feldman', 'profile_path': None}, {'credit_id': '58113275925141579b00d785', 'department': 'Editing', 'gender': 0, 'id': 1700118, 'job': 'Assistant Editor', 'name': 'Adam Kimmerlin', 'profile_path': None}, {'credit_id': '58113289925141543e00e3b6', 'department': 'Editing', 'gender': 0, 'id': 1700119, 'job': 'Assistant Editor', 'name': 'Erin Hopkins', 'profile_path': None}, {'credit_id': '582373119251410cb200f715', 'department': 'Crew', 'gender': 0, 'id': 1701247, 'job': 'Craft Service', 'name': 'Michael G. Kehoe', 'profile_path': None}, {'credit_id': '58237260c3a36833010107f7', 'department': 'Camera', 'gender': 0, 'id': 1706212, 'job': 'First Assistant Camera', 'name': 'Paul Bode', 'profile_path': None}, {'credit_id': '58237361c3a368330e00fbad', 'department': 'Crew', 'gender': 0, 'id': 1706214, 'job': 'Driver', 'name': 'Tom Briggs', 'profile_path': None}, {'credit_id': '5823743b9251410cb200f843', 'department': 'Crew', 'gender': 0, 'id': 1706217, 'job': 'Security', 'name': 'Ran Francke', 'profile_path': None}, {'credit_id': '582374549251410cae010278', 'department': 'Crew', 'gender': 0, 'id': 1706218, 'job': 'Set Production Assistant', 'name': 'Matti Kluttz', 'profile_path': None}, {'credit_id': '582374719251410cb800eb1a', 'department': 'Crew', 'gender': 0, 'id': 1706219, 'job': 'Stand In', 'name': 'Bryant Powell', 'profile_path': None}, {'credit_id': '582374afc3a368330e00fcf2', 'department': 'Crew', 'gender': 0, 'id': 1706220, 'job': 'Transportation Captain', 'name': 'Howard Bachrach', 'profile_path': None}, {'credit_id': '582376439251410cbe00fb24', 'department': 'Lighting', 'gender': 1, 'id': 1706222, 'job': 'Lighting Technician', 'name': 'Dara Norman', 'profile_path': None}, {'credit_id': '58237673c3a3683308011caf', 'department': 'Production', 'gender': 0, 'id': 1706223, 'job': 'Production Accountant', 'name': 'Jan Dennehy', 'profile_path': None}, {'credit_id': '582379ebc3a36832fb00d7ff', 'department': 'Visual Effects', 'gender': 0, 'id': 1706226, 'job': 'Digital Compositors', 'name': 'Joseph Bailey', 'profile_path': None}, {'credit_id': '58237a93c3a3683304010101', 'department': 'Crew', 'gender': 0, 'id': 1706228, 'job': 'Thanks', 'name': 'James Schramm', 'profile_path': None}]</t>
  </si>
  <si>
    <t>[{'id': 18, 'name': 'Drama'}, {'id': 80, 'name': 'Crime'}, {'id': 53, 'name': 'Thriller'}]</t>
  </si>
  <si>
    <t>[{'name': 'Paramount Pictures', 'id': 4}, {'name': 'DreamWorks SKG', 'id': 27}, {'name': 'Parkes/MacDonald Productions', 'id': 11084}, {'name': 'Edge City', 'id': 11463}]</t>
  </si>
  <si>
    <t>Collateral</t>
  </si>
  <si>
    <t>m303</t>
  </si>
  <si>
    <t>['action', 'crime', 'mystery', 'romance', 'thriller']</t>
  </si>
  <si>
    <t>[{'cast_id': 9, 'character': 'Jerry Fletcher', 'credit_id': '52fe44bbc3a36847f80a6f75', 'gender': 2, 'id': 2461, 'name': 'Mel Gibson', 'order': 0, 'profile_path': '/6VGgL0bBvPIJ9vDOyyGf5nK2zL4.jpg'}, {'cast_id': 10, 'character': 'Alice Sutton', 'credit_id': '52fe44bbc3a36847f80a6f79', 'gender': 1, 'id': 1204, 'name': 'Julia Roberts', 'order': 1, 'profile_path': '/h13yvG0tRNMTAwciQXxYmQWdYW8.jpg'}, {'cast_id': 11, 'character': 'Dr. Jonas', 'credit_id': '52fe44bbc3a36847f80a6f7d', 'gender': 2, 'id': 2387, 'name': 'Patrick Stewart', 'order': 2, 'profile_path': '/wEy5qSDT5jT3ZASc2hbwi59voPL.jpg'}, {'cast_id': 12, 'character': 'Agent Lowry', 'credit_id': '52fe44bbc3a36847f80a6f81', 'gender': 2, 'id': 56040, 'name': 'Cylk Cozart', 'order': 3, 'profile_path': '/9jjnxj9Rhn5MRsTbkvitwUWIbG2.jpg'}, {'cast_id': 13, 'character': 'Mr. Wilson', 'credit_id': '52fe44bbc3a36847f80a6f85', 'gender': 2, 'id': 14328, 'name': 'Steve Kahan', 'order': 4, 'profile_path': '/ROLtxokJ0mFtPxpVQwosqDQysi.jpg'}, {'cast_id': 14, 'character': 'Flip', 'credit_id': '52fe44bbc3a36847f80a6f89', 'gender': 0, 'id': 54854, 'name': 'Terry Alexander', 'order': 5, 'profile_path': '/uao9PqvUYOiJPoGbMxL0DmKqna4.jpg'}, {'cast_id': 15, 'character': 'Cynic', 'credit_id': '52fe44bbc3a36847f80a6f8d', 'gender': 2, 'id': 58293, 'name': 'Alex McArthur', 'order': 6, 'profile_path': '/aYA5RdEffj4qPz8E647UByWyp5x.jpg'}, {'cast_id': 16, 'character': 'Justice Guard', 'credit_id': '52fe44bbc3a36847f80a6f91', 'gender': 2, 'id': 155560, 'name': 'Rod McLachlan', 'order': 7, 'profile_path': '/rwsfhaAKON4I5KxugffiYlXlyjA.jpg'}, {'cast_id': 17, 'character': 'Justice Guard', 'credit_id': '52fe44bbc3a36847f80a6f95', 'gender': 0, 'id': 167566, 'name': 'Michael Potts', 'order': 8, 'profile_path': '/vLL2yoKKUaT6fGD0iFgi1hEY3Gq.jpg'}, {'cast_id': 18, 'character': 'Justice Guard', 'credit_id': '52fe44bbc3a36847f80a6f99', 'gender': 0, 'id': 164002, 'name': 'Jim Sterling', 'order': 9, 'profile_path': None}, {'cast_id': 19, 'character': 'Public Works Man', 'credit_id': '52fe44bbc3a36847f80a6f9d', 'gender': 0, 'id': 177247, 'name': 'Rich Hebert', 'order': 10, 'profile_path': None}, {'cast_id': 20, 'character': 'Clarke', 'credit_id': '52fe44bbc3a36847f80a6fa1', 'gender': 0, 'id': 203950, 'name': 'Brian J. Williams', 'order': 11, 'profile_path': '/dYm5IuOx12977wMGXOiKpCpXuoD.jpg'}, {'cast_id': 21, 'character': 'Piper', 'credit_id': '52fe44bbc3a36847f80a6fa5', 'gender': 2, 'id': 1074163, 'name': 'G.A. Aguilar', 'order': 12, 'profile_path': None}, {'cast_id': 22, 'character': "Henry Finch's Secretary", 'credit_id': '52fe44bbc3a36847f80a6fa9', 'gender': 0, 'id': 1074164, 'name': 'Cece Neber Labao', 'order': 13, 'profile_path': None}, {'cast_id': 23, 'character': "Alice's Secretary", 'credit_id': '52fe44bbc3a36847f80a6fad', 'gender': 1, 'id': 42721, 'name': 'Saxon Trainor', 'order': 14, 'profile_path': '/vie6bLH7Pz8lISxNYyT0RRcnopy.jpg'}, {'cast_id': 24, 'character': 'Grouchy Nurse', 'credit_id': '56ad4f729251417e11007554', 'gender': 0, 'id': 1232170, 'name': 'Sage Allen', 'order': 15, 'profile_path': '/hQcQOvDSG5O2gb63p9FiOnSFeHm.jpg'}, {'cast_id': 26, 'character': 'Nurse - Roosevelt Hospital', 'credit_id': '57277cc39251415f100007d5', 'gender': 1, 'id': 154815, 'name': 'Joanna Sanchez', 'order': 16, 'profile_path': '/1VkHfgwZYXrkuOJk4ve43vmVAzH.jpg'}]</t>
  </si>
  <si>
    <t>[{'credit_id': '52fe44bbc3a36847f80a6f47', 'department': 'Directing', 'gender': 2, 'id': 7187, 'job': 'Director', 'name': 'Richard Donner', 'profile_path': '/2G0gyLVJzLmRl4W3sFyaVfxppJJ.jpg'}, {'credit_id': '52fe44bbc3a36847f80a6f53', 'department': 'Production', 'gender': 2, 'id': 7187, 'job': 'Producer', 'name': 'Richard Donner', 'profile_path': '/2G0gyLVJzLmRl4W3sFyaVfxppJJ.jpg'}, {'credit_id': '52fe44bbc3a36847f80a6f59', 'department': 'Production', 'gender': 2, 'id': 1091, 'job': 'Producer', 'name': 'Joel Silver', 'profile_path': '/9BUSlPpIAEQYtRdzVrSXaivld04.jpg'}, {'credit_id': '52fe44bbc3a36847f80a6f5f', 'department': 'Production', 'gender': 2, 'id': 22816, 'job': 'Executive Producer', 'name': 'Jim Van Wyck', 'profile_path': None}, {'credit_id': '52fe44bbc3a36847f80a6f65', 'department': 'Sound', 'gender': 2, 'id': 1225, 'job': 'Original Music Composer', 'name': 'Carter Burwell', 'profile_path': '/feAqzRbewe6r2icciqiTeaqzTm4.jpg'}, {'credit_id': '52fe44bbc3a36847f80a6f6b', 'department': 'Camera', 'gender': 2, 'id': 892, 'job': 'Director of Photography', 'name': 'John Schwartzman', 'profile_path': None}, {'credit_id': '52fe44bbc3a36847f80a6f71', 'department': 'Editing', 'gender': 2, 'id': 11001, 'job': 'Editor', 'name': 'Kevin Stitt', 'profile_path': None}, {'credit_id': '576831bac3a36807e9000037', 'department': 'Production', 'gender': 1, 'id': 3806, 'job': 'Casting', 'name': 'Marion Dougherty', 'profile_path': '/vHUj1WzotNrj9PTT6wJ1yhhULbD.jpg'}, {'credit_id': '570f20ecc3a3685378001d15', 'department': 'Editing', 'gender': 0, 'id': 1457666, 'job': 'Assistant Editor', 'name': 'Kris Cole', 'profile_path': None}, {'credit_id': '57683132c3a36807e0000022', 'department': 'Editing', 'gender': 2, 'id': 7715, 'job': 'Editor', 'name': 'Frank J. Urioste', 'profile_path': None}, {'credit_id': '576831829251416c4a000047', 'department': 'Writing', 'gender': 2, 'id': 4723, 'job': 'Writer', 'name': 'Brian Helgeland', 'profile_path': '/oJrbZ6efL7CalCeypRyusRbHzPF.jpg'}, {'credit_id': '576831d59251416c3d000037', 'department': 'Art', 'gender': 0, 'id': 12638, 'job': 'Art Direction', 'name': 'Gregory Bolton', 'profile_path': None}, {'credit_id': '57683201c3a36807e4000051', 'department': 'Production', 'gender': 2, 'id': 57526, 'job': 'Co-Producer', 'name': 'Dan Cracchiolo', 'profile_path': None}, {'credit_id': '576832239251416c41000040', 'department': 'Production', 'gender': 2, 'id': 225499, 'job': 'Co-Producer', 'name': 'J. Mills Goodloe', 'profile_path': None}, {'credit_id': '57683251c3a36807e900004d', 'department': 'Production', 'gender': 0, 'id': 9197, 'job': 'Co-Producer', 'name': 'Richard Solomon', 'profile_path': None}, {'credit_id': '5768328fc3a36807e000008a', 'department': 'Production', 'gender': 0, 'id': 1130137, 'job': 'Associate Producer', 'name': 'Ilyse A. Reutlinger', 'profile_path': None}, {'credit_id': '576832adc3a36807d8000037', 'department': 'Production', 'gender': 1, 'id': 57682, 'job': 'Associate Producer', 'name': 'Julie Durk', 'profile_path': None}]</t>
  </si>
  <si>
    <t>[{'id': 28, 'name': 'Action'}, {'id': 18, 'name': 'Drama'}, {'id': 9648, 'name': 'Mystery'}, {'id': 53, 'name': 'Thriller'}]</t>
  </si>
  <si>
    <t>[{'name': 'Silver Pictures', 'id': 1885}, {'name': 'Warner Bros.', 'id': 6194}, {'name': 'Donner/Shuler-Donner Productions', 'id': 23397}]</t>
  </si>
  <si>
    <t>Conspiracy Theory</t>
  </si>
  <si>
    <t>m304</t>
  </si>
  <si>
    <t>[{'cast_id': 5, 'character': 'Eleanor Arroway', 'credit_id': '52fe426ac3a36847f801ce63', 'gender': 1, 'id': 1038, 'name': 'Jodie Foster', 'order': 0, 'profile_path': '/eAIE6bnOQ8rm0f933gyeAQdIwrP.jpg'}, {'cast_id': 7, 'character': 'Palmer Joss', 'credit_id': '52fe426ac3a36847f801ce6b', 'gender': 2, 'id': 10297, 'name': 'Matthew McConaughey', 'order': 1, 'profile_path': '/uKj2m1hJSw4dlOLAvZ3g9WiZkAZ.jpg'}, {'cast_id': 8, 'character': 'Michael Kitz', 'credit_id': '52fe426ac3a36847f801ce6f', 'gender': 2, 'id': 4512, 'name': 'James Woods', 'order': 2, 'profile_path': '/fl5Jx1WFvBcg1b9VZRfXTH6LPUE.jpg'}, {'cast_id': 9, 'character': 'S. R. Hadden', 'credit_id': '52fe426ac3a36847f801ce73', 'gender': 2, 'id': 5049, 'name': 'John Hurt', 'order': 3, 'profile_path': '/tW6cOElGBdJl8nNrHwL6gvxvdkI.jpg'}, {'cast_id': 11, 'character': 'David Drumlin', 'credit_id': '52fe426ac3a36847f801ce7b', 'gender': 2, 'id': 4139, 'name': 'Tom Skerritt', 'order': 4, 'profile_path': '/fVuxSZ8VoPxRJDm3VohtDDz5x8l.jpg'}, {'cast_id': 12, 'character': 'Kent Clark', 'credit_id': '52fe426ac3a36847f801ce7f', 'gender': 2, 'id': 886, 'name': 'William Fichtner', 'order': 5, 'profile_path': '/apj1bgzZI2efSdJolfp6KjhG8CF.jpg'}, {'cast_id': 6, 'character': 'Ted Arroway', 'credit_id': '52fe426ac3a36847f801ce67', 'gender': 2, 'id': 52, 'name': 'David Morse', 'order': 6, 'profile_path': '/5PuSGfBw3Hsdo5jkhZ59NDFCZUm.jpg'}, {'cast_id': 18, 'character': 'Rachel Constantine', 'credit_id': '52fe426ac3a36847f801cea1', 'gender': 1, 'id': 9780, 'name': 'Angela Bassett', 'order': 7, 'profile_path': '/tHkgSzhEuJKp5hqp0DZLad8HNZ9.jpg'}, {'cast_id': 132, 'character': 'Fisher', 'credit_id': '57687bfec3a3680df200002c', 'gender': 2, 'id': 148122, 'name': 'Geoffrey Blake', 'order': 8, 'profile_path': '/8DTss5Bkio4k81k6SM1AXaNfKOA.jpg'}, {'cast_id': 135, 'character': 'Willie', 'credit_id': '576882139251414bf1000143', 'gender': 2, 'id': 94864, 'name': 'Max Martini', 'order': 9, 'profile_path': '/fUGKNDsQnKCLzNrWyyBkx7O26XC.jpg'}, {'cast_id': 10, 'character': 'Richard Rank', 'credit_id': '52fe426ac3a36847f801ce77', 'gender': 2, 'id': 2879, 'name': 'Rob Lowe', 'order': 10, 'profile_path': '/yt6vMZVBXGCJL0xRE4jFa4SjzcQ.jpg'}, {'cast_id': 19, 'character': 'Joseph', 'credit_id': '52fe426ac3a36847f801cea5', 'gender': 2, 'id': 28410, 'name': 'Jake Busey', 'order': 11, 'profile_path': '/mGbWKlwTTyr62h6IwL66otOQV15.jpg'}, {'cast_id': 22, 'character': 'Young Ellie', 'credit_id': '52fe426ac3a36847f801ceb5', 'gender': 1, 'id': 20089, 'name': 'Jena Malone', 'order': 12, 'profile_path': '/5tmHa5Qz31TKsXIsEB12ZfWQoTX.jpg'}, {'cast_id': 134, 'character': 'Mission Director', 'credit_id': '57688168c3a3680e520000ab', 'gender': 2, 'id': 92777, 'name': 'Tucker Smallwood', 'order': 13, 'profile_path': '/4ltM9TUPWDXmZRjqKjNNsDjPC0S.jpg'}, {'cast_id': 133, 'character': 'Vernon', 'credit_id': '57687c599251415497000038', 'gender': 0, 'id': 1638916, 'name': 'Sami Chester', 'order': 14, 'profile_path': None}, {'cast_id': 122, 'character': 'Minister', 'credit_id': '54b5430d92514107e0008602', 'gender': 2, 'id': 131120, 'name': 'Henry Strozier', 'order': 15, 'profile_path': '/wfnHPBfsQ1C1a1DZCzIEegreIMx.jpg'}, {'cast_id': 130, 'character': 'Drumlin Aide', 'credit_id': '56b0c4d8c3a3686221000087', 'gender': 0, 'id': 163029, 'name': 'Haynes Brooke', 'order': 16, 'profile_path': '/zYEntBLk2W3rwDCPWVMEpbgZuoI.jpg'}, {'cast_id': 137, 'character': 'Davio', 'credit_id': '5908bfd9c3a368588800efda', 'gender': 2, 'id': 169643, 'name': 'Timothy McNeil', 'order': 17, 'profile_path': '/6YsoNLIEci84o2W6ckgJOdW61QR.jpg'}, {'cast_id': 138, 'character': 'Cantina Woman', 'credit_id': '5908bffa92514164330105b3', 'gender': 1, 'id': 1808892, 'name': 'Laura Elena Surillo', 'order': 18, 'profile_path': None}, {'cast_id': 139, 'character': 'Hadden Suit', 'credit_id': '5908c08ac3a368587300fcd4', 'gender': 0, 'id': 1808893, 'name': 'Michael Chaban', 'order': 19, 'profile_path': None}, {'cast_id': 140, 'character': 'Himself', 'credit_id': '5908c0a8925141644501057c', 'gender': 2, 'id': 44127, 'name': 'Larry King', 'order': 20, 'profile_path': '/Afcp573W6lgYN9NvXuBAOpli3S6.jpg'}, {'cast_id': 141, 'character': 'Ian Broderick', 'credit_id': '5908c0d6c3a368585900fd00', 'gender': 0, 'id': 582833, 'name': 'Thomas Garner ', 'order': 21, 'profile_path': None}, {'cast_id': 142, 'character': 'KOB-TV Reporter', 'credit_id': '5908c0eb92514164720104b7', 'gender': 0, 'id': 1808895, 'name': 'Conroy Chino', 'order': 22, 'profile_path': None}, {'cast_id': 143, 'character': 'Jeremy Roth', 'credit_id': '5908c110c3a36858dd0108c9', 'gender': 0, 'id': 1235841, 'name': 'Dan Gifford', 'order': 23, 'profile_path': None}, {'cast_id': 144, 'character': 'Senator Valencia', 'credit_id': '5908c12ac3a368583b010347', 'gender': 0, 'id': 1569118, 'name': 'Vance Valencia', 'order': 24, 'profile_path': '/sIXM5dkQQnwtVRIPDjHAExmjxWd.jpg'}, {'cast_id': 145, 'character': 'Herself', 'credit_id': '5908c159c3a368585900fd5f', 'gender': 1, 'id': 1808899, 'name': 'Donna Kelley', 'order': 25, 'profile_path': '/4N5HEla8KZ0BWAQdAEbsLV1dA34.jpg'}, {'cast_id': 146, 'character': 'Himself', 'credit_id': '5908c2f8925141645501033d', 'gender': 0, 'id': 1808909, 'name': 'Leon Harris', 'order': 26, 'profile_path': None}, {'cast_id': 147, 'character': 'Herself', 'credit_id': '5908c30e925141643301075b', 'gender': 1, 'id': 1808910, 'name': 'Claire Shipman', 'order': 27, 'profile_path': '/7CZfIQPaAVGQBz2EuPgUcpbq97U.jpg'}, {'cast_id': 148, 'character': 'Middle Eastern Anchor', 'credit_id': '5908c3a8925141647201063d', 'gender': 0, 'id': 1170974, 'name': 'Behrooz Afrakhan', 'order': 28, 'profile_path': '/jydFvjS4lE3wQXzGgWBME8DMfOA.jpg'}, {'cast_id': 149, 'character': 'Japanese Anchor', 'credit_id': '5908c3bdc3a368587300ff01', 'gender': 1, 'id': 16146, 'name': 'Saemi Nakamura', 'order': 29, 'profile_path': '/8JsfizCwmpwI3x8xzcN0dQ3nm51.jpg'}, {'cast_id': 150, 'character': 'Latina Anchor', 'credit_id': '5908c42d925141643301080c', 'gender': 1, 'id': 556903, 'name': 'Maria Celeste Arraras', 'order': 30, 'profile_path': '/mPT80asSjWz8v5Qbzu9Vr1YSPmA.jpg'}, {'cast_id': 151, 'character': 'Herself', 'credit_id': '5908c4b3925141643301085c', 'gender': 1, 'id': 1244752, 'name': 'Tabitha Soren', 'order': 31, 'profile_path': '/l1hzXElpHdXmKD8ea4eKX5NBwTl.jpg'}, {'cast_id': 152, 'character': 'Himself', 'credit_id': '5908c5fe9251416492010d03', 'gender': 2, 'id': 1215560, 'name': 'Geraldo Rivera', 'order': 32, 'profile_path': '/ymApbBSD8M9dalepxO0AsnGLvGp.jpg'}, {'cast_id': 153, 'character': 'British Anchor', 'credit_id': '5908c615925141643b010e31', 'gender': 0, 'id': 219237, 'name': 'Ian Whitcomb', 'order': 33, 'profile_path': None}, {'cast_id': 154, 'character': 'Himself', 'credit_id': '5908c62192514164450108c5', 'gender': 2, 'id': 14991, 'name': 'Jay Leno', 'order': 34, 'profile_path': '/pmCpEGNkZnGxoKRVSMLHQnCtqAg.jpg'}, {'cast_id': 155, 'character': 'Decryption Hacker', 'credit_id': '5908c64c925141646c01069c', 'gender': 0, 'id': 133593, 'name': 'Michael Albala', 'order': 35, 'profile_path': '/uaxBV3VZo8Is6ibGRSClKQSsUsR.jpg'}, {'cast_id': 156, 'character': 'Decryption Expert', 'credit_id': '5908c65bc3a36858730100b8', 'gender': 0, 'id': 1808922, 'name': 'Ned Netterville', 'order': 36, 'profile_path': None}, {'cast_id': 157, 'character': 'Major Domo', 'credit_id': '5908c66ac3a368583b0106d5', 'gender': 0, 'id': 188274, 'name': 'Leo Lee', 'order': 37, 'profile_path': '/4ErXBNjIQqK1tONhbGXjRrJx7nZ.jpg'}, {'cast_id': 158, 'character': 'Chairman of Joint Chiefs', 'credit_id': '5908c68d92514164330109b7', 'gender': 2, 'id': 101975, 'name': 'William Jordan', 'order': 38, 'profile_path': '/6PtjpLaRV1aTG9AwrrrcQIKBfjg.jpg'}, {'cast_id': 159, 'character': 'Joint Chief', 'credit_id': '5908c69b925141643b010e8d', 'gender': 2, 'id': 1598, 'name': 'David St. James', 'order': 39, 'profile_path': '/cOJhnH9pJph2snOgpTMgWcWY5kz.jpg'}, {'cast_id': 160, 'character': 'Major Russell', 'credit_id': '5908c6c9c3a368588800f41f', 'gender': 2, 'id': 9258, 'name': 'Steven Ford', 'order': 40, 'profile_path': '/iw8CUyekmYkGwmg0bp7foY4KvrH.jpg'}, {'cast_id': 161, 'character': "Major Russell's Son", 'credit_id': '5908c6f8c3a3685859010102', 'gender': 0, 'id': 1808925, 'name': 'Alexander Zemeckis', 'order': 41, 'profile_path': None}, {'cast_id': 162, 'character': "Major Russell's Daughter", 'credit_id': '5908c70ec3a3685859010124', 'gender': 1, 'id': 1808926, 'name': 'Janie Peterson', 'order': 42, 'profile_path': None}, {'cast_id': 163, 'character': 'French Committee Member', 'credit_id': '5908c73dc3a36858d600f016', 'gender': 2, 'id': 14741, 'name': 'Philippe Bergeron', 'order': 43, 'profile_path': '/ugHYNYMyn3zrKEtQJAnuEJrLiBr.jpg'}, {'cast_id': 164, 'character': 'Dr. Patel', 'credit_id': '5908c74b9251416492010de3', 'gender': 1, 'id': 58629, 'name': 'Jennifer Balgobin', 'order': 44, 'profile_path': '/cPSS1kaoDBihlfnrgxCINn2JHa9.jpg'}, {'cast_id': 165, 'character': 'British Committee Member', 'credit_id': '5908c7c0c3a3685873010207', 'gender': 0, 'id': 1808930, 'name': 'Anthony Hamilton', 'order': 45, 'profile_path': None}, {'cast_id': 166, 'character': 'NASA Public Relations', 'credit_id': '5908c7d7c3a36858590101db', 'gender': 1, 'id': 1808931, 'name': 'Rebecca T. Beucler', 'order': 46, 'profile_path': None}, {'cast_id': 167, 'character': 'NASA Technician', 'credit_id': '5908c8049251416492010e64', 'gender': 2, 'id': 6908, 'name': 'Marc Macaulay', 'order': 47, 'profile_path': '/eSNgzHn7NUX9iAbG1MLV41lqy14.jpg'}, {'cast_id': 168, 'character': 'Mechnical', 'credit_id': '5908c83b925141643b010fd6', 'gender': 0, 'id': 1798163, 'name': 'Jeffery Thomas Johnson', 'order': 48, 'profile_path': '/gvhB4eTXZJtVl92vBnHB8URRY90.jpg'}, {'cast_id': 169, 'character': 'Mechanical', 'credit_id': '5908c847c3a368588800f575', 'gender': 0, 'id': 1798163, 'name': 'Jeffery Thomas Johnson', 'order': 49, 'profile_path': '/gvhB4eTXZJtVl92vBnHB8URRY90.jpg'}, {'cast_id': 170, 'character': 'Electrical', 'credit_id': '5908c8569251416455010726', 'gender': 2, 'id': 56120, 'name': 'Yuji Okumoto', 'order': 50, 'profile_path': '/eVq0Od53a8JdfYLGHxkBboOtsIe.jpg'}, {'cast_id': 171, 'character': 'Dynamics', 'credit_id': '5908c86f9251416492010eb7', 'gender': 0, 'id': 1114940, 'name': 'Gerry Griffin', 'order': 51, 'profile_path': None}, {'cast_id': 172, 'character': 'Communications', 'credit_id': '5908c881c3a368583b01088a', 'gender': 0, 'id': 1808933, 'name': 'Brian Alston', 'order': 52, 'profile_path': None}, {'cast_id': 173, 'character': 'Pad Leader', 'credit_id': '5908c8979251416455010759', 'gender': 2, 'id': 75317, 'name': 'Rob Elk', 'order': 53, 'profile_path': None}, {'cast_id': 174, 'character': 'Security', 'credit_id': '5908c8b7c3a36858dd010e7e', 'gender': 0, 'id': 1530544, 'name': 'Mark Thomason', 'order': 54, 'profile_path': None}, {'cast_id': 175, 'character': 'Controller #8', 'credit_id': '5908c8e5c3a368588800f5dc', 'gender': 0, 'id': 1808934, 'name': 'JosÃ© Rey', 'order': 55, 'profile_path': None}, {'cast_id': 176, 'character': 'New VLA Technician', 'credit_id': '5908c8f6925141643b01107f', 'gender': 0, 'id': 1808935, 'name': 'Todd Patrick Breaugh', 'order': 56, 'profile_path': None}, {'cast_id': 177, 'character': 'Russian Cosmonaut', 'credit_id': '5908c907c3a36858a70116e8', 'gender': 2, 'id': 20563, 'name': 'Alex Veadov', 'order': 57, 'profile_path': '/5MNUwSmCYGFQ9ytVRYzKGZcadVq.jpg'}, {'cast_id': 178, 'character': 'Scientist', 'credit_id': '5908c92092514164720109d1', 'gender': 1, 'id': 1808936, 'name': 'Alice Kushida', 'order': 58, 'profile_path': None}, {'cast_id': 179, 'character': 'Project Official', 'credit_id': '5908c972c3a36858a701172e', 'gender': 2, 'id': 70440, 'name': 'Robin Gammell', 'order': 59, 'profile_path': '/zpx0BpA28aSQdSihTdp9Yk2MMgG.jpg'}, {'cast_id': 180, 'character': 'Mission Doctor', 'credit_id': '5908c9999251416472010a39', 'gender': 2, 'id': 1733407, 'name': 'Richardson Morse', 'order': 60, 'profile_path': None}, {'cast_id': 181, 'character': 'Japanese Ensign', 'credit_id': '5908c9a79251416433010c07', 'gender': 0, 'id': 1808937, 'name': 'Seiji Okamura', 'order': 61, 'profile_path': None}, {'cast_id': 182, 'character': 'Japanese Tech #1', 'credit_id': '5908c9b7925141646c010904', 'gender': 0, 'id': 152783, 'name': 'Mak Takano', 'order': 62, 'profile_path': None}, {'cast_id': 183, 'character': 'Japanese Tech #2', 'credit_id': '5908c9d4925141644a010ed8', 'gender': 0, 'id': 1808938, 'name': 'Hiroshi Tom Tanaka', 'order': 63, 'profile_path': None}, {'cast_id': 184, 'character': 'Life Support', 'credit_id': '5908c9fec3a36858d600f1f8', 'gender': 1, 'id': 106734, 'name': 'Catherine Dao', 'order': 64, 'profile_path': '/7ICHQPW4gvnny6zwA5FD0R1LLrb.jpg'}, {'cast_id': 185, 'character': 'Dynamics #2', 'credit_id': '5908ca75c3a368583b0109fb', 'gender': 0, 'id': 173784, 'name': 'Kristoffer Ryan Winters', 'order': 65, 'profile_path': None}, {'cast_id': 186, 'character': 'Senator', 'credit_id': '5908ca8a925141646c0109b6', 'gender': 1, 'id': 64033, 'name': 'Valorie Armstrong', 'order': 66, 'profile_path': None}, {'cast_id': 187, 'character': 'Reporter #5', 'credit_id': '5908cac7c3a368588800f79b', 'gender': 0, 'id': 1808939, 'name': 'Jim Hild', 'order': 67, 'profile_path': None}, {'cast_id': 188, 'character': 'Reporter #6', 'credit_id': '5908cae49251416472010b56', 'gender': 0, 'id': 1605510, 'name': 'William L. Thomas', 'order': 68, 'profile_path': None}, {'cast_id': 189, 'character': 'School Boy', 'credit_id': '5908caf0c3a368588800f7cb', 'gender': 0, 'id': 1808940, 'name': 'Diego Montoya', 'order': 69, 'profile_path': None}, {'cast_id': 190, 'character': 'White House Official', 'credit_id': '5908cb089251416433010d3e', 'gender': 0, 'id': 1808941, 'name': 'Jonathan Adler', 'order': 70, 'profile_path': None}, {'cast_id': 191, 'character': 'NASA Controller #2', 'credit_id': '5908cb179251416433010d5e', 'gender': 0, 'id': 1808942, 'name': 'Robert Aguilar Jr.', 'order': 71, 'profile_path': None}, {'cast_id': 192, 'character': 'Four-Star General', 'credit_id': '5908cb4f9251416472010ba5', 'gender': 0, 'id': 1808944, 'name': 'Mark Bailey', 'order': 72, 'profile_path': None}, {'cast_id': 193, 'character': 'Senate Observer', 'credit_id': '5908cba09251416472010be9', 'gender': 0, 'id': 1808945, 'name': 'Matt Bennett', 'order': 73, 'profile_path': None}, {'cast_id': 194, 'character': 'Robert Hand', 'credit_id': '5908cbb0925141644a01107d', 'gender': 0, 'id': 1452279, 'name': 'Tony Boldi', 'order': 74, 'profile_path': None}, {'cast_id': 195, 'character': 'Scientist', 'credit_id': '5908cbc2925141646c010ad8', 'gender': 2, 'id': 153946, 'name': 'Christopher Boyer', 'order': 75, 'profile_path': '/1J4pfvy7XW2LcV2qZkgyGb4xxDU.jpg'}, {'cast_id': 196, 'character': 'Protester', 'credit_id': '5908cbe392514164920111a2', 'gender': 0, 'id': 1808946, 'name': 'Mark Byrne', 'order': 76, 'profile_path': None}, {'cast_id': 197, 'character': 'Supporter', 'credit_id': '5908cbef92514164550109dd', 'gender': 1, 'id': 1609292, 'name': 'Candice T. Cain', 'order': 77, 'profile_path': '/cTFyVuPKHrUfr6bRs6JImic2Iat.jpg'}, {'cast_id': 198, 'character': "President's Secretery", 'credit_id': '5908cc0ac3a368588800f898', 'gender': 0, 'id': 1808947, 'name': 'Aixa Clemente', 'order': 78, 'profile_path': None}, {'cast_id': 199, 'character': "President's Secretary", 'credit_id': '5908cc14c3a368583b010b40', 'gender': 0, 'id': 1808947, 'name': 'Aixa Clemente', 'order': 79, 'profile_path': None}, {'cast_id': 200, 'character': 'Ailing Believer', 'credit_id': '5908cc38c3a3685859010528', 'gender': 0, 'id': 1454081, 'name': 'Derrick Damions', 'order': 80, 'profile_path': None}, {'cast_id': 201, 'character': 'Philanthropy Bureaucrat', 'credit_id': '5908cc58c3a368587301059f', 'gender': 1, 'id': 1808948, 'name': 'Elaina Erika Davis', 'order': 81, 'profile_path': '/v9jtZBppLCkKSAqwwZQOSDQLwUC.jpg'}, {'cast_id': 202, 'character': 'Factory Worker', 'credit_id': '5908cd3a925141646c010bde', 'gender': 0, 'id': 1808949, 'name': 'Joey Dente', 'order': 82, 'profile_path': None}, {'cast_id': 203, 'character': 'IMC Police Officer', 'credit_id': '5908cd56c3a36858a7011aa5', 'gender': 0, 'id': 1808950, 'name': 'Michael Egan', 'order': 83, 'profile_path': None}, {'cast_id': 204, 'character': 'Monk', 'credit_id': '5908cd62925141646c010c00', 'gender': 0, 'id': 1808951, 'name': 'Jeff Elmore', 'order': 84, 'profile_path': None}, {'cast_id': 205, 'character': 'Pedestrian', 'credit_id': '5908cd80c3a36858b80102c4', 'gender': 1, 'id': 1752222, 'name': 'Pamela Fischer', 'order': 85, 'profile_path': '/wqxSyr1shSXvEvCQVS9dd4n8u5M.jpg'}, {'cast_id': 206, 'character': 'Controller', 'credit_id': '5908cda6c3a368583b010c7a', 'gender': 2, 'id': 155308, 'name': 'Carl Gilliard', 'order': 86, 'profile_path': None}, {'cast_id': 207, 'character': 'TV Interviewer', 'credit_id': '5908cdc0c3a368585901065a', 'gender': 0, 'id': 55227, 'name': 'William B. Kaplan', 'order': 87, 'profile_path': None}, {'cast_id': 208, 'character': 'Pod Systems Control', 'credit_id': '5908cdd0c3a368583b010c9c', 'gender': 2, 'id': 945062, 'name': 'Ming Lo', 'order': 88, 'profile_path': '/tl7hDWAAqlJaDaWHx6Kor3Nt1zO.jpg'}, {'cast_id': 209, 'character': 'Puerto Rican Taxi Driver', 'credit_id': '5908cde4c3a36858d600f4b2', 'gender': 0, 'id': 1424827, 'name': 'Sunshine LogroÃ±o', 'order': 89, 'profile_path': '/m41Y1MROFLZuABD2voJ7XlkYLo7.jpg'}, {'cast_id': 210, 'character': 'Press Secretary', 'credit_id': '5908cdfc9251416433010fcb', 'gender': 1, 'id': 160399, 'name': 'Denise Loveday', 'order': 90, 'profile_path': None}, {'cast_id': 211, 'character': "Kitz's Aide", 'credit_id': '5908ce6f925141643b0114fe', 'gender': 2, 'id': 155456, 'name': 'Neal Matarazzo', 'order': 91, 'profile_path': '/e6T4OfKS3iTLQ6T05v6fhQmrQrR.jpg'}, {'cast_id': 212, 'character': 'Student Reporter at NASA', 'credit_id': '5908ce99c3a368583b010d4a', 'gender': 1, 'id': 1808953, 'name': 'Cassidy McMillan', 'order': 92, 'profile_path': '/7n7ACaIZP2bfAPFbLVFg4GmQZIj.jpg'}, {'cast_id': 213, 'character': 'Family Exchange', 'credit_id': '5908cfa6c3a3685873010873', 'gender': 1, 'id': 1808954, 'name': 'Molly Mueller', 'order': 93, 'profile_path': None}, {'cast_id': 214, 'character': "Ellie's Attorney", 'credit_id': '5908cfd8c3a36858dd0114b1', 'gender': 0, 'id': 1296511, 'name': 'Paul L. Nolan', 'order': 94, 'profile_path': None}, {'cast_id': 215, 'character': 'Oval Office Secretary', 'credit_id': '5908cfe8925141644a0113d8', 'gender': 1, 'id': 58742, 'name': 'Marisa Petroro', 'order': 95, 'profile_path': '/geSsuUblZRhlbR6h55DfG2pUj.jpg'}, {'cast_id': 216, 'character': 'Police Officer', 'credit_id': '5908d0a69251416445011145', 'gender': 1, 'id': 1808956, 'name': 'Errica Poindexter', 'order': 96, 'profile_path': None}, {'cast_id': 217, 'character': 'Senator', 'credit_id': '5908d0d9c3a36858dd0115ad', 'gender': 0, 'id': 1352413, 'name': 'J.A. Preston', 'order': 97, 'profile_path': None}, {'cast_id': 218, 'character': 'Ailing Believer', 'credit_id': '5908d0e89251416433011260', 'gender': 0, 'id': 1808957, 'name': 'Frank Principe', 'order': 98, 'profile_path': None}, {'cast_id': 219, 'character': 'Ailing Believer', 'credit_id': '5908d0fa925141644a0114d2', 'gender': 0, 'id': 1114167, 'name': 'Leo Rogstad', 'order': 99, 'profile_path': None}, {'cast_id': 220, 'character': 'Photographer', 'credit_id': '5908d108925141646c010f63', 'gender': 0, 'id': 1354453, 'name': 'Russell Sanderlin Sr.', 'order': 100, 'profile_path': None}, {'cast_id': 221, 'character': 'Army Officer', 'credit_id': '5908d12692514164450111de', 'gender': 0, 'id': 1808959, 'name': 'Frank Silva', 'order': 101, 'profile_path': None}, {'cast_id': 222, 'character': 'Senate Hearing Attendee', 'credit_id': '5908d13f925141646c010f9e', 'gender': 0, 'id': 1808960, 'name': 'John A. Taylor', 'order': 102, 'profile_path': None}, {'cast_id': 223, 'character': 'News Reporter', 'credit_id': '5908d17792514164330112eb', 'gender': 0, 'id': 1808962, 'name': 'Todd Thompson', 'order': 103, 'profile_path': None}, {'cast_id': 224, 'character': 'Reporter', 'credit_id': '5908d187925141646c010fee', 'gender': 0, 'id': 1314544, 'name': 'Cenk Uygur', 'order': 104, 'profile_path': '/rnWNVaJjUY6yAXWCxCsL2AvjIVL.jpg'}, {'cast_id': 225, 'character': 'Religious Zealot', 'credit_id': '5908d196925141646c010ffd', 'gender': 1, 'id': 1808159, 'name': 'Holly Cross Vagley', 'order': 105, 'profile_path': '/7xp3TqcuzrTaFToaC0rlnaIgCQB.jpg'}, {'cast_id': 226, 'character': 'Protester', 'credit_id': '5908d1a4c3a36858d600f7a3', 'gender': 2, 'id': 1720797, 'name': 'Eric Alan Wendell', 'order': 106, 'profile_path': None}, {'cast_id': 227, 'character': 'Believer', 'credit_id': '5908d1b39251416445011261', 'gender': 0, 'id': 116515, 'name': 'Delaney Williams', 'order': 107, 'profile_path': '/xhEczN5K59sCzQLIaBNR649Dgs7.jpg'}]</t>
  </si>
  <si>
    <t>[{'credit_id': '52fe426ac3a36847f801ce4d', 'department': 'Directing', 'gender': 2, 'id': 24, 'job': 'Director', 'name': 'Robert Zemeckis', 'profile_path': '/isCuZ9PWIOyXzdf3ihodXzjIumL.jpg'}, {'credit_id': '52fe426ac3a36847f801ce53', 'department': 'Writing', 'gender': 2, 'id': 10293, 'job': 'Novel', 'name': 'Carl Sagan', 'profile_path': '/rFUPXJSBi6ybau4x56vLrTjvitb.jpg'}, {'credit_id': '52fe426ac3a36847f801ce59', 'department': 'Writing', 'gender': 2, 'id': 10295, 'job': 'Screenplay', 'name': 'James V. Hart', 'profile_path': '/uwRqqSLT3qY2tYJET0uDFUbyiHK.jpg'}, {'credit_id': '52fe426ac3a36847f801ce5f', 'department': 'Writing', 'gender': 2, 'id': 10296, 'job': 'Screenplay', 'name': 'Michael Goldenberg', 'profile_path': '/qU4WTFJN8z7w3VYYDbl9EH3ifNn.jpg'}, {'credit_id': '52fe426ac3a36847f801ce85', 'department': 'Sound', 'gender': 2, 'id': 37, 'job': 'Original Music Composer', 'name': 'Alan Silvestri', 'profile_path': '/chEsfnDEtRmv1bfOaNAoVEzhCc6.jpg'}, {'credit_id': '52fe426ac3a36847f801ce8b', 'department': 'Camera', 'gender': 2, 'id': 36, 'job': 'Director of Photography', 'name': 'Don Burgess', 'profile_path': None}, {'credit_id': '52fe426ac3a36847f801ce91', 'department': 'Editing', 'gender': 2, 'id': 38, 'job': 'Editor', 'name': 'Arthur Schmidt', 'profile_path': None}, {'credit_id': '52fe426ac3a36847f801ce97', 'department': 'Production', 'gender': 2, 'id': 30, 'job': 'Producer', 'name': 'Steve Starkey', 'profile_path': None}, {'credit_id': '52fe426ac3a36847f801ce9d', 'department': 'Production', 'gender': 2, 'id': 24, 'job': 'Producer', 'name': 'Robert Zemeckis', 'profile_path': '/isCuZ9PWIOyXzdf3ihodXzjIumL.jpg'}, {'credit_id': '52fe426ac3a36847f801ceab', 'department': 'Production', 'gender': 1, 'id': 1324, 'job': 'Casting', 'name': 'Victoria Burrows', 'profile_path': None}, {'credit_id': '52fe426ac3a36847f801ceb1', 'department': 'Costume &amp; Make-Up', 'gender': 1, 'id': 498, 'job': 'Costume Design', 'name': 'Joanna Johnston', 'profile_path': None}, {'credit_id': '54b5377ac3a368094e0097ba', 'department': 'Crew', 'gender': 0, 'id': 1413157, 'job': 'Special Effects', 'name': 'Marzette Bonar', 'profile_path': None}, {'credit_id': '54b534b8c3a368094e00976e', 'department': 'Art', 'gender': 2, 'id': 4953, 'job': 'Production Design', 'name': 'Ed Verreaux', 'profile_path': None}, {'credit_id': '54b534c9925141746c00838b', 'department': 'Art', 'gender': 2, 'id': 13434, 'job': 'Art Direction', 'name': 'Bruce Crone', 'profile_path': None}, {'credit_id': '54b534da92514152d40019b5', 'department': 'Art', 'gender': 2, 'id': 903, 'job': 'Art Direction', 'name': 'Lawrence A. Hubbs', 'profile_path': None}, {'credit_id': '54b5352c9251415321001ae5', 'department': 'Art', 'gender': 2, 'id': 1171347, 'job': 'Set Decoration', 'name': 'Michael Taylor', 'profile_path': None}, {'credit_id': '54b5356bc3a36809400093b3', 'department': 'Costume &amp; Make-Up', 'gender': 0, 'id': 83064, 'job': 'Hairstylist', 'name': 'Frances Mathias', 'profile_path': None}, {'credit_id': '54b535b29251416fa3000144', 'department': 'Costume &amp; Make-Up', 'gender': 0, 'id': 1405373, 'job': 'Hairstylist', 'name': 'Audrey L. Anzures', 'profile_path': None}, {'credit_id': '54b535d492514152d40019c9', 'department': 'Costume &amp; Make-Up', 'gender': 1, 'id': 1402016, 'job': 'Hairstylist', 'name': 'Carolyn Elias', 'profile_path': None}, {'credit_id': '54b535ee92514107e0008478', 'department': 'Costume &amp; Make-Up', 'gender': 0, 'id': 1327149, 'job': 'Makeup Artist', 'name': "Hallie D'Amore", 'profile_path': None}, {'credit_id': '54b536039251417472008f96', 'department': 'Costume &amp; Make-Up', 'gender': 1, 'id': 23787, 'job': 'Makeup Artist', 'name': 'Deborah La Mia Denaver', 'profile_path': None}, {'credit_id': '54b53618c3a3680287003a8e', 'department': 'Costume &amp; Make-Up', 'gender': 0, 'id': 1413146, 'job': 'Makeup Artist', 'name': 'Roxanna Floyd', 'profile_path': None}, {'credit_id': '54b5362fc3a36877db000160', 'department': 'Costume &amp; Make-Up', 'gender': 0, 'id': 32281, 'job': 'Makeup Artist', 'name': 'Margaret E. Elliott', 'profile_path': None}, {'credit_id': '54b53661c3a3680287003a9a', 'department': 'Costume &amp; Make-Up', 'gender': 0, 'id': 1406384, 'job': 'Makeup Artist', 'name': 'Jean-Luc Russier', 'profile_path': None}, {'credit_id': '54b5368092514107e000848d', 'department': 'Art', 'gender': 0, 'id': 1413149, 'job': 'Art Department Coordinator', 'name': 'Beth Bernstein', 'profile_path': None}, {'credit_id': '54b536bac3a368783b002420', 'department': 'Art', 'gender': 0, 'id': 497, 'job': 'Assistant Art Director', 'name': 'Doug J. Meerdink', 'profile_path': None}, {'credit_id': '54b536d2925141746c0083bf', 'department': 'Art', 'gender': 0, 'id': 21796, 'job': 'Assistant Art Director', 'name': 'Sally Thornton', 'profile_path': None}, {'credit_id': '54b536eb9251417369004c7e', 'department': 'Art', 'gender': 2, 'id': 8705, 'job': 'Assistant Art Director', 'name': 'Brad Ricker', 'profile_path': None}, {'credit_id': '54b5370e9251412ffc003721', 'department': 'Crew', 'gender': 2, 'id': 22486, 'job': 'Property Master', 'name': 'Robin L. Miller', 'profile_path': None}, {'credit_id': '54b53728c3a368166d00009d', 'department': 'Art', 'gender': 0, 'id': 1413153, 'job': 'Construction Coordinator', 'name': 'Michael Diersing', 'profile_path': None}, {'credit_id': '54b5373bc3a368094e0097b1', 'department': 'Art', 'gender': 0, 'id': 1413154, 'job': 'Construction Foreman', 'name': 'Scott E. Handt', 'profile_path': None}, {'credit_id': '54b53755c3a368783b002430', 'department': 'Art', 'gender': 0, 'id': 1413156, 'job': 'Construction Foreman', 'name': 'Jerrold F. Brooks', 'profile_path': None}, {'credit_id': '54b53799c3a368094e0097bf', 'department': 'Art', 'gender': 0, 'id': 1364403, 'job': 'Greensman', 'name': 'Frank McEldowney', 'profile_path': None}, {'credit_id': '54b537b6c3a36877db00019c', 'department': 'Art', 'gender': 0, 'id': 1413158, 'job': 'Greensman', 'name': 'Hap Weaver', 'profile_path': None}, {'credit_id': '54b537e5c3a368783b002440', 'department': 'Art', 'gender': 0, 'id': 1413159, 'job': 'Leadman', 'name': 'David Manhan', 'profile_path': None}, {'credit_id': '54b53805c3a368166d0000af', 'department': 'Art', 'gender': 0, 'id': 1413160, 'job': 'Set Designer', 'name': 'Evelyn Barbier', 'profile_path': None}, {'credit_id': '54b5381592514152d4001a01', 'department': 'Art', 'gender': 0, 'id': 1413161, 'job': 'Set Designer', 'name': 'Mariko Braswell', 'profile_path': None}, {'credit_id': '54b538289251415321001b2a', 'department': 'Art', 'gender': 0, 'id': 1413162, 'job': 'Set Designer', 'name': 'James F. Claytor Sr.', 'profile_path': None}, {'credit_id': '54b5383cc3a36809400093ec', 'department': 'Art', 'gender': 0, 'id': 1334782, 'job': 'Set Designer', 'name': 'Josh Lusby', 'profile_path': None}, {'credit_id': '54b53856c3a3687a63002ecb', 'department': 'Art', 'gender': 0, 'id': 1390520, 'job': 'Set Designer', 'name': 'Kristen Pratt', 'profile_path': None}, {'credit_id': '54b5386d9251417369004ca8', 'department': 'Art', 'gender': 0, 'id': 1068056, 'job': 'Set Designer', 'name': 'Easton Michael Smith', 'profile_path': None}, {'credit_id': '54b53886c3a368783b002453', 'department': 'Art', 'gender': 2, 'id': 969743, 'job': 'Set Designer', 'name': 'Dean Wolcott', 'profile_path': None}, {'credit_id': '54b538f292514107e00084cd', 'department': 'Sound', 'gender': 0, 'id': 404895, 'job': 'Supervising Sound Editor', 'name': 'Phil Benson', 'profile_path': None}, {'credit_id': '54b539239251415321001b46', 'department': 'Sound', 'gender': 0, 'id': 7537, 'job': 'Sound Effects Editor', 'name': 'Steve Boeddeker', 'profile_path': None}, {'credit_id': '54b5393b9251417369004cbb', 'department': 'Sound', 'gender': 1, 'id': 15893, 'job': 'Sound Effects Editor', 'name': 'Teresa Eckton', 'profile_path': None}, {'credit_id': '54b539569251417472008ffa', 'department': 'Sound', 'gender': 0, 'id': 1389134, 'job': 'Sound Effects Editor', 'name': 'Douglas Murray', 'profile_path': None}, {'credit_id': '54b5397392514107e00084dd', 'department': 'Sound', 'gender': 0, 'id': 1413167, 'job': 'Sound Effects Editor', 'name': 'Marian Wilde', 'profile_path': None}, {'credit_id': '54b539a29251415321001b5b', 'department': 'Sound', 'gender': 0, 'id': 42267, 'job': 'Sound Designer', 'name': 'Randy Thom', 'profile_path': '/gENCvbLHHHtxeZcPJIHcSq6Y4BW.jpg'}, {'credit_id': '54b539d992514107e00084ea', 'department': 'Sound', 'gender': 2, 'id': 3996, 'job': 'Sound Re-Recording Mixer', 'name': 'Tom Johnson', 'profile_path': None}, {'credit_id': '54b539f9925141747200900a', 'department': 'Sound', 'gender': 0, 'id': 138618, 'job': 'Sound Re-Recording Mixer', 'name': 'Gary Rizzo', 'profile_path': None}, {'credit_id': '54b53a1fc3a36877db0001e0', 'department': 'Sound', 'gender': 2, 'id': 1413169, 'job': 'Sound Re-Recording Mixer', 'name': 'Dennis S. Sands', 'profile_path': None}, {'credit_id': '54b53a379251416fa30001a9', 'department': 'Sound', 'gender': 0, 'id': 42267, 'job': 'Sound Re-Recording Mixer', 'name': 'Randy Thom', 'profile_path': '/gENCvbLHHHtxeZcPJIHcSq6Y4BW.jpg'}, {'credit_id': '54b53a50c3a3687a63002ef7', 'department': 'Editing', 'gender': 0, 'id': 1413171, 'job': 'Dialogue Editor', 'name': 'Barbara McBane', 'profile_path': None}, {'credit_id': '54b53a669251415321001b74', 'department': 'Editing', 'gender': 0, 'id': 8158, 'job': 'Dialogue Editor', 'name': 'Michael Silvers', 'profile_path': None}, {'credit_id': '54b53a88c3a36877db0001ec', 'department': 'Editing', 'gender': 0, 'id': 1400905, 'job': 'Dialogue Editor', 'name': 'Ewa Sztompke', 'profile_path': None}, {'credit_id': '54b53ad292514107e0008506', 'department': 'Sound', 'gender': 0, 'id': 1413172, 'job': 'ADR &amp; Dubbing', 'name': 'Sue Fox', 'profile_path': None}, {'credit_id': '54b53af09251412ffc00377b', 'department': 'Sound', 'gender': 0, 'id': 9439, 'job': 'Foley', 'name': 'Catherine Harper', 'profile_path': None}, {'credit_id': '54b53b0e92514152d4001a71', 'department': 'Sound', 'gender': 0, 'id': 8160, 'job': 'Foley', 'name': 'Dennie Thorpe', 'profile_path': None}, {'credit_id': '54b53b59925141747200902f', 'department': 'Crew', 'gender': 0, 'id': 1413174, 'job': 'Special Effects Coordinator', 'name': 'Eric Cook', 'profile_path': None}, {'credit_id': '54b53b78c3a368783b00249c', 'department': 'Crew', 'gender': 0, 'id': 1413175, 'job': 'CG Supervisor', 'name': 'Matt Aitken', 'profile_path': None}, {'credit_id': '54b53baec3a36877db000202', 'department': 'Visual Effects', 'gender': 0, 'id': 1413176, 'job': 'Visual Effects Producer', 'name': 'C. Marie Davis', 'profile_path': None}, {'credit_id': '54b53bc392514107e000851e', 'department': 'Visual Effects', 'gender': 0, 'id': 42268, 'job': 'Visual Effects Producer', 'name': 'Debbie Denise', 'profile_path': None}, {'credit_id': '54b53bdd92514152d4001a89', 'department': 'Visual Effects', 'gender': 0, 'id': 1169459, 'job': 'Visual Effects Producer', 'name': 'Julia Frey', 'profile_path': None}, {'credit_id': '54b53c169251412ffc003793', 'department': 'Crew', 'gender': 0, 'id': 1413178, 'job': 'Sequence Supervisor', 'name': "Kee-Suk 'Ken' Hahn", 'profile_path': None}, {'credit_id': '54b53c53c3a368166d00012b', 'department': 'Crew', 'gender': 2, 'id': 1405209, 'job': 'Sequence Supervisor', 'name': 'David Jones', 'profile_path': None}, {'credit_id': '54b53c84c3a36877db00021d', 'department': 'Visual Effects', 'gender': 0, 'id': 1413179, 'job': 'Visual Effects Producer', 'name': 'Mark S. Miller', 'profile_path': None}, {'credit_id': '54b53ca29251416fa30001e9', 'department': 'Crew', 'gender': 0, 'id': 1413180, 'job': 'Sequence Supervisor', 'name': 'Jay Redd', 'profile_path': None}, {'credit_id': '54b53cb9c3a3687a63002f37', 'department': 'Crew', 'gender': 0, 'id': 1413181, 'job': 'Sequence Supervisor', 'name': 'Sam Richards', 'profile_path': None}, {'credit_id': '54b53ce6c3a3687a63002f3f', 'department': 'Visual Effects', 'gender': 0, 'id': 1399635, 'job': 'Visual Effects Supervisor', 'name': 'Ariel Velasco-Shaw', 'profile_path': None}, {'credit_id': '54b53d009251416fa30001f8', 'department': 'Crew', 'gender': 0, 'id': 1413182, 'job': 'Sequence Supervisor', 'name': 'Laurence Treweek', 'profile_path': None}, {'credit_id': '54b53d1a925141746c008476', 'department': 'Crew', 'gender': 0, 'id': 1408326, 'job': 'Visual Effects Editor', 'name': 'Kosta Saric', 'profile_path': None}, {'credit_id': '54b53d2f9251416fa3000201', 'department': 'Visual Effects', 'gender': 0, 'id': 1271932, 'job': 'Visual Effects Supervisor', 'name': 'Stephen Rosenbaum', 'profile_path': None}, {'credit_id': '54b53d43c3a368094000945c', 'department': 'Visual Effects', 'gender': 0, 'id': 1413183, 'job': 'Visual Effects Supervisor', 'name': 'Lauren Alexandra Ritchie', 'profile_path': None}, {'credit_id': '54b53d85c3a3680940009463', 'department': 'Crew', 'gender': 0, 'id': 1403524, 'job': 'Visual Effects Editor', 'name': 'Heather J. Morrison', 'profile_path': None}, {'credit_id': '54b53da09251412ffc0037c3', 'department': 'Crew', 'gender': 0, 'id': 237398, 'job': 'Visual Effects Editor', 'name': 'Michael McGovern', 'profile_path': None}, {'credit_id': '54b53db49251416fa3000209', 'department': 'Visual Effects', 'gender': 0, 'id': 1413185, 'job': 'Visual Effects Supervisor', 'name': 'Joe Matza', 'profile_path': None}, {'credit_id': '54b53de5c3a36877db000255', 'department': 'Visual Effects', 'gender': 0, 'id': 1392136, 'job': 'Visual Effects Supervisor', 'name': 'Kenneth Jones', 'profile_path': None}, {'credit_id': '54b53e359251412ffc0037d7', 'department': 'Visual Effects', 'gender': 0, 'id': 1406922, 'job': 'Visual Effects Supervisor', 'name': 'Michael L. Fink', 'profile_path': None}, {'credit_id': '54b53eea9251417369004d45', 'department': 'Crew', 'gender': 2, 'id': 14049, 'job': 'Stunt Coordinator', 'name': 'Bud Davis', 'profile_path': '/21iRoOXunwnWPcWZCv2PmWNaDe9.jpg'}, {'credit_id': '54b53f03c3a368783b0024fa', 'department': 'Camera', 'gender': 0, 'id': 1400373, 'job': 'Camera Operator', 'name': 'Josh Bleibtreu', 'profile_path': None}, {'credit_id': '54b53f199251417369004d52', 'department': 'Camera', 'gender': 0, 'id': 1190250, 'job': 'Camera Operator', 'name': 'Robert LaBonge', 'profile_path': None}, {'credit_id': '54b53f31925141746c0084b1', 'department': 'Camera', 'gender': 2, 'id': 65643, 'job': 'Camera Operator', 'name': 'Nick Phillips', 'profile_path': '/zVbtedfHFFZJrl8aainKs3xPKXg.jpg'}, {'credit_id': '54b53f52c3a3680940009491', 'department': 'Camera', 'gender': 0, 'id': 1391130, 'job': 'Steadicam Operator', 'name': "Mark O'Kane", 'profile_path': None}, {'credit_id': '54b53f6bc3a3685fbd001dd0', 'department': 'Camera', 'gender': 2, 'id': 1412990, 'job': 'Steadicam Operator', 'name': 'Gregory Lundsgaard', 'profile_path': None}, {'credit_id': '54b53f829251416fa300023a', 'department': 'Camera', 'gender': 0, 'id': 1177850, 'job': 'Still Photographer', 'name': 'FranÃ§ois Duhamel', 'profile_path': None}, {'credit_id': '54b53f9c92514107e00085a0', 'department': 'Camera', 'gender': 2, 'id': 1413192, 'job': 'Still Photographer', 'name': 'Michael Douglas Middleton', 'profile_path': None}, {'credit_id': '54b53fcb9251417369004d65', 'department': 'Crew', 'gender': 0, 'id': 1413193, 'job': 'Video Assist Operator', 'name': 'Michael Noles', 'profile_path': None}, {'credit_id': '54b53fe3c3a368166d00018a', 'department': 'Crew', 'gender': 0, 'id': 85216, 'job': 'Video Assist Operator', 'name': 'David Presley', 'profile_path': None}, {'credit_id': '54b540299251417369004d74', 'department': 'Camera', 'gender': 0, 'id': 1399899, 'job': 'Camera Technician', 'name': 'Steven J. Winslow', 'profile_path': None}, {'credit_id': '54b54066c3a3687a63002f92', 'department': 'Lighting', 'gender': 0, 'id': 3976, 'job': 'Lighting Technician', 'name': 'Steven C. McGee', 'profile_path': None}, {'credit_id': '54b5408492514174720090ae', 'department': 'Lighting', 'gender': 0, 'id': 1413194, 'job': 'Rigging Grip', 'name': 'Rand R. Vargas', 'profile_path': None}, {'credit_id': '54b540b1c3a3680287003bb2', 'department': 'Costume &amp; Make-Up', 'gender': 0, 'id': 1413195, 'job': 'Costume Supervisor', 'name': 'Betty Brikowski', 'profile_path': None}, {'credit_id': '54b540cec3a3687a63002f9f', 'department': 'Costume &amp; Make-Up', 'gender': 0, 'id': 1323768, 'job': 'Costume Supervisor', 'name': 'Pamela Wise', 'profile_path': None}, {'credit_id': '54b540e9c3a3680287003bb7', 'department': 'Costume &amp; Make-Up', 'gender': 0, 'id': 1413196, 'job': 'Set Costumer', 'name': 'Patricia Bercsi', 'profile_path': None}, {'credit_id': '54b540fd9251417369004d96', 'department': 'Costume &amp; Make-Up', 'gender': 0, 'id': 1405727, 'job': 'Set Costumer', 'name': 'Steve Ellsworth', 'profile_path': None}, {'credit_id': '54b5411392514152d4001b06', 'department': 'Costume &amp; Make-Up', 'gender': 0, 'id': 1392109, 'job': 'Set Costumer', 'name': 'Kenn Smiley', 'profile_path': None}, {'credit_id': '54b5412a9251412ffc003820', 'department': 'Costume &amp; Make-Up', 'gender': 0, 'id': 1413197, 'job': 'Set Costumer', 'name': 'Taryn Weaver', 'profile_path': None}, {'credit_id': '54b5414ac3a36809400094bb', 'department': 'Editing', 'gender': 2, 'id': 42359, 'job': 'First Assistant Editor', 'name': 'R. Orlando Duenas', 'profile_path': None}, {'credit_id': '54b54161c3a3685fbd001e18', 'department': 'Editing', 'gender': 0, 'id': 23781, 'job': 'First Assistant Editor', 'name': "Jeremiah O'Driscoll", 'profile_path': None}, {'credit_id': '54b54175c3a36877db0002b3', 'department': 'Editing', 'gender': 0, 'id': 42283, 'job': 'First Assistant Editor', 'name': 'Carin-Anne Strohmaier', 'profile_path': None}, {'credit_id': '54b5418dc3a3687a63002faf', 'department': 'Sound', 'gender': 2, 'id': 1394306, 'job': 'Music Editor', 'name': 'Kenneth Karman', 'profile_path': None}, {'credit_id': '54b541a792514107e00085d4', 'department': 'Crew', 'gender': 0, 'id': 1399328, 'job': 'Transportation Coordinator', 'name': 'Joel Marrow', 'profile_path': None}, {'credit_id': '54b541cac3a368783b002543', 'department': 'Directing', 'gender': 1, 'id': 1262129, 'job': 'Script Supervisor', 'name': 'Luca Kouimelis', 'profile_path': None}, {'credit_id': '54b541ea9251415321001c21', 'department': 'Production', 'gender': 0, 'id': 1413198, 'job': 'Location Manager', 'name': 'Luz Eneida NuÃ±ez', 'profile_path': None}, {'credit_id': '54b54201c3a3680287003bd5', 'department': 'Production', 'gender': 0, 'id': 1399147, 'job': 'Location Manager', 'name': 'Paul Pav', 'profile_path': None}, {'credit_id': '54b5421392514107e00085e0', 'department': 'Production', 'gender': 0, 'id': 1391604, 'job': 'Location Manager', 'name': 'Peggy Pridemore', 'profile_path': None}, {'credit_id': '54b5423a925141746c0084e3', 'department': 'Crew', 'gender': 0, 'id': 1271933, 'job': 'Unit Publicist', 'name': 'Jane E. Russell', 'profile_path': None}, {'credit_id': '54b54263c3a3680287003bdf', 'department': 'Production', 'gender': 0, 'id': 1413201, 'job': 'Production Accountant', 'name': 'Allen E. Taylor', 'profile_path': None}, {'credit_id': '54b5428ec3a3685fbd001e34', 'department': 'Crew', 'gender': 0, 'id': 13050, 'job': 'Dialect Coach', 'name': 'Tim Monich', 'profile_path': None}, {'credit_id': '557cb4189251411e790002c8', 'department': 'Writing', 'gender': 1, 'id': 1224289, 'job': 'Story', 'name': 'Ann Druyan', 'profile_path': '/qbg833KqVVbKQbPpUvO2Q3gKu2d.jpg'}, {'credit_id': '557cb43b925141539b002fbd', 'department': 'Production', 'gender': 0, 'id': 42358, 'job': 'Associate Producer', 'name': 'Steven J. Boyd', 'profile_path': None}, {'credit_id': '557cb447925141539b002fc1', 'department': 'Production', 'gender': 1, 'id': 11712, 'job': 'Executive Producer', 'name': 'Joan Bradshaw', 'profile_path': None}, {'credit_id': '557cb45292514104140008ac', 'department': 'Production', 'gender': 1, 'id': 1224289, 'job': 'Co-Producer', 'name': 'Ann Druyan', 'profile_path': '/qbg833KqVVbKQbPpUvO2Q3gKu2d.jpg'}, {'credit_id': '557cb45dc3a3682e280002e6', 'department': 'Production', 'gender': 1, 'id': 2162, 'job': 'Executive Producer', 'name': 'Lynda Obst', 'profile_path': None}, {'credit_id': '557cb46dc3a36863280029bb', 'department': 'Production', 'gender': 0, 'id': 1477006, 'job': 'Associate Producer', 'name': 'Rick Porras', 'profile_path': None}, {'credit_id': '557cb479c3a36863280029bf', 'department': 'Production', 'gender': 2, 'id': 10293, 'job': 'Co-Producer', 'name': 'Carl Sagan', 'profile_path': '/rFUPXJSBi6ybau4x56vLrTjvitb.jpg'}, {'credit_id': '596ba46dc3a3684c73001b4b', 'department': 'Costume &amp; Make-Up', 'gender': 0, 'id': 1402015, 'job': 'Key Hair Stylist', 'name': 'Kathryn Blondell', 'profile_path': None}, {'credit_id': '570834339251415bca00055a', 'department': 'Visual Effects', 'gender': 0, 'id': 1368867, 'job': 'Special Effects Supervisor', 'name': 'Allen Hall', 'profile_path': None}, {'credit_id': '57688290c3a3680d210000a8', 'department': 'Writing', 'gender': 2, 'id': 10293, 'job': 'Story', 'name': 'Carl Sagan', 'profile_path': '/rFUPXJSBi6ybau4x56vLrTjvitb.jpg'}, {'credit_id': '596ba3119251413b6e00185c', 'department': 'Art', 'gender': 0, 'id': 1324261, 'job': 'Art Department Assistant', 'name': 'John B. Josselyn', 'profile_path': None}, {'credit_id': '596ba3519251413b60001872', 'department': 'Art', 'gender': 0, 'id': 1418019, 'job': 'Conceptual Design', 'name': 'George Denes Suhayda', 'profile_path': None}, {'credit_id': '596ba371c3a3684c73001a5d', 'department': 'Art', 'gender': 0, 'id': 1622079, 'job': 'Location Scout', 'name': 'Kathleen Beall', 'profile_path': None}, {'credit_id': '596ba39bc3a3684c6100197f', 'department': 'Art', 'gender': 0, 'id': 1684307, 'job': 'Standby Painter', 'name': 'Robert E. Denne', 'profile_path': None}, {'credit_id': '596ba3bac3a3684c610019a3', 'department': 'Camera', 'gender': 0, 'id': 1852627, 'job': 'Additional Photography', 'name': 'Dennis Boni', 'profile_path': None}, {'credit_id': '596ba3e19251413b20001919', 'department': 'Camera', 'gender': 0, 'id': 1174405, 'job': 'First Assistant Camera', 'name': 'Michael Condro', 'profile_path': None}, {'credit_id': '596ba4009251413b24001a7d', 'department': 'Camera', 'gender': 0, 'id': 1644462, 'job': 'Key Grip', 'name': 'Steve Smith', 'profile_path': None}, {'credit_id': '596ba412c3a3684c61001a07', 'department': 'Camera', 'gender': 0, 'id': 1852628, 'job': 'Grip', 'name': 'James Conroy', 'profile_path': None}, {'credit_id': '596ba426c3a3684bcb001810', 'department': 'Crew', 'gender': 0, 'id': 111187, 'job': 'Aerial Coordinator', 'name': 'Kevin LaRosa', 'profile_path': None}, {'credit_id': '596ba44cc3a3684c10001785', 'department': 'Costume &amp; Make-Up', 'gender': 0, 'id': 1552346, 'job': 'Assistant Costume Designer', 'name': 'Jessica Fasman', 'profile_path': None}, {'credit_id': '596ba491c3a3684c2c001bb9', 'department': 'Costume &amp; Make-Up', 'gender': 0, 'id': 42030, 'job': 'Prosthetic Makeup Artist', 'name': 'Keith VanderLaan', 'profile_path': None}, {'credit_id': '596ba4aec3a3684c02001b65', 'department': 'Costume &amp; Make-Up', 'gender': 0, 'id': 1852630, 'job': 'Set Dressing Artist', 'name': 'Sara Gardner-Gail', 'profile_path': None}, {'credit_id': '596ba4bd9251413b3d001b1e', 'department': 'Crew', 'gender': 0, 'id': 1852631, 'job': 'Carpenter', 'name': 'Thomas C. Mentzer', 'profile_path': None}, {'credit_id': '596ba4d19251413b570019f0', 'department': 'Crew', 'gender': 0, 'id': 109245, 'job': 'Craft Service', 'name': 'John Wright Jr.', 'profile_path': None}, {'credit_id': '596ba4ecc3a3684c61001b17', 'department': 'Crew', 'gender': 0, 'id': 1852632, 'job': 'Digital Effects Supervisor', 'name': 'Victor Jimenez', 'profile_path': None}, {'credit_id': '596ba4f99251413b1800190b', 'department': 'Crew', 'gender': 0, 'id': 1733530, 'job': 'Driver', 'name': 'Dan Brizendine', 'profile_path': None}, {'credit_id': '596ba5199251413b57001a3f', 'department': 'Crew', 'gender': 0, 'id': 1318476, 'job': 'Mix Technician', 'name': 'Kent Sparling', 'profile_path': None}, {'credit_id': '596ba5419251413b20001a7b', 'department': 'Crew', 'gender': 0, 'id': 1413201, 'job': 'Production Controller', 'name': 'Allen E. Taylor', 'profile_path': None}, {'credit_id': '596ba55c9251413b24001bf2', 'department': 'Production', 'gender': 0, 'id': 72110, 'job': 'Production Office Coordinator', 'name': 'Ines Mongil-Echandi', 'profile_path': None}, {'credit_id': '596ba57a9251413b18001984', 'department': 'Crew', 'gender': 0, 'id': 1564219, 'job': 'Projection', 'name': 'Edward J. Ertel', 'profile_path': None}, {'credit_id': '596ba5929251413b6e001ae8', 'department': 'Crew', 'gender': 0, 'id': 1616460, 'job': 'Propmaker', 'name': 'Wayne Eaton', 'profile_path': None}, {'credit_id': '596ba5a8c3a3684c50001d22', 'department': 'Crew', 'gender': 0, 'id': 1852633, 'job': 'Scenic Artist', 'name': 'Susanna Glattly', 'profile_path': None}, {'credit_id': '596ba5b9c3a3684c02001c72', 'department': 'Crew', 'gender': 2, 'id': 30, 'job': 'Second Unit Cinematographer', 'name': 'Steve Starkey', 'profile_path': None}, {'credit_id': '596ba5e69251413b57001b04', 'department': 'Crew', 'gender': 0, 'id': 1508462, 'job': 'Set Medic', 'name': 'Jeff Johnson', 'profile_path': None}, {'credit_id': '596ba5fcc3a3684c02001cad', 'department': 'Crew', 'gender': 0, 'id': 61873, 'job': 'Set Production Assistant', 'name': 'Michelle Vogler', 'profile_path': None}, {'credit_id': '596ba60c9251413b3d001c99', 'department': 'Crew', 'gender': 0, 'id': 1728549, 'job': 'Software Engineer', 'name': 'Rob Engle', 'profile_path': None}, {'credit_id': '596ba61a9251413b57001b3f', 'department': 'Sound', 'gender': 0, 'id': 1585001, 'job': 'Sound Recordist', 'name': 'Randolph Saucedo', 'profile_path': None}, {'credit_id': '596ba647c3a3684c39001b6b', 'department': 'Crew', 'gender': 0, 'id': 1808950, 'job': 'Stand In', 'name': 'Michael Egan', 'profile_path': None}, {'credit_id': '596ba663c3a3684c50001dfd', 'department': 'Crew', 'gender': 2, 'id': 14050, 'job': 'Stunts', 'name': 'Jay Caputo', 'profile_path': '/gUaiBUfbJRgomCCoBWxXx6ddElp.jpg'}, {'credit_id': '596ba6819251413b24001d3e', 'department': 'Crew', 'gender': 0, 'id': 1852635, 'job': 'Technical Supervisor', 'name': 'Bill Feightner', 'profile_path': None}, {'credit_id': '596ba68f9251413b18001a8a', 'department': 'Crew', 'gender': 0, 'id': 1555639, 'job': 'Transportation Captain', 'name': 'Randy Cantor', 'profile_path': None}, {'credit_id': '596ba6aa9251413b3d001d34', 'department': 'Crew', 'gender': 0, 'id': 1852636, 'job': 'Transportation Co-Captain', 'name': 'David Diaz', 'profile_path': None}, {'credit_id': '596ba6bbc3a3684c50001e4f', 'department': 'Production', 'gender': 1, 'id': 11712, 'job': 'Unit Production Manager', 'name': 'Joan Bradshaw', 'profile_path': None}, {'credit_id': '596bac599251413b3d002380', 'department': 'Directing', 'gender': 2, 'id': 13930, 'job': 'Assistant Director', 'name': 'Bruce Moriarty', 'profile_path': None}, {'credit_id': '596bac7d9251413b18002061', 'department': 'Editing', 'gender': 0, 'id': 1630675, 'job': 'Color Timer', 'name': 'Bob Putynkowski', 'profile_path': None}, {'credit_id': '596baca69251413b2400242a', 'department': 'Lighting', 'gender': 0, 'id': 1852651, 'job': 'Electrician', 'name': 'Dave Mikutsky', 'profile_path': None}, {'credit_id': '596bacb7c3a3684c39002228', 'department': 'Lighting', 'gender': 2, 'id': 1294897, 'job': 'Gaffer', 'name': 'David Morton', 'profile_path': None}, {'credit_id': '596bace39251413b6e0022de', 'department': 'Production', 'gender': 0, 'id': 42360, 'job': 'Casting Associate', 'name': 'Scot Boland', 'profile_path': None}, {'credit_id': '596bad0f9251413b1c00238a', 'department': 'Production', 'gender': 0, 'id': 1852652, 'job': 'Production Coordinator', 'name': 'Darcy Fray', 'profile_path': None}, {'credit_id': '596bad2f9251413b240024c9', 'department': 'Production', 'gender': 0, 'id': 1852653, 'job': 'Production Supervisor', 'name': 'Dawn Guinta', 'profile_path': None}, {'credit_id': '596bad41c3a3684c10002033', 'department': 'Sound', 'gender': 0, 'id': 55228, 'job': 'Boom Operator', 'name': 'Earl Sampson', 'profile_path': None}, {'credit_id': '596bad649251413b1c0023df', 'department': 'Sound', 'gender': 0, 'id': 1556634, 'job': 'Assistant Sound Editor', 'name': 'Kent Brown', 'profile_path': None}, {'credit_id': '596bad87c3a3684c6100249c', 'department': 'Sound', 'gender': 2, 'id': 11166, 'job': 'Orchestrator', 'name': 'William Ross', 'profile_path': None}, {'credit_id': '596bada19251413b200022d7', 'department': 'Sound', 'gender': 0, 'id': 55227, 'job': 'Production Sound Mixer', 'name': 'William B. Kaplan', 'profile_path': None}, {'credit_id': '596baddb9251413b240025bd', 'department': 'Visual Effects', 'gender': 0, 'id': 1852654, 'job': '24 Frame Playback', 'name': 'Mark Marcum', 'profile_path': None}, {'credit_id': '596badefc3a3684c2c0026d3', 'department': 'Visual Effects', 'gender': 0, 'id': 1762503, 'job': '3D Artist', 'name': 'Timothy Wilcox', 'profile_path': None}, {'credit_id': '596bae0fc3a3684c02002540', 'department': 'Visual Effects', 'gender': 0, 'id': 11300, 'job': 'Digital Compositors', 'name': 'Tim Alexander', 'profile_path': None}, {'credit_id': '596bae529251413b2000238a', 'department': 'Visual Effects', 'gender': 0, 'id': 1591776, 'job': 'Visual Effects Coordinator', 'name': 'Theresa Corrao', 'profile_path': None}, {'credit_id': '596bae91c3a3684c500026b8', 'department': 'Writing', 'gender': 0, 'id': 1737230, 'job': 'Storyboard', 'name': 'Darryl Henley', 'profile_path': None}, {'credit_id': '596baf3ec3a3684c73002732', 'department': 'Crew', 'gender': 0, 'id': 42277, 'job': 'Visual Effects Art Director', 'name': 'Martin A. Kline', 'profile_path': None}, {'credit_id': '596baf649251413b6e00256a', 'department': 'Editing', 'gender': 2, 'id': 1061, 'job': 'Additional Editing', 'name': 'Harry Keramidas', 'profile_path': None}, {'credit_id': '596baf819251413b6000254a', 'department': 'Visual Effects', 'gender': 0, 'id': 1852656, 'job': 'Mechanical Designer', 'name': 'Jeff Deyoe', 'profile_path': None}, {'credit_id': '596baf919251413b1c002628', 'department': 'Production', 'gender': 0, 'id': 1617346, 'job': 'Unit Manager', 'name': 'Nannette Rosa Collazo', 'profile_path': None}]</t>
  </si>
  <si>
    <t>[{'id': 18, 'name': 'Drama'}, {'id': 878, 'name': 'Science Fiction'}, {'id': 9648, 'name': 'Mystery'}]</t>
  </si>
  <si>
    <t>[{'name': 'Warner Bros.', 'id': 6194}, {'name': 'South Side Amusement Company', 'id': 43910}]</t>
  </si>
  <si>
    <t>Contact</t>
  </si>
  <si>
    <t>m305</t>
  </si>
  <si>
    <t>[{'cast_id': 13, 'character': 'Luke Jackson', 'credit_id': '52fe428ac3a36847f8026daf', 'gender': 2, 'id': 3636, 'name': 'Paul Newman', 'order': 0, 'profile_path': '/my0Blo9IBy1WZ0QKbuxUzS0QwV5.jpg'}, {'cast_id': 14, 'character': 'Dragline', 'credit_id': '52fe428ac3a36847f8026db3', 'gender': 2, 'id': 12950, 'name': 'George Kennedy', 'order': 1, 'profile_path': '/vNYRh8f0QuA2eK8ahKftOBxtDN7.jpg'}, {'cast_id': 15, 'character': 'Boss Paul', 'credit_id': '52fe428ac3a36847f8026db7', 'gender': 2, 'id': 8962, 'name': 'Luke Askew', 'order': 2, 'profile_path': '/nlV0bfadoMjbz7vxmLl5zALc86H.jpg'}, {'cast_id': 16, 'character': 'Boss Godfrey', 'credit_id': '52fe428ac3a36847f8026dbb', 'gender': 0, 'id': 13869, 'name': 'Morgan Woodward', 'order': 3, 'profile_path': '/jEOS9BKrExrXYQdrWpQHAd5lgwS.jpg'}, {'cast_id': 18, 'character': 'Tramp', 'credit_id': '52fe428ac3a36847f8026dbf', 'gender': 2, 'id': 5048, 'name': 'Harry Dean Stanton', 'order': 4, 'profile_path': '/fkl5iJYpKxSFGixyvAsBpLdDmqN.jpg'}, {'cast_id': 19, 'character': 'Babalugats', 'credit_id': '52fe428ac3a36847f8026dc3', 'gender': 2, 'id': 2778, 'name': 'Dennis Hopper', 'order': 5, 'profile_path': '/56nj2DfMVU3F9qUagZWMePLbrKF.jpg'}, {'cast_id': 20, 'character': 'Koko', 'credit_id': '52fe428ac3a36847f8026dc7', 'gender': 2, 'id': 13871, 'name': 'Lou Antonio', 'order': 6, 'profile_path': '/wPeREIyyYnw2AF9ghG73OauEM3e.jpg'}, {'cast_id': 21, 'character': 'Loudmouth Steve', 'credit_id': '52fe428ac3a36847f8026dcb', 'gender': 0, 'id': 13872, 'name': 'Robert Drivas', 'order': 7, 'profile_path': '/ipoYG7nJh9oxB1W4kNB9WkIesNi.jpg'}, {'cast_id': 22, 'character': 'Captain', 'credit_id': '52fe428ac3a36847f8026dcf', 'gender': 2, 'id': 8260, 'name': 'Strother Martin', 'order': 8, 'profile_path': '/64R2JqNX6MQMBZZK8wkXXKM9pTF.jpg'}, {'cast_id': 23, 'character': 'Arletta', 'credit_id': '52fe428ac3a36847f8026dd3', 'gender': 1, 'id': 2752, 'name': 'Jo Van Fleet', 'order': 9, 'profile_path': '/ten759vBLpScDUP4FUSMBwQMWeE.jpg'}, {'cast_id': 24, 'character': 'Carr', 'credit_id': '52fe428ac3a36847f8026dd7', 'gender': 2, 'id': 10224, 'name': 'Clifton James', 'order': 10, 'profile_path': '/AsUHmUSDCP4FpsmxhOlOElpuT0x.jpg'}, {'cast_id': 25, 'character': 'Rabbitt', 'credit_id': '52fe428ac3a36847f8026ddb', 'gender': 0, 'id': 13874, 'name': 'Marc Cavell', 'order': 11, 'profile_path': '/8n0TPwZioq7CbifGmiQezaZGPTz.jpg'}, {'cast_id': 26, 'character': 'Blind Dick', 'credit_id': '52fe428ac3a36847f8026ddf', 'gender': 2, 'id': 2751, 'name': 'Richard Davalos', 'order': 12, 'profile_path': '/fQxCuObBh1hQ3CyTGerDHfshYFM.jpg'}, {'cast_id': 27, 'character': 'Boss Shorty', 'credit_id': '52fe428ac3a36847f8026de3', 'gender': 2, 'id': 13875, 'name': 'Robert Donner', 'order': 13, 'profile_path': '/6GXjsXEC5a0BoFwq1pad5OqJ5M9.jpg'}, {'cast_id': 28, 'character': 'Society Red', 'credit_id': '52fe428ac3a36847f8026de7', 'gender': 2, 'id': 19106, 'name': 'J. D. Cannon', 'order': 14, 'profile_path': '/mgZsKMd5zg0g5yQ7UUkfvsLkGJd.jpg'}, {'cast_id': 30, 'character': 'Fixer', 'credit_id': '52fe428ac3a36847f8026df1', 'gender': 2, 'id': 10671, 'name': 'Joe Don Baker', 'order': 15, 'profile_path': '/bLvWzzb9SyoyjwPpj5pgzXb9tuC.jpg'}, {'cast_id': 31, 'character': 'Sleepy', 'credit_id': '52fe428ac3a36847f8026df5', 'gender': 2, 'id': 16433, 'name': 'James Gammon', 'order': 16, 'profile_path': '/4oTidbjDQ8XU3LHot249SMlVLn4.jpg'}, {'cast_id': 32, 'character': 'Chief', 'credit_id': '52fe428ac3a36847f8026df9', 'gender': 2, 'id': 25579, 'name': 'Chuck Hicks', 'order': 17, 'profile_path': '/zI7gk2B5A0Sygr5ewJVeL4XNYYy.jpg'}, {'cast_id': 35, 'character': 'Sheriff', 'credit_id': '538329e1c3a368059e0087ed', 'gender': 2, 'id': 22250, 'name': 'Rance Howard', 'order': 18, 'profile_path': '/i7tkpb7GLJXjwUNyrpOy63FiStt.jpg'}, {'cast_id': 34, 'character': 'Wickerman', 'credit_id': '52fe428ac3a36847f8026e01', 'gender': 2, 'id': 79646, 'name': 'James Jeter', 'order': 19, 'profile_path': '/bktL8UnNggW5CkYysEtP8iU00SG.jpg'}, {'cast_id': 36, 'character': 'The Girl', 'credit_id': '55087cad92514110d70019b6', 'gender': 0, 'id': 153591, 'name': 'Joy Harmon', 'order': 20, 'profile_path': '/8QNg1B9K5DujwaoDK9yWWNVRinz.jpg'}, {'cast_id': 37, 'character': 'Dog Boy', 'credit_id': '5596cec3925141093e002015', 'gender': 2, 'id': 2516, 'name': 'Anthony Zerbe', 'order': 21, 'profile_path': '/ekhT4eIQP3XloHFTRr0THiVP9ve.jpg'}, {'cast_id': 38, 'character': 'Tattoo', 'credit_id': '57c707be92514138af002d56', 'gender': 2, 'id': 98204, 'name': 'Warren Finnerty', 'order': 22, 'profile_path': None}, {'cast_id': 39, 'character': 'Boss Keen', 'credit_id': '57c707eac3a3683e3e00947c', 'gender': 2, 'id': 16558, 'name': 'John McLiam', 'order': 23, 'profile_path': '/kO4Gd6kOsVflbTB201s94PeQatf.jpg'}, {'cast_id': 40, 'character': 'Gambler', 'credit_id': '57c7083592514138af002da1', 'gender': 2, 'id': 55423, 'name': 'Wayne Rogers', 'order': 24, 'profile_path': '/7k0t2v7MF42JoFi90SUCuE3MnBB.jpg'}, {'cast_id': 41, 'character': 'Boss Higgins', 'credit_id': '57c7085fc3a3680ade002c2b', 'gender': 2, 'id': 4974, 'name': 'Charles Tyner', 'order': 25, 'profile_path': '/6OHlhUQcMXIMIkqIskBw4tK2Mp7.jpg'}, {'cast_id': 42, 'character': 'Alibi', 'credit_id': '57c708bdc3a3680b60002e6a', 'gender': 2, 'id': 8853, 'name': 'Ralph Waite', 'order': 26, 'profile_path': '/fvLzvzgEhznLngnM628rXTt53AX.jpg'}, {'cast_id': 43, 'character': 'Dynamite', 'credit_id': '57c708e892514138d5008c48', 'gender': 2, 'id': 111489, 'name': 'Buck Kartalian', 'order': 27, 'profile_path': '/4zIBbRsrjuZvu9jTFoJbu1L0u1F.jpg'}, {'cast_id': 44, 'character': 'Convict (uncredited)', 'credit_id': '57c70a08c3a3680ade002d2a', 'gender': 0, 'id': 195854, 'name': 'Kim Kahana', 'order': 28, 'profile_path': '/yR8nf6beERy8RCpTC4pwn9NNcT1.jpg'}, {'cast_id': 45, 'character': 'Sailor (uncredited)', 'credit_id': '57c70ac2c3a3680b2900313a', 'gender': 2, 'id': 13860, 'name': 'Donn Pearce', 'order': 29, 'profile_path': None}, {'cast_id': 46, 'character': 'John (uncredited)', 'credit_id': '57c70af6c3a3680b190031c0', 'gender': 0, 'id': 9225, 'name': 'John Pearce', 'order': 30, 'profile_path': None}, {'cast_id': 47, 'character': 'Patrolman (uncredited)', 'credit_id': '57c70b5b9251413731002ed5', 'gender': 2, 'id': 151859, 'name': 'Rush Williams', 'order': 31, 'profile_path': None}]</t>
  </si>
  <si>
    <t>[{'credit_id': '52fe428ac3a36847f8026d8d', 'department': 'Camera', 'gender': 0, 'id': 8217, 'job': 'Director of Photography', 'name': 'Conrad L. Hall', 'profile_path': '/fGWnmu9EAYqX974sP0ddkOjgVEy.jpg'}, {'credit_id': '57c716d692514173870052d4', 'department': 'Camera', 'gender': 2, 'id': 594, 'job': 'Camera Operator', 'name': 'Jordan Cronenweth', 'profile_path': None}, {'credit_id': '57c716fdc3a368329d005257', 'department': 'Camera', 'gender': 2, 'id': 3031, 'job': 'First Assistant Camera', 'name': 'Thomas Del Ruth', 'profile_path': None}, {'credit_id': '57c70be4c3a3683e3e009716', 'department': 'Costume &amp; Make-Up', 'gender': 2, 'id': 4313, 'job': 'Makeup Artist', 'name': 'Gordon Bau', 'profile_path': None}, {'credit_id': '52fe428ac3a36847f8026d7b', 'department': 'Production', 'gender': 2, 'id': 5053, 'job': 'Producer', 'name': 'Gordon Carroll', 'profile_path': None}, {'credit_id': '57c70c1992514138d2008edf', 'department': 'Costume &amp; Make-Up', 'gender': 0, 'id': 16538, 'job': 'Hairstylist', 'name': 'Jean Burt Reilly', 'profile_path': None}, {'credit_id': '57c70d489251412f9b006a8a', 'department': 'Costume &amp; Make-Up', 'gender': 0, 'id': 18369, 'job': 'Set Dressing Artist', 'name': 'Craig Binkley', 'profile_path': None}, {'credit_id': '57c7173892514138d50093f1', 'department': 'Lighting', 'gender': 0, 'id': 18374, 'job': 'Rigging Gaffer', 'name': 'Michael A. Jones', 'profile_path': None}, {'credit_id': '57c7161492514138d20093f3', 'department': 'Crew', 'gender': 0, 'id': 10632, 'job': 'Stunts', 'name': 'M. James Arnett', 'profile_path': None}, {'credit_id': '52fe428ac3a36847f8026d87', 'department': 'Sound', 'gender': 2, 'id': 9217, 'job': 'Original Music Composer', 'name': 'Lalo Schifrin', 'profile_path': None}, {'credit_id': '52fe428ac3a36847f8026d93', 'department': 'Editing', 'gender': 2, 'id': 12015, 'job': 'Editor', 'name': "Sam O'Steen", 'profile_path': None}, {'credit_id': '57c70c4d92514138d5008e28', 'department': 'Directing', 'gender': 2, 'id': 12955, 'job': 'Assistant Director', 'name': 'Hank Moonjean', 'profile_path': None}, {'credit_id': '52fe428ac3a36847f8026d69', 'department': 'Directing', 'gender': 2, 'id': 13859, 'job': 'Director', 'name': 'Stuart Rosenberg', 'profile_path': None}, {'credit_id': '52fe428ac3a36847f8026ded', 'department': 'Writing', 'gender': 2, 'id': 13860, 'job': 'Screenplay', 'name': 'Donn Pearce', 'profile_path': None}, {'credit_id': '52fe428ac3a36847f8026d6f', 'department': 'Writing', 'gender': 2, 'id': 13860, 'job': 'Novel', 'name': 'Donn Pearce', 'profile_path': None}, {'credit_id': '52fe428ac3a36847f8026d75', 'department': 'Writing', 'gender': 2, 'id': 13861, 'job': 'Screenplay', 'name': 'Frank Pierson', 'profile_path': '/qB5v6C0gt4wa8tlxcuG90fF0Ye9.jpg'}, {'credit_id': '52fe428ac3a36847f8026d81', 'department': 'Production', 'gender': 0, 'id': 13862, 'job': 'Producer', 'name': 'Carter De Haven Jr.', 'profile_path': None}, {'credit_id': '52fe428ac3a36847f8026d99', 'department': 'Art', 'gender': 2, 'id': 13864, 'job': 'Art Direction', 'name': 'Cary Odell', 'profile_path': None}, {'credit_id': '52fe428ac3a36847f8026d9f', 'department': 'Art', 'gender': 2, 'id': 13865, 'job': 'Set Decoration', 'name': 'Fred Price', 'profile_path': None}, {'credit_id': '52fe428ac3a36847f8026da5', 'department': 'Costume &amp; Make-Up', 'gender': 2, 'id': 13866, 'job': 'Costume Design', 'name': 'Howard Shoup', 'profile_path': None}, {'credit_id': '52fe428ac3a36847f8026dab', 'department': 'Sound', 'gender': 0, 'id': 13867, 'job': 'Sound Designer', 'name': 'Larry Jost', 'profile_path': None}, {'credit_id': '57c71aeec3a3680ade0035ac', 'department': 'Crew', 'gender': 0, 'id': 81538, 'job': 'Title Graphics', 'name': 'Wayne Fitzgerald', 'profile_path': None}, {'credit_id': '57c70cb6c3a3680ba4003394', 'department': 'Sound', 'gender': 2, 'id': 74811, 'job': 'Sound Re-Recording Mixer', 'name': 'Dan Wallin', 'profile_path': None}, {'credit_id': '57c7169fc3a3680bb900365e', 'department': 'Crew', 'gender': 2, 'id': 25579, 'job': 'Stunts', 'name': 'Chuck Hicks', 'profile_path': '/zI7gk2B5A0Sygr5ewJVeL4XNYYy.jpg'}, {'credit_id': '57c71857925141373100356a', 'department': 'Sound', 'gender': 2, 'id': 1235589, 'job': 'Additional Soundtrack', 'name': 'Barney Kessel', 'profile_path': None}, {'credit_id': '57c7176ac3a3680ade0033eb', 'department': 'Lighting', 'gender': 0, 'id': 1313448, 'job': 'Electrician', 'name': 'Harry Sundby', 'profile_path': None}, {'credit_id': '57c719ffc3a3680ade003533', 'department': 'Sound', 'gender': 0, 'id': 1325119, 'job': 'Additional Soundtrack', 'name': 'Tommy Morgan', 'profile_path': None}, {'credit_id': '57c7179dc3a3680b29003814', 'department': 'Crew', 'gender': 0, 'id': 1404767, 'job': 'Cinematography', 'name': 'Robert C. Thomas', 'profile_path': None}]</t>
  </si>
  <si>
    <t>[{'name': 'Warner Bros.', 'id': 6194}, {'name': 'Jalem Productions', 'id': 11496}]</t>
  </si>
  <si>
    <t>Cool Hand Luke</t>
  </si>
  <si>
    <t>m306</t>
  </si>
  <si>
    <t>[{'cast_id': 8, 'character': 'Helen Hudson', 'credit_id': '52fe430ec3a36847f8037243', 'gender': 1, 'id': 10205, 'name': 'Sigourney Weaver', 'order': 0, 'profile_path': '/gxBIAr3CnBjkNRoPovVJCvEGqP0.jpg'}, {'cast_id': 9, 'character': 'M.J. Monahan', 'credit_id': '52fe430ec3a36847f8037247', 'gender': 1, 'id': 18686, 'name': 'Holly Hunter', 'order': 1, 'profile_path': '/sfqLoSx2dmfQTafqbv8lNHnBeUW.jpg'}, {'cast_id': 10, 'character': 'Nico Letti', 'credit_id': '52fe430ec3a36847f803724b', 'gender': 2, 'id': 883, 'name': 'Will Patton', 'order': 2, 'profile_path': '/qpycaaWP1oUx1Wd2lMBfQtR7qDO.jpg'}, {'cast_id': 11, 'character': 'Peter Foley', 'credit_id': '52fe430ec3a36847f803724f', 'gender': 2, 'id': 18687, 'name': 'William McNamara', 'order': 3, 'profile_path': '/c19069KdW7VW4h8Q5Cq35j8sOMl.jpg'}, {'cast_id': 12, 'character': 'Doryll Lee Cullum', 'credit_id': '52fe430ec3a36847f8037253', 'gender': 2, 'id': 18688, 'name': 'Harry Connick Jr.', 'order': 4, 'profile_path': '/zdIXPJyfpje8BGBjNQAe73CzSTx.jpg'}, {'cast_id': 13, 'character': 'Lt. Quinn', 'credit_id': '52fe430ec3a36847f8037257', 'gender': 2, 'id': 5169, 'name': 'J.E. Freeman', 'order': 5, 'profile_path': '/lGqZh89pfgSNhIItjvn34jPO6HM.jpg'}, {'cast_id': 20, 'character': 'Ruben Goetz', 'credit_id': '52fe430ec3a36847f803727f', 'gender': 2, 'id': 20212, 'name': 'Dermot Mulroney', 'order': 6, 'profile_path': '/4ZqA0SJ8KKZ1HvVdZZJlrqjxlq1.jpg'}, {'cast_id': 32, 'character': 'Andy', 'credit_id': '52fe430ec3a36847f80372b1', 'gender': 2, 'id': 60205, 'name': 'John Rothman', 'order': 7, 'profile_path': '/bRSoDm75c5fKBbCrbrXwaPiAeST.jpg'}, {'cast_id': 25, 'character': 'Susan Schiffer', 'credit_id': '52fe430ec3a36847f8037295', 'gender': 1, 'id': 154691, 'name': "Shannon O'Hurley", 'order': 8, 'profile_path': None}, {'cast_id': 26, 'character': 'Pachulski', 'credit_id': '52fe430ec3a36847f8037299', 'gender': 2, 'id': 95838, 'name': 'Bob Greene', 'order': 9, 'profile_path': None}, {'cast_id': 27, 'character': 'Kerby', 'credit_id': '52fe430ec3a36847f803729d', 'gender': 0, 'id': 215904, 'name': 'Tony Haney', 'order': 10, 'profile_path': None}, {'cast_id': 28, 'character': 'Kostas', 'credit_id': '52fe430ec3a36847f80372a1', 'gender': 0, 'id': 1074167, 'name': 'Danny Kovacs', 'order': 11, 'profile_path': None}, {'cast_id': 29, 'character': 'Landis', 'credit_id': '52fe430ec3a36847f80372a5', 'gender': 0, 'id': 167781, 'name': 'Tahmus Rounds', 'order': 12, 'profile_path': '/mlD1u8LUimZzeh4kCJGr5kRFYKW.jpg'}, {'cast_id': 30, 'character': 'Cop #1', 'credit_id': '52fe430ec3a36847f80372a9', 'gender': 0, 'id': 1074168, 'name': 'Scott Devenney', 'order': 13, 'profile_path': None}, {'cast_id': 31, 'character': 'Mike', 'credit_id': '52fe430ec3a36847f80372ad', 'gender': 0, 'id': 1074169, 'name': 'David Michael Silverman', 'order': 14, 'profile_path': None}]</t>
  </si>
  <si>
    <t>[{'credit_id': '52fe430ec3a36847f803722d', 'department': 'Production', 'gender': 2, 'id': 18679, 'job': 'Executive Producer', 'name': 'Mark Tarlov', 'profile_path': None}, {'credit_id': '52fe430ec3a36847f8037233', 'department': 'Directing', 'gender': 2, 'id': 15148, 'job': 'Director', 'name': 'Jon Amiel', 'profile_path': '/tZf4VLvFobxizCzDQ6xQdygGT9.jpg'}, {'credit_id': '52fe430ec3a36847f8037239', 'department': 'Editing', 'gender': 2, 'id': 853, 'job': 'Editor', 'name': 'Alan Heim', 'profile_path': None}, {'credit_id': '52fe430ec3a36847f803723f', 'department': 'Editing', 'gender': 2, 'id': 8970, 'job': 'Editor', 'name': 'Jim Clark', 'profile_path': '/zT60qm2WTMUzPU0qhsGhUfgguUs.jpg'}, {'credit_id': '52fe430ec3a36847f803725d', 'department': 'Production', 'gender': 2, 'id': 376, 'job': 'Executive Producer', 'name': 'Arnon Milchan', 'profile_path': '/5crR5twLRcIdvRR06dB1O0EQ8x0.jpg'}, {'credit_id': '52fe430ec3a36847f8037263', 'department': 'Writing', 'gender': 0, 'id': 18683, 'job': 'Screenplay', 'name': 'David Madsen', 'profile_path': None}, {'credit_id': '52fe430ec3a36847f8037269', 'department': 'Production', 'gender': 2, 'id': 376, 'job': 'Producer', 'name': 'Arnon Milchan', 'profile_path': '/5crR5twLRcIdvRR06dB1O0EQ8x0.jpg'}, {'credit_id': '52fe430ec3a36847f803726f', 'department': 'Production', 'gender': 2, 'id': 18679, 'job': 'Producer', 'name': 'Mark Tarlov', 'profile_path': None}, {'credit_id': '52fe430ec3a36847f8037275', 'department': 'Sound', 'gender': 2, 'id': 19155, 'job': 'Original Music Composer', 'name': 'Christopher Young', 'profile_path': '/2laVovSXDVpHRS6HSpKyCspSmze.jpg'}, {'credit_id': '52fe430ec3a36847f803727b', 'department': 'Writing', 'gender': 1, 'id': 17815, 'job': 'Screenplay', 'name': 'Ann Biderman', 'profile_path': None}, {'credit_id': '52fe430ec3a36847f8037285', 'department': 'Camera', 'gender': 2, 'id': 8862, 'job': 'Director of Photography', 'name': 'LÃ¡szlÃ³ KovÃ¡cs', 'profile_path': '/qvsRxyAPJw9Kv8ubV2AKWLiUcz8.jpg'}, {'credit_id': '52fe430ec3a36847f803728b', 'department': 'Production', 'gender': 0, 'id': 10570, 'job': 'Executive Producer', 'name': 'Joseph M. Caracciolo Jr.', 'profile_path': None}, {'credit_id': '561cd98ec3a3682256003ac7', 'department': 'Production', 'gender': 2, 'id': 5328, 'job': 'Casting', 'name': 'Kerry Barden', 'profile_path': '/zb3khdNgVHerkFz4esvjSZHnbDW.jpg'}, {'credit_id': '561cd9a09251415a6b0034cb', 'department': 'Production', 'gender': 2, 'id': 3192, 'job': 'Casting', 'name': 'Billy Hopkins', 'profile_path': '/vTGamEl7a1D93TCh165v8IyZZMG.jpg'}, {'credit_id': '561cd9b4c3a368225e0034cc', 'department': 'Production', 'gender': 1, 'id': 4023, 'job': 'Casting', 'name': 'Suzanne Smith', 'profile_path': '/fASNhfD4Tmw6KPW0LoPUycIFxEL.jpg'}, {'credit_id': '561cd9cdc3a3682256003ace', 'department': 'Art', 'gender': 2, 'id': 1253, 'job': 'Production Design', 'name': 'Jim Clay', 'profile_path': None}, {'credit_id': '561cd9e3c3a3682251003c6c', 'department': 'Art', 'gender': 2, 'id': 60579, 'job': 'Art Direction', 'name': 'Chris Seagers', 'profile_path': None}, {'credit_id': '561cd9f89251411e65001951', 'department': 'Art', 'gender': 1, 'id': 20570, 'job': 'Set Decoration', 'name': 'Catherine Davis', 'profile_path': None}, {'credit_id': '561cda3c9251415a6400345a', 'department': 'Costume &amp; Make-Up', 'gender': 0, 'id': 1522068, 'job': 'Costume Design', 'name': 'Claudia Brown', 'profile_path': None}, {'credit_id': '561cda80c3a368225800394c', 'department': 'Directing', 'gender': 0, 'id': 1433649, 'job': 'Script Supervisor', 'name': 'H. Bud Otto', 'profile_path': None}, {'credit_id': '569d535ac3a36858e5004295', 'department': 'Sound', 'gender': 2, 'id': 3104, 'job': 'Production Sound Mixer', 'name': 'Chris Newman', 'profile_path': None}]</t>
  </si>
  <si>
    <t>[{'name': 'Regency Enterprises', 'id': 508}, {'name': 'New Regency Pictures', 'id': 10104}]</t>
  </si>
  <si>
    <t>Copycat</t>
  </si>
  <si>
    <t>m307</t>
  </si>
  <si>
    <t>[{'cast_id': 8, 'character': 'James Ballard', 'credit_id': '52fe4287c3a36847f8025fc3', 'gender': 2, 'id': 13548, 'name': 'James Spader', 'order': 0, 'profile_path': '/gFDjZje8P0S3MzHuw1cxiYuHBX5.jpg'}, {'cast_id': 9, 'character': 'Catherine Ballard', 'credit_id': '52fe4287c3a36847f8025fc7', 'gender': 1, 'id': 13549, 'name': 'Deborah Kara Unger', 'order': 1, 'profile_path': '/ye75IqbNmFdEuvU9Td0eFKwtA0i.jpg'}, {'cast_id': 10, 'character': 'Helen Remington', 'credit_id': '52fe4287c3a36847f8025fcb', 'gender': 1, 'id': 18686, 'name': 'Holly Hunter', 'order': 2, 'profile_path': '/sfqLoSx2dmfQTafqbv8lNHnBeUW.jpg'}, {'cast_id': 11, 'character': 'Vaughan', 'credit_id': '52fe4287c3a36847f8025fcf', 'gender': 2, 'id': 13550, 'name': 'Elias Koteas', 'order': 3, 'profile_path': '/11pXICpcdGJxGG8H8g1Bk3qc66V.jpg'}, {'cast_id': 12, 'character': 'Gabrielle', 'credit_id': '52fe4287c3a36847f8025fd3', 'gender': 1, 'id': 2165, 'name': 'Rosanna Arquette', 'order': 4, 'profile_path': '/rQMQYQUF9QzD6oDfkP6tsjmyZhS.jpg'}, {'cast_id': 15, 'character': 'Colin Seagrave', 'credit_id': '52fe4287c3a36847f8025fe3', 'gender': 2, 'id': 229, 'name': 'Peter MacNeill', 'order': 5, 'profile_path': '/wNBsE9FqylAdCwzRvZtkvZJCfVI.jpg'}, {'cast_id': 16, 'character': 'Vera Seagrave', 'credit_id': '52fe4287c3a36847f8025fe7', 'gender': 0, 'id': 13552, 'name': 'Cheryl Swarts', 'order': 6, 'profile_path': None}, {'cast_id': 17, 'character': 'Airport Hooker', 'credit_id': '5525668cc3a3687e11001db0', 'gender': 0, 'id': 1451586, 'name': 'Yolande Julian', 'order': 7, 'profile_path': None}, {'cast_id': 19, 'character': 'Tattooist', 'credit_id': '552566b2c3a3680f12000125', 'gender': 1, 'id': 5889, 'name': 'Nicky Guadagni', 'order': 9, 'profile_path': '/2HJwL5EmMQSggNKfO9xc6DANmL6.jpg'}, {'cast_id': 20, 'character': 'A.D.', 'credit_id': '552566c3c3a3687df3001baa', 'gender': 0, 'id': 186490, 'name': 'Ronn Sarosiak', 'order': 10, 'profile_path': None}, {'cast_id': 21, 'character': 'Grip', 'credit_id': '552566cf92514166c10056fe', 'gender': 2, 'id': 20196, 'name': 'Boyd Banks', 'order': 11, 'profile_path': '/mDsIaLKyGqyV1Nt0pV9joGkQNSP.jpg'}, {'cast_id': 30, 'character': 'Salesman', 'credit_id': '55f87263c3a368678600002d', 'gender': 2, 'id': 174580, 'name': 'Judah Katz', 'order': 12, 'profile_path': '/rv9SC4ZJDnPO0lDk8NIMSJUszdm.jpg'}]</t>
  </si>
  <si>
    <t>[{'credit_id': '52fe4287c3a36847f8025f9b', 'department': 'Directing', 'gender': 2, 'id': 224, 'job': 'Director', 'name': 'David Cronenberg', 'profile_path': '/nFHIlkIuile5RmtSqbyCB4w8SpH.jpg'}, {'credit_id': '52fe4287c3a36847f8025fa7', 'department': 'Production', 'gender': 2, 'id': 224, 'job': 'Producer', 'name': 'David Cronenberg', 'profile_path': '/nFHIlkIuile5RmtSqbyCB4w8SpH.jpg'}, {'credit_id': '52fe4287c3a36847f8025fad', 'department': 'Sound', 'gender': 2, 'id': 117, 'job': 'Original Music Composer', 'name': 'Howard Shore', 'profile_path': '/4HbFF5o13GkO0rHi4OVXXMb7U5L.jpg'}, {'credit_id': '52fe4287c3a36847f8025fb3', 'department': 'Camera', 'gender': 2, 'id': 307, 'job': 'Director of Photography', 'name': 'Peter Suschitzky', 'profile_path': None}, {'credit_id': '52fe4287c3a36847f8025fb9', 'department': 'Editing', 'gender': 2, 'id': 310, 'job': 'Editor', 'name': 'Ronald Sanders', 'profile_path': None}, {'credit_id': '52fe4287c3a36847f8025fd9', 'department': 'Art', 'gender': 1, 'id': 8315, 'job': 'Production Design', 'name': 'Carol Spier', 'profile_path': None}, {'credit_id': '52fe4287c3a36847f8025fdf', 'department': 'Costume &amp; Make-Up', 'gender': 1, 'id': 13551, 'job': 'Costume Design', 'name': 'Denise Cronenberg', 'profile_path': None}, {'credit_id': '552566e8c3a3687df8001ab4', 'department': 'Writing', 'gender': 2, 'id': 13547, 'job': 'Novel', 'name': 'J.G. Ballard', 'profile_path': '/ot3cvtxOYLJkYHs4NisMPQSrU8w.jpg'}, {'credit_id': '552566f7925141718d001d35', 'department': 'Writing', 'gender': 2, 'id': 224, 'job': 'Writer', 'name': 'David Cronenberg', 'profile_path': '/nFHIlkIuile5RmtSqbyCB4w8SpH.jpg'}, {'credit_id': '55256707925141118a00020d', 'department': 'Production', 'gender': 0, 'id': 1221444, 'job': 'Co-Producer', 'name': 'StÃ©phane Reichel', 'profile_path': None}, {'credit_id': '552567159251415c7c00c17f', 'department': 'Production', 'gender': 0, 'id': 91855, 'job': 'Co-Producer', 'name': 'Marilyn Stonehouse', 'profile_path': None}, {'credit_id': '5525673592514166c1005709', 'department': 'Production', 'gender': 2, 'id': 20182, 'job': 'Executive Producer', 'name': 'Robert Lantos', 'profile_path': '/5zgnr7BdExuqKSPwzHYkyUHVJzv.jpg'}, {'credit_id': '5525674692514166c100570d', 'department': 'Production', 'gender': 2, 'id': 3056, 'job': 'Executive Producer', 'name': 'Jeremy Thomas', 'profile_path': '/pcXYU5j3MjBgLATJIeUFV199ryt.jpg'}, {'credit_id': '55256754925141718d001d46', 'department': 'Production', 'gender': 2, 'id': 58695, 'job': 'Co-Executive Producer', 'name': 'Chris Auty', 'profile_path': None}, {'credit_id': '552567649251417248001ee8', 'department': 'Production', 'gender': 0, 'id': 20181, 'job': 'Co-Executive Producer', 'name': 'AndrÃ¡s HÃ¡mori', 'profile_path': None}]</t>
  </si>
  <si>
    <t>[{'name': 'Fine Line Features', 'id': 8}, {'name': 'Alliance Communications', 'id': 579}]</t>
  </si>
  <si>
    <t>Crash</t>
  </si>
  <si>
    <t>m312</t>
  </si>
  <si>
    <t>[{'cast_id': 1, 'character': 'Kathryn Merteuil', 'credit_id': '52fe4277c3a36847f8021003', 'gender': 1, 'id': 11863, 'name': 'Sarah Michelle Gellar', 'order': 0, 'profile_path': '/gCX6MburZMncZrqGh6niLofn7nb.jpg'}, {'cast_id': 2, 'character': 'Sebastian Valmont', 'credit_id': '52fe4277c3a36847f8021007', 'gender': 2, 'id': 11864, 'name': 'Ryan Phillippe', 'order': 1, 'profile_path': '/8MlC0rqhMpDxnfFjmw2DKOhdVpB.jpg'}, {'cast_id': 3, 'character': 'Annette Hargrove', 'credit_id': '52fe4277c3a36847f802100b', 'gender': 1, 'id': 368, 'name': 'Reese Witherspoon', 'order': 2, 'profile_path': '/a3o8T1P6yy4KWL7wZG6HuDeuh5n.jpg'}, {'cast_id': 4, 'character': 'Cecile Caldwell', 'credit_id': '52fe4277c3a36847f802100f', 'gender': 1, 'id': 11826, 'name': 'Selma Blair', 'order': 3, 'profile_path': '/xltCuuG4xjACQ6vQm55iuR5LFJC.jpg'}, {'cast_id': 5, 'character': 'Helen Rosemond', 'credit_id': '52fe4277c3a36847f8021013', 'gender': 1, 'id': 7071, 'name': 'Louise Fletcher', 'order': 4, 'profile_path': '/A4Cn7LsuLlOXvOMKv5ez4ThyeZL.jpg'}, {'cast_id': 6, 'character': 'Blaine Tuttle', 'credit_id': '52fe4277c3a36847f8021017', 'gender': 2, 'id': 11866, 'name': 'Joshua Jackson', 'order': 5, 'profile_path': '/e1btrP27otWpSRvgVV9PsOKCpJG.jpg'}, {'cast_id': 7, 'character': 'Greg McConnell', 'credit_id': '52fe4277c3a36847f802101b', 'gender': 2, 'id': 11867, 'name': 'Eric Mabius', 'order': 6, 'profile_path': '/mfYqgYHkvJRgPus0kN2V1GhsFOU.jpg'}, {'cast_id': 8, 'character': 'Ronald Clifford', 'credit_id': '52fe4277c3a36847f802101f', 'gender': 2, 'id': 11868, 'name': 'Sean Patrick Thomas', 'order': 7, 'profile_path': '/AoRsY430MigMRDm9R8jgDo1JrMo.jpg'}, {'cast_id': 10, 'character': 'Bunny Caldwell', 'credit_id': '52fe4277c3a36847f8021023', 'gender': 1, 'id': 11870, 'name': 'Christine Baranski', 'order': 8, 'profile_path': '/veyiN4RP8ZmYfljTNKIyhTCuF2C.jpg'}, {'cast_id': 11, 'character': 'Nurse', 'credit_id': '52fe4277c3a36847f8021027', 'gender': 1, 'id': 11871, 'name': 'Alaina Reed Hall', 'order': 9, 'profile_path': '/gzz8PaJjPbP2j6x8ViZcyHq3C85.jpg'}, {'cast_id': 12, 'character': 'Mrs. Michalak', 'credit_id': '52fe4277c3a36847f802102b', 'gender': 1, 'id': 11872, 'name': 'Deborah Offner', 'order': 10, 'profile_path': '/ywOLdDO1sXMc5ygatNxeHgg4SQo.jpg'}, {'cast_id': 13, 'character': 'Marci Greenbaum', 'credit_id': '52fe4277c3a36847f802102f', 'gender': 1, 'id': 1234, 'name': 'Tara Reid', 'order': 11, 'profile_path': '/9nI9GsV1HZS3YKvMqrGuuEYWr8v.jpg'}, {'cast_id': 24, 'character': 'Dr. Greenbaum', 'credit_id': '52fe4277c3a36847f8021069', 'gender': 1, 'id': 12967, 'name': 'Swoosie Kurtz', 'order': 12, 'profile_path': '/vMZajDmqbbfzSw6jxgAYIf3CrJm.jpg'}, {'cast_id': 26, 'character': 'Mrs. Sugarman', 'credit_id': '54899b9c92514161d0001717', 'gender': 1, 'id': 136482, 'name': 'Herta Ware', 'order': 13, 'profile_path': '/poRXuwz2st3ckIsJYVI94Ry48hQ.jpg'}, {'cast_id': 27, 'character': 'Mai-Lee', 'credit_id': '54899bb192514161dc0017a9', 'gender': 1, 'id': 167166, 'name': 'Hiep Thi Le', 'order': 14, 'profile_path': '/s7eDAproo0vjNpYyw1oK2yirwNS.jpg'}, {'cast_id': 28, 'character': 'Court Reynolds', 'credit_id': '54899bbc92514161d500177e', 'gender': 2, 'id': 129122, 'name': "Charlie O'Connell", 'order': 15, 'profile_path': '/cv1HzeDLo6ZIdpLOwmwd9DYj8if.jpg'}, {'cast_id': 29, 'character': 'Meter Maid', 'credit_id': '54899bf4c3a3686f58001782', 'gender': 2, 'id': 1049208, 'name': 'Fred Norris', 'order': 16, 'profile_path': '/zHDvTYwMA7lMxdmh0voFKWEfl79.jpg'}, {'cast_id': 30, 'character': 'Clorissa', 'credit_id': '54899bfe92514161d5001786', 'gender': 0, 'id': 1395911, 'name': 'Ginger Williams', 'order': 17, 'profile_path': None}, {'cast_id': 31, 'character': 'Headmaster Hargrove', 'credit_id': '54899c0b92514161cc00171f', 'gender': 2, 'id': 52188, 'name': 'Drew Snyder', 'order': 18, 'profile_path': '/xW8V4eZaFRm0J2FCNNrcojN8yOg.jpg'}, {'cast_id': 32, 'character': '', 'credit_id': '54899c1792514161d3001773', 'gender': 0, 'id': 94561, 'name': 'Phil Hawn', 'order': 19, 'profile_path': '/yrBuFzfaYIkglYj0NpVpdZB25F3.jpg'}]</t>
  </si>
  <si>
    <t>[{'credit_id': '52fe4277c3a36847f8021035', 'department': 'Directing', 'gender': 2, 'id': 11873, 'job': 'Director', 'name': 'Roger Kumble', 'profile_path': '/jshZUaEbibNUa818QBq72d54Fea.jpg'}, {'credit_id': '52fe4277c3a36847f802103b', 'department': 'Production', 'gender': 2, 'id': 11874, 'job': 'Producer', 'name': 'Neal H. Moritz', 'profile_path': '/cNcsEYmoS4niCz3UkVAA09dUIob.jpg'}, {'credit_id': '52fe4277c3a36847f8021041', 'department': 'Camera', 'gender': 2, 'id': 10815, 'job': 'Director of Photography', 'name': 'Theo van de Sande', 'profile_path': None}, {'credit_id': '52fe4277c3a36847f8021047', 'department': 'Editing', 'gender': 2, 'id': 11876, 'job': 'Editor', 'name': 'Jeff Freeman', 'profile_path': None}, {'credit_id': '52fe4277c3a36847f802104d', 'department': 'Art', 'gender': 2, 'id': 11877, 'job': 'Production Design', 'name': 'Jon Gary Steele', 'profile_path': None}, {'credit_id': '52fe4277c3a36847f8021053', 'department': 'Art', 'gender': 2, 'id': 8221, 'job': 'Art Direction', 'name': 'David Lazan', 'profile_path': None}, {'credit_id': '52fe4277c3a36847f8021059', 'department': 'Art', 'gender': 0, 'id': 11878, 'job': 'Set Decoration', 'name': 'Tessa Posnansky', 'profile_path': None}, {'credit_id': '52fe4277c3a36847f802105f', 'department': 'Sound', 'gender': 2, 'id': 1999, 'job': 'Original Music Composer', 'name': 'Ed Shearmur', 'profile_path': None}, {'credit_id': '52fe4277c3a36847f8021065', 'department': 'Writing', 'gender': 0, 'id': 11879, 'job': 'Author', 'name': 'Choderlos de Laclos', 'profile_path': '/ik1fh3xfadWWZ4DuPdnPQ5vFJPw.jpg'}, {'credit_id': '52fe4277c3a36847f802106f', 'department': 'Writing', 'gender': 2, 'id': 11873, 'job': 'Screenplay', 'name': 'Roger Kumble', 'profile_path': '/jshZUaEbibNUa818QBq72d54Fea.jpg'}]</t>
  </si>
  <si>
    <t>[{'id': 18, 'name': 'Drama'}, {'id': 10749, 'name': 'Romance'}, {'id': 53, 'name': 'Thriller'}]</t>
  </si>
  <si>
    <t>[{'name': 'Columbia Pictures', 'id': 5}, {'name': 'Cruel Productions', 'id': 505}, {'name': 'Newmarket Capital Group', 'id': 506}]</t>
  </si>
  <si>
    <t>Cruel Intentions</t>
  </si>
  <si>
    <t>m315</t>
  </si>
  <si>
    <t>['mystery', 'sci-fi', 'thriller']</t>
  </si>
  <si>
    <t>[{'cast_id': 12, 'character': 'John Murdoch', 'credit_id': '52fe4363c3a36847f8050b6d', 'gender': 2, 'id': 17328, 'name': 'Rufus Sewell', 'order': 0, 'profile_path': '/f2PNMnztHluTOw8YfCJUZ2pKfbe.jpg'}, {'cast_id': 13, 'character': 'Inspector Frank Bumstead', 'credit_id': '52fe4363c3a36847f8050b71', 'gender': 2, 'id': 227, 'name': 'William Hurt', 'order': 1, 'profile_path': '/mf5GiYZjURQ72CPtY1kBva7mqIK.jpg'}, {'cast_id': 14, 'character': 'Dr. Daniel P. Schreber', 'credit_id': '52fe4363c3a36847f8050b75', 'gender': 2, 'id': 2628, 'name': 'Kiefer Sutherland', 'order': 2, 'profile_path': '/4YvDfOfD4TgyzDkLGoq76g5BZNe.jpg'}, {'cast_id': 15, 'character': 'Emma Murdoch', 'credit_id': '52fe4363c3a36847f8050b79', 'gender': 1, 'id': 6161, 'name': 'Jennifer Connelly', 'order': 3, 'profile_path': '/xTpRRy9hwk4E2uypuQ30iqt2W2W.jpg'}, {'cast_id': 16, 'character': 'Mr. Hand', 'credit_id': '52fe4363c3a36847f8050b7d', 'gender': 2, 'id': 13474, 'name': "Richard O'Brien", 'order': 4, 'profile_path': '/pCxCt82DQQLTgOryp6FPczmN3L9.jpg'}, {'cast_id': 17, 'character': 'Mr. Book', 'credit_id': '52fe4363c3a36847f8050b81', 'gender': 2, 'id': 385, 'name': 'Ian Richardson', 'order': 5, 'profile_path': '/lcBldPUneC5Vzjhkh4btVCSjXhS.jpg'}, {'cast_id': 18, 'character': 'Mr. Wall', 'credit_id': '52fe4363c3a36847f8050b85', 'gender': 2, 'id': 27752, 'name': 'Bruce Spence', 'order': 6, 'profile_path': '/pwJJBmO9MG3OxVX9efGrB6BTFyw.jpg'}, {'cast_id': 19, 'character': 'Det. Eddie Walenski', 'credit_id': '52fe4363c3a36847f8050b89', 'gender': 2, 'id': 27753, 'name': 'Colin Friels', 'order': 7, 'profile_path': '/tXKCpTwCs4TZYdQ6p5Kch7sRkkS.jpg'}, {'cast_id': 81, 'character': 'Karl Harris', 'credit_id': '597da89d9251415db10140af', 'gender': 2, 'id': 8398, 'name': 'John Bluthal', 'order': 8, 'profile_path': '/6dJjtHZkMXoOpRrdF6TCA9BFMF.jpg'}, {'cast_id': 20, 'character': 'Officer Husselbeck', 'credit_id': '52fe4363c3a36847f8050b8d', 'gender': 2, 'id': 27754, 'name': 'Mitchell Butel', 'order': 9, 'profile_path': None}, {'cast_id': 21, 'character': 'May', 'credit_id': '52fe4363c3a36847f8050b91', 'gender': 1, 'id': 27755, 'name': 'Melissa George', 'order': 10, 'profile_path': '/6FwOUF7oxvMA7AEZ8uVQwAhQIpH.jpg'}, {'cast_id': 27, 'character': 'Chief Inspector Stromboli', 'credit_id': '52fe4363c3a36847f8050bb3', 'gender': 2, 'id': 40046, 'name': 'Frank Gallacher', 'order': 11, 'profile_path': '/zndGDof4YWv6QaMnmu4tF2pJfUg.jpg'}, {'cast_id': 28, 'character': 'Hotel Manager / Vendor', 'credit_id': '52fe4363c3a36847f8050bb7', 'gender': 0, 'id': 1040112, 'name': 'Ritchie Singer', 'order': 12, 'profile_path': '/vLlS5rNEiEPOSuZaxAIex8Y53K6.jpg'}, {'cast_id': 29, 'character': 'Taxi Driver', 'credit_id': '52fe4363c3a36847f8050bbb', 'gender': 2, 'id': 152463, 'name': 'Justin Monjo', 'order': 13, 'profile_path': None}, {'cast_id': 30, 'character': 'Mr. Rain', 'credit_id': '52fe4363c3a36847f8050bbf', 'gender': 2, 'id': 15340, 'name': 'Nicholas Bell', 'order': 14, 'profile_path': '/jtwLg2u2Zjoi0DFkmadvFIcfhdp.jpg'}, {'cast_id': 31, 'character': 'Mr. Sleep', 'credit_id': '52fe4363c3a36847f8050bc3', 'gender': 0, 'id': 1121516, 'name': 'Satya Gumbert', 'order': 15, 'profile_path': None}, {'cast_id': 82, 'character': 'Mr. Sleep Filming Double', 'credit_id': '597da9d2c3a368542e0147b9', 'gender': 0, 'id': 1860582, 'name': 'Noah Gumbert', 'order': 16, 'profile_path': None}, {'cast_id': 83, 'character': 'Mr. Quick', 'credit_id': '597da9f89251415d61014cf2', 'gender': 2, 'id': 933024, 'name': 'Frederick Miragliotta', 'order': 17, 'profile_path': None}, {'cast_id': 84, 'character': 'Stranger', 'credit_id': '59d556e79251414b9901f556', 'gender': 1, 'id': 75712, 'name': 'Jeanette Cronin', 'order': 18, 'profile_path': '/jxggXDw2VFDrpeWdPo8T51ULfUd.jpg'}]</t>
  </si>
  <si>
    <t>[{'credit_id': '52fe4363c3a36847f8050b2d', 'department': 'Directing', 'gender': 2, 'id': 21085, 'job': 'Director', 'name': 'Alex Proyas', 'profile_path': '/yJEEjalWtxqg8Oe2aH0fVJIk4ii.jpg'}, {'credit_id': '52fe4363c3a36847f8050b33', 'department': 'Writing', 'gender': 2, 'id': 21085, 'job': 'Screenplay', 'name': 'Alex Proyas', 'profile_path': '/yJEEjalWtxqg8Oe2aH0fVJIk4ii.jpg'}, {'credit_id': '52fe4363c3a36847f8050b39', 'department': 'Writing', 'gender': 0, 'id': 23649, 'job': 'Screenplay', 'name': 'Lem Dobbs', 'profile_path': None}, {'credit_id': '52fe4363c3a36847f8050b3f', 'department': 'Writing', 'gender': 2, 'id': 3893, 'job': 'Screenplay', 'name': 'David S. Goyer', 'profile_path': '/vh0ULL0N22JlVlQ5mXFmreA6Ubz.jpg'}, {'credit_id': '52fe4363c3a36847f8050b45', 'department': 'Production', 'gender': 2, 'id': 21085, 'job': 'Producer', 'name': 'Alex Proyas', 'profile_path': '/yJEEjalWtxqg8Oe2aH0fVJIk4ii.jpg'}, {'credit_id': '52fe4363c3a36847f8050b4b', 'department': 'Sound', 'gender': 0, 'id': 7020, 'job': 'Original Music Composer', 'name': 'Trevor Jones', 'profile_path': '/86HjonjMXwcDyOlpaQW1SVR9CXh.jpg'}, {'credit_id': '52fe4363c3a36847f8050b51', 'department': 'Camera', 'gender': 2, 'id': 120, 'job': 'Director of Photography', 'name': 'Dariusz Wolski', 'profile_path': None}, {'credit_id': '52fe4363c3a36847f8050b57', 'department': 'Editing', 'gender': 0, 'id': 15842, 'job': 'Editor', 'name': 'Dov Hoenig', 'profile_path': None}, {'credit_id': '52fe4363c3a36847f8050b5d', 'department': 'Art', 'gender': 2, 'id': 27749, 'job': 'Production Design', 'name': 'George Liddle', 'profile_path': None}, {'credit_id': '52fe4363c3a36847f8050b63', 'department': 'Art', 'gender': 2, 'id': 3964, 'job': 'Production Design', 'name': 'Patrick Tatopoulos', 'profile_path': '/74JOnC7DLU4uDwNzQX80oLX5Giy.jpg'}, {'credit_id': '52fe4363c3a36847f8050b69', 'department': 'Costume &amp; Make-Up', 'gender': 0, 'id': 27750, 'job': 'Costume Design', 'name': 'Liz Keogh', 'profile_path': None}, {'credit_id': '52fe4363c3a36847f8050b97', 'department': 'Writing', 'gender': 2, 'id': 21085, 'job': 'Story', 'name': 'Alex Proyas', 'profile_path': '/yJEEjalWtxqg8Oe2aH0fVJIk4ii.jpg'}, {'credit_id': '52fe4363c3a36847f8050b9d', 'department': 'Production', 'gender': 2, 'id': 8299, 'job': 'Producer', 'name': 'Andrew Mason', 'profile_path': None}, {'credit_id': '52fe4363c3a36847f8050ba3', 'department': 'Production', 'gender': 2, 'id': 4767, 'job': 'Executive Producer', 'name': 'Michael De Luca', 'profile_path': None}, {'credit_id': '52fe4363c3a36847f8050ba9', 'department': 'Production', 'gender': 2, 'id': 57857, 'job': 'Executive Producer', 'name': 'Brian Witten', 'profile_path': '/sYQKp8AuULdBj0sKkBWFQm4AwGw.jpg'}, {'credit_id': '52fe4363c3a36847f8050baf', 'department': 'Production', 'gender': 1, 'id': 88115, 'job': 'Line Producer', 'name': 'Barbara Gibbs', 'profile_path': None}, {'credit_id': '52fe4364c3a36847f8050bc9', 'department': 'Production', 'gender': 1, 'id': 859, 'job': 'Casting', 'name': 'Valerie McCaffrey', 'profile_path': '/vMzhdxb51k866CXRCmj1wF74oON.jpg'}, {'credit_id': '52fe4364c3a36847f8050bcf', 'department': 'Production', 'gender': 1, 'id': 29419, 'job': 'Casting', 'name': 'Vanessa Pereira', 'profile_path': None}, {'credit_id': '52fe4364c3a36847f8050bd5', 'department': 'Production', 'gender': 0, 'id': 9342, 'job': 'Casting', 'name': 'Shauna Wolifson', 'profile_path': None}, {'credit_id': '547d92e39251412d700057f7', 'department': 'Art', 'gender': 2, 'id': 62484, 'job': 'Art Direction', 'name': 'Richard Hobbs', 'profile_path': None}, {'credit_id': '547d9300c3a3685aed005964', 'department': 'Art', 'gender': 1, 'id': 9345, 'job': 'Art Direction', 'name': 'Michelle McGahey', 'profile_path': None}, {'credit_id': '547d938e9251412d7f00509c', 'department': 'Art', 'gender': 0, 'id': 1392667, 'job': 'Construction Coordinator', 'name': 'Mark Stephens', 'profile_path': None}, {'credit_id': '547d93a6c3a3685aed00597d', 'department': 'Art', 'gender': 0, 'id': 1392668, 'job': 'Art Department Coordinator', 'name': 'Pru Smith', 'profile_path': None}, {'credit_id': '547d93ccc3a3685af30044b3', 'department': 'Art', 'gender': 0, 'id': 1392669, 'job': 'Assistant Art Director', 'name': 'Fiona Scott', 'profile_path': None}, {'credit_id': '547d93f0c3a3685af90048cb', 'department': 'Art', 'gender': 0, 'id': 1392670, 'job': 'Assistant Art Director', 'name': 'Paul Messer', 'profile_path': None}, {'credit_id': '547d94219251412d70005833', 'department': 'Art', 'gender': 0, 'id': 1392672, 'job': 'Sculptor', 'name': 'Marc Barold', 'profile_path': None}, {'credit_id': '547d94369251411f4e003e3d', 'department': 'Art', 'gender': 0, 'id': 1392673, 'job': 'Sculptor', 'name': 'David Chazan', 'profile_path': None}, {'credit_id': '547d9451c3a3685b050054f4', 'department': 'Art', 'gender': 0, 'id': 1392674, 'job': 'Sculptor', 'name': 'Frazer East', 'profile_path': None}, {'credit_id': '547d946d9251411f4e003e46', 'department': 'Art', 'gender': 0, 'id': 1392675, 'job': 'Sculptor', 'name': 'Guido Helmstetter', 'profile_path': None}, {'credit_id': '547d94839251412d70005845', 'department': 'Art', 'gender': 0, 'id': 1392676, 'job': 'Sculptor', 'name': 'Tony Lees', 'profile_path': None}, {'credit_id': '547d94a29251412d7000584e', 'department': 'Art', 'gender': 0, 'id': 1392677, 'job': 'Sculptor', 'name': 'Paul Raymond', 'profile_path': None}, {'credit_id': '547d94d79251412d78004f2d', 'department': 'Art', 'gender': 0, 'id': 1392681, 'job': 'Set Designer', 'name': 'Sarah Light', 'profile_path': None}, {'credit_id': '547d94f99251412d6d00502b', 'department': 'Art', 'gender': 0, 'id': 1392682, 'job': 'Set Designer', 'name': 'Jennifer Carseldine', 'profile_path': None}, {'credit_id': '547d950d9251412d6d005034', 'department': 'Art', 'gender': 0, 'id': 1392684, 'job': 'Set Designer', 'name': 'Axel Bartz', 'profile_path': None}, {'credit_id': '547d95959251412d7c0053e1', 'department': 'Crew', 'gender': 0, 'id': 9421, 'job': 'Property Master', 'name': 'Brian Dusting', 'profile_path': None}, {'credit_id': '547d95f09251412d7c0053f3', 'department': 'Art', 'gender': 0, 'id': 1392692, 'job': 'Set Designer', 'name': 'Judith Harvey', 'profile_path': None}, {'credit_id': '547d964a9251412d7f005115', 'department': 'Sound', 'gender': 0, 'id': 1392698, 'job': 'Foley', 'name': 'Gerard Long', 'profile_path': None}, {'credit_id': '547d965e9251412d7c00540c', 'department': 'Sound', 'gender': 0, 'id': 1391525, 'job': 'Foley', 'name': 'Mario Vaccaro', 'profile_path': None}, {'credit_id': '547d96919251412d7f005131', 'department': 'Editing', 'gender': 0, 'id': 1392699, 'job': 'Dialogue Editor', 'name': 'Phil Winters', 'profile_path': None}, {'credit_id': '547d96b39251412d700058b3', 'department': 'Sound', 'gender': 0, 'id': 1392700, 'job': 'Sound Re-Recording Mixer', 'name': 'Ian McLoughlin', 'profile_path': None}, {'credit_id': '547d96ca9251412d7f00513a', 'department': 'Sound', 'gender': 0, 'id': 1292186, 'job': 'Sound Re-Recording Mixer', 'name': 'Roger Savage', 'profile_path': None}, {'credit_id': '547d9724c3a3685b0500556f', 'department': 'Sound', 'gender': 0, 'id': 1392702, 'job': 'Sound Re-Recording Mixer', 'name': 'Michael Thompson', 'profile_path': None}, {'credit_id': '547d975ec3a36841e1001df5', 'department': 'Visual Effects', 'gender': 0, 'id': 1392704, 'job': 'Visual Effects Supervisor', 'name': 'Mara Bryan', 'profile_path': None}, {'credit_id': '547d97b79251412d7c005445', 'department': 'Visual Effects', 'gender': 2, 'id': 8299, 'job': 'Visual Effects Supervisor', 'name': 'Andrew Mason', 'profile_path': None}, {'credit_id': '547d97db9251412d700058e9', 'department': 'Visual Effects', 'gender': 0, 'id': 1392706, 'job': 'Visual Effects Supervisor', 'name': 'Arthur Windus', 'profile_path': None}, {'credit_id': '547d980bc3a3685b00005815', 'department': 'Visual Effects', 'gender': 0, 'id': 1392704, 'job': 'Visual Effects Producer', 'name': 'Mara Bryan', 'profile_path': None}, {'credit_id': '547d983bc3a3685aed005a44', 'department': 'Visual Effects', 'gender': 0, 'id': 1392706, 'job': 'Visual Effects Producer', 'name': 'Arthur Windus', 'profile_path': None}, {'credit_id': '547d98659251412d6d0050cf', 'department': 'Crew', 'gender': 0, 'id': 9357, 'job': 'Stunt Coordinator', 'name': 'Glenn Boswell', 'profile_path': None}, {'credit_id': '547d9880c3a3685b0500559f', 'department': 'Crew', 'gender': 0, 'id': 1392717, 'job': 'Stunt Coordinator', 'name': 'Rocky McDonald', 'profile_path': None}, {'credit_id': '547d989cc3a3685b050055a7', 'department': 'Camera', 'gender': 2, 'id': 1392718, 'job': 'Still Photographer', 'name': 'Jasin Boland', 'profile_path': '/zxr5WBe3JW1GtxPoER9JY8QJm07.jpg'}, {'credit_id': '547d98af9251412d78004fdf', 'department': 'Camera', 'gender': 0, 'id': 1392719, 'job': 'Steadicam Operator', 'name': 'Robert Agganis', 'profile_path': None}, {'credit_id': '547d98f19251412d7c005479', 'department': 'Lighting', 'gender': 0, 'id': 1392722, 'job': 'Gaffer', 'name': 'Reg Garside', 'profile_path': None}, {'credit_id': '547d990d9251412d75004a59', 'department': 'Camera', 'gender': 2, 'id': 56786, 'job': 'Camera Operator', 'name': 'Ross Emery', 'profile_path': None}, {'credit_id': '547d9944c3a3685afd00538d', 'department': 'Camera', 'gender': 0, 'id': 1392719, 'job': 'Camera Operator', 'name': 'Robert Agganis', 'profile_path': None}, {'credit_id': '547d99719251412d6d005106', 'department': 'Production', 'gender': 0, 'id': 1392727, 'job': 'Casting', 'name': 'Liz Mullinar', 'profile_path': None}, {'credit_id': '547d99a3c3a3685afd0053a9', 'department': 'Costume &amp; Make-Up', 'gender': 0, 'id': 1321694, 'job': 'Costume Supervisor', 'name': 'Kerry Thompson', 'profile_path': None}, {'credit_id': '547d99c3c3a3685afd0053b0', 'department': 'Sound', 'gender': 0, 'id': 1392736, 'job': 'Music Editor', 'name': 'Simon Leadley', 'profile_path': None}, {'credit_id': '547d99f69251412d70005937', 'department': 'Directing', 'gender': 1, 'id': 1392737, 'job': 'Script Supervisor', 'name': 'Sophie Fabbri-Jackson', 'profile_path': None}, {'credit_id': '54c0f95592514124320016e9', 'department': 'Costume &amp; Make-Up', 'gender': 0, 'id': 961143, 'job': 'Hairstylist', 'name': 'Lesley Vanderwalt', 'profile_path': None}, {'credit_id': '54c0f9f3c3a368142100dec6', 'department': 'Costume &amp; Make-Up', 'gender': 0, 'id': 1416918, 'job': 'Hairstylist', 'name': 'Bec Taylor', 'profile_path': None}, {'credit_id': '54c0fa099251416eae00a6e1', 'department': 'Costume &amp; Make-Up', 'gender': 0, 'id': 1416919, 'job': 'Hairstylist', 'name': 'Lynn Wheeler', 'profile_path': None}, {'credit_id': '54c0fa26925141315a003ca6', 'department': 'Costume &amp; Make-Up', 'gender': 0, 'id': 961143, 'job': 'Makeup Artist', 'name': 'Lesley Vanderwalt', 'profile_path': None}, {'credit_id': '54c0fa9fc3a368142100ded0', 'department': 'Sound', 'gender': 0, 'id': 1416920, 'job': 'Sound Effects Editor', 'name': 'Gareth Vanderhope', 'profile_path': None}, {'credit_id': '54c0fad9c3a368142100ded7', 'department': 'Sound', 'gender': 0, 'id': 75148, 'job': 'Sound Effects Editor', 'name': 'Frank Lipson', 'profile_path': None}, {'credit_id': '5585368cc3a3685030002644', 'department': 'Directing', 'gender': 2, 'id': 11266, 'job': 'Assistant Director', 'name': 'James McTeigue', 'profile_path': '/amtLeEkP6UoB41r48vX8mew9MHJ.jpg'}]</t>
  </si>
  <si>
    <t>[{'id': 9648, 'name': 'Mystery'}, {'id': 878, 'name': 'Science Fiction'}]</t>
  </si>
  <si>
    <t>[{'name': 'New Line Cinema', 'id': 12}, {'name': 'Mystery Clock Cinema', 'id': 908}]</t>
  </si>
  <si>
    <t>Dark City</t>
  </si>
  <si>
    <t>m316</t>
  </si>
  <si>
    <t>[{'cast_id': 10, 'character': 'Dave Kovic / Bill Mitchell', 'credit_id': '52fe445b9251416c75031f4b', 'gender': 2, 'id': 8945, 'name': 'Kevin Kline', 'order': 0, 'profile_path': '/u9QXn3fL7zCC2c6HA2vFgH1JxZg.jpg'}, {'cast_id': 12, 'character': 'Ellen Mitchell', 'credit_id': '52fe445b9251416c75031f4f', 'gender': 1, 'id': 10205, 'name': 'Sigourney Weaver', 'order': 1, 'profile_path': '/gxBIAr3CnBjkNRoPovVJCvEGqP0.jpg'}, {'cast_id': 13, 'character': 'Bob Alexander', 'credit_id': '52fe445b9251416c75031f53', 'gender': 2, 'id': 8924, 'name': 'Frank Langella', 'order': 2, 'profile_path': '/wMlcjLBQouQjE0iceseNTxUF3BF.jpg'}, {'cast_id': 14, 'character': 'Alan Reed', 'credit_id': '52fe445b9251416c75031f57', 'gender': 0, 'id': 14721, 'name': 'Kevin Dunn', 'order': 3, 'profile_path': '/85thH2pUn2tPP97QhnYQI7MBiCW.jpg'}, {'cast_id': 15, 'character': 'Duane Stevenson', 'credit_id': '52fe445b9251416c75031f5b', 'gender': 2, 'id': 10182, 'name': 'Ving Rhames', 'order': 4, 'profile_path': '/qfp236BgZ8S8sfFJvDTd3gjB3Ml.jpg'}, {'cast_id': 16, 'character': 'Vice-President Nance', 'credit_id': '52fe445b9251416c75031f5f', 'gender': 2, 'id': 2282, 'name': 'Ben Kingsley', 'order': 5, 'profile_path': '/2Eu3j31JDJek70ZXLY6xfeUaJoR.jpg'}, {'cast_id': 17, 'character': 'Murray Blum', 'credit_id': '52fe445b9251416c75031f63', 'gender': 2, 'id': 28164, 'name': 'Charles Grodin', 'order': 6, 'profile_path': '/8lHT8QePWTpSfw0DQJ5k8YUuZt1.jpg'}, {'cast_id': 18, 'character': 'Alice', 'credit_id': '52fe445b9251416c75031f67', 'gender': 1, 'id': 41505, 'name': 'Faith Prince', 'order': 7, 'profile_path': '/enbAeWt0MhjGOEcNpksS6aCRTWv.jpg'}, {'cast_id': 19, 'character': 'Randi', 'credit_id': '52fe445c9251416c75031f6b', 'gender': 1, 'id': 350, 'name': 'Laura Linney', 'order': 8, 'profile_path': '/unRRWITXrZsbk9iTmnjVxd6yZv9.jpg'}, {'cast_id': 20, 'character': 'White House Tour Guide', 'credit_id': '52fe445c9251416c75031f6f', 'gender': 1, 'id': 5149, 'name': 'Bonnie Hunt', 'order': 9, 'profile_path': '/7spiVQwmr8siw5QCcvvdRG3c7Lf.jpg'}, {'cast_id': 21, 'character': 'Senate Majority Leader', 'credit_id': '52fe445c9251416c75031f73', 'gender': 2, 'id': 86369, 'name': 'Parley Baer', 'order': 10, 'profile_path': '/dvy5JSM9F2lQZVBGuJvS1L1IcQi.jpg'}, {'cast_id': 22, 'character': 'House Majority Leader', 'credit_id': '52fe445c9251416c75031f77', 'gender': 2, 'id': 52463, 'name': 'Stefan Gierasch', 'order': 11, 'profile_path': '/y4w2yNJYdAcaKddQyCYm4qtmLqO.jpg'}, {'cast_id': 23, 'character': 'Mrs. Travis', 'credit_id': '52fe445c9251416c75031f7b', 'gender': 1, 'id': 63279, 'name': 'Anna Deavere Smith', 'order': 12, 'profile_path': '/1sJnUz9umndJBGZIh9QfxAd7uxg.jpg'}, {'cast_id': 24, 'character': 'Policeman', 'credit_id': '52fe445c9251416c75031f7f', 'gender': 2, 'id': 15414, 'name': 'Charles Hallahan', 'order': 13, 'profile_path': '/bXRE5dfHZZhovEbXgQCXDTw9ZHY.jpg'}, {'cast_id': 25, 'character': 'Jerry', 'credit_id': '52fe445c9251416c75031f83', 'gender': 0, 'id': 1144361, 'name': 'Tom Dugan', 'order': 14, 'profile_path': '/obQfb3EhWnbxEYK7S0bLZw6oMJ6.jpg'}, {'cast_id': 26, 'character': 'Lola', 'credit_id': '52fe445c9251416c75031f87', 'gender': 0, 'id': 171554, 'name': 'Alba Oms', 'order': 15, 'profile_path': None}, {'cast_id': 27, 'character': 'Secret Service #1', 'credit_id': '52fe445c9251416c75031f8b', 'gender': 0, 'id': 152864, 'name': 'Steve Witting', 'order': 16, 'profile_path': '/vHjidfH9Hx2k1CVcXAuARIQamYf.jpg'}, {'cast_id': 28, 'character': 'David', 'credit_id': '52fe445c9251416c75031f8f', 'gender': 0, 'id': 1171063, 'name': 'Kellen Sampson', 'order': 17, 'profile_path': None}, {'cast_id': 29, 'character': 'White House Guard', 'credit_id': '52fe445c9251416c75031f93', 'gender': 0, 'id': 9783, 'name': 'Lexie Bigham', 'order': 18, 'profile_path': None}, {'cast_id': 30, 'character': 'Himself', 'credit_id': '52fe445c9251416c75031f97', 'gender': 0, 'id': 1171064, 'name': 'Frederic W. Barnes', 'order': 19, 'profile_path': None}, {'cast_id': 31, 'character': 'Himself', 'credit_id': '52fe445c9251416c75031f9b', 'gender': 0, 'id': 1171065, 'name': 'Ronald Brownstein', 'order': 20, 'profile_path': None}, {'cast_id': 32, 'character': 'Herself', 'credit_id': '52fe445c9251416c75031f9f', 'gender': 0, 'id': 1004223, 'name': 'Eleanor Clift', 'order': 21, 'profile_path': None}, {'cast_id': 33, 'character': 'Himself', 'credit_id': '52fe445c9251416c75031fa3', 'gender': 0, 'id': 1171066, 'name': 'Chris Dodd', 'order': 22, 'profile_path': None}, {'cast_id': 34, 'character': 'Himself', 'credit_id': '52fe445c9251416c75031fa7', 'gender': 0, 'id': 549605, 'name': 'Tom Harkin', 'order': 23, 'profile_path': None}, {'cast_id': 35, 'character': 'Himself', 'credit_id': '52fe445c9251416c75031fab', 'gender': 0, 'id': 1171067, 'name': 'Bernard Kalb', 'order': 24, 'profile_path': None}, {'cast_id': 36, 'character': 'Himself', 'credit_id': '52fe445c9251416c75031faf', 'gender': 2, 'id': 44127, 'name': 'Larry King', 'order': 25, 'profile_path': '/Afcp573W6lgYN9NvXuBAOpli3S6.jpg'}, {'cast_id': 37, 'character': 'Himself', 'credit_id': '52fe445c9251416c75031fb3', 'gender': 0, 'id': 193658, 'name': 'Michael Kinsley', 'order': 26, 'profile_path': None}, {'cast_id': 38, 'character': 'Himself', 'credit_id': '52fe445c9251416c75031fb7', 'gender': 0, 'id': 1171068, 'name': 'Morton Kondracke', 'order': 27, 'profile_path': None}, {'cast_id': 39, 'character': 'Himself', 'credit_id': '52fe445c9251416c75031fbb', 'gender': 2, 'id': 14991, 'name': 'Jay Leno', 'order': 28, 'profile_path': '/pmCpEGNkZnGxoKRVSMLHQnCtqAg.jpg'}, {'cast_id': 40, 'character': 'Himself', 'credit_id': '52fe445c9251416c75031fbf', 'gender': 0, 'id': 1171069, 'name': 'Frank Mankiewicz', 'order': 29, 'profile_path': None}, {'cast_id': 41, 'character': 'Himself', 'credit_id': '52fe445c9251416c75031fc3', 'gender': 2, 'id': 60092, 'name': 'Chris Matthews', 'order': 30, 'profile_path': '/ytdZ352Hcvvg7WduRCJKQ8jyZQT.jpg'}, {'cast_id': 42, 'character': 'Himself', 'credit_id': '52fe445c9251416c75031fc7', 'gender': 0, 'id': 559766, 'name': 'John McLaughlin', 'order': 31, 'profile_path': '/3o42hNwt5DXlowd8pXE32qeImBk.jpg'}, {'cast_id': 43, 'character': 'Himself', 'credit_id': '52fe445c9251416c75031fcb', 'gender': 0, 'id': 1171075, 'name': 'Howard Metzenbaum', 'order': 32, 'profile_path': None}, {'cast_id': 44, 'character': 'Himself', 'credit_id': '52fe445c9251416c75031fcf', 'gender': 0, 'id': 1171076, 'name': 'Abner J. Mikva', 'order': 33, 'profile_path': None}, {'cast_id': 45, 'character': 'Himself', 'credit_id': '52fe445c9251416c75031fd3', 'gender': 0, 'id': 1171077, 'name': 'Robert D. Novak', 'order': 34, 'profile_path': None}, {'cast_id': 46, 'character': 'Himself', 'credit_id': '52fe445c9251416c75031fd7', 'gender': 0, 'id': 1171078, 'name': "Thomas P. 'Tip' O'Neill", 'order': 35, 'profile_path': None}, {'cast_id': 47, 'character': 'Himself', 'credit_id': '52fe445c9251416c75031fdb', 'gender': 0, 'id': 585482, 'name': 'Richard Reeves', 'order': 36, 'profile_path': None}, {'cast_id': 48, 'character': 'Himself', 'credit_id': '52fe445c9251416c75031fdf', 'gender': 2, 'id': 1100, 'name': 'Arnold Schwarzenegger', 'order': 37, 'profile_path': '/sOkCXc9xuSr6v7mdAq9LwEBje68.jpg'}, {'cast_id': 49, 'character': 'Himself', 'credit_id': '52fe445c9251416c75031fe3', 'gender': 0, 'id': 1171079, 'name': 'Paul Simon', 'order': 38, 'profile_path': None}, {'cast_id': 50, 'character': 'Himself', 'credit_id': '52fe445c9251416c75031fe7', 'gender': 0, 'id': 214633, 'name': 'Alan Simpson', 'order': 39, 'profile_path': None}, {'cast_id': 51, 'character': 'Himself', 'credit_id': '52fe445c9251416c75031feb', 'gender': 2, 'id': 131667, 'name': 'Ben Stein', 'order': 40, 'profile_path': '/w0sjKYVV7BCK6SBpJy3KmogxLld.jpg'}, {'cast_id': 52, 'character': 'Himself', 'credit_id': '52fe445c9251416c75031fef', 'gender': 2, 'id': 1152, 'name': 'Oliver Stone', 'order': 41, 'profile_path': '/uHdNGBkrI74eYfUP2Uie7nuo0Nn.jpg'}, {'cast_id': 53, 'character': 'Herself', 'credit_id': '52fe445c9251416c75031ff3', 'gender': 1, 'id': 180614, 'name': 'Kathleen Sullivan', 'order': 42, 'profile_path': None}, {'cast_id': 54, 'character': 'Himself', 'credit_id': '52fe445c9251416c75031ff7', 'gender': 0, 'id': 1171080, 'name': 'Jeff Tackett', 'order': 43, 'profile_path': None}, {'cast_id': 55, 'character': 'Herself', 'credit_id': '52fe445c9251416c75031ffb', 'gender': 0, 'id': 588216, 'name': 'Helen Thomas', 'order': 44, 'profile_path': '/8Z5lOiGhc18c3WjMAoVIt9JBeQX.jpg'}, {'cast_id': 56, 'character': 'Herself', 'credit_id': '52fe445c9251416c75031fff', 'gender': 0, 'id': 219782, 'name': 'Nina Totenberg', 'order': 45, 'profile_path': None}, {'cast_id': 57, 'character': 'Himself', 'credit_id': '52fe445c9251416c75032003', 'gender': 0, 'id': 936089, 'name': 'Sander Vanocur', 'order': 46, 'profile_path': None}, {'cast_id': 58, 'character': 'Himself', 'credit_id': '52fe445c9251416c75032007', 'gender': 0, 'id': 1171087, 'name': 'John Yang', 'order': 47, 'profile_path': None}, {'cast_id': 59, 'character': 'Don Durenberger', 'credit_id': '52fe445c9251416c7503200b', 'gender': 2, 'id': 17401, 'name': 'Stephen Root', 'order': 48, 'profile_path': '/sceCvLiv8xe2jQzrVn39wvosVHG.jpg'}, {'cast_id': 60, 'character': "Girl at Durenberger's", 'credit_id': '52fe445c9251416c7503200f', 'gender': 1, 'id': 154826, 'name': 'Catherine Reitman', 'order': 49, 'profile_path': '/R4djSQIWONdcdtR7uHGTDsPIa4.jpg'}, {'cast_id': 61, 'character': "Mom at Durenberger's", 'credit_id': '52fe445c9251416c75032013', 'gender': 0, 'id': 196498, 'name': 'Dawn Arnemann', 'order': 50, 'profile_path': None}, {'cast_id': 62, 'character': 'Clara', 'credit_id': '52fe445c9251416c75032017', 'gender': 0, 'id': 217494, 'name': 'Marianna Harris', 'order': 51, 'profile_path': None}, {'cast_id': 63, 'character': 'Diane', 'credit_id': '52fe445c9251416c7503201b', 'gender': 0, 'id': 124010, 'name': 'Sarah Marshall', 'order': 52, 'profile_path': '/vxALhXM0I727J4GX1Pd0DWQb6qN.jpg'}, {'cast_id': 64, 'character': 'White House Barber', 'credit_id': '52fe445c9251416c7503201f', 'gender': 2, 'id': 151606, 'name': 'Ralph Manza', 'order': 53, 'profile_path': '/8kidpaxdnOpn5NCNAihAcrmNP5d.jpg'}, {'cast_id': 65, 'character': "President's Physician", 'credit_id': '52fe445c9251416c75032023', 'gender': 2, 'id': 2701, 'name': 'George Martin', 'order': 54, 'profile_path': '/sTMvxjcCRKfyT7r5IMd02wYDYtU.jpg'}, {'cast_id': 66, 'character': 'White House Nurse', 'credit_id': '52fe445c9251416c75032027', 'gender': 0, 'id': 162940, 'name': 'Laurie Franks', 'order': 55, 'profile_path': None}, {'cast_id': 67, 'character': 'Trauma Doctor', 'credit_id': '52fe445c9251416c7503202b', 'gender': 2, 'id': 14706, 'name': 'Tom Kurlander', 'order': 56, 'profile_path': None}, {'cast_id': 68, 'character': 'Trauma Nurse', 'credit_id': '52fe445c9251416c7503202f', 'gender': 1, 'id': 81462, 'name': 'Dendrie Taylor', 'order': 57, 'profile_path': '/mGFSoz0U4wkGGrt8ZFeEXnLOYr6.jpg'}, {'cast_id': 69, 'character': 'Japanese Prime Minister', 'credit_id': '52fe445c9251416c75032033', 'gender': 0, 'id': 1171092, 'name': 'Joe Kuroda', 'order': 58, 'profile_path': None}, {'cast_id': 70, 'character': "Vice-President's Wife", 'credit_id': '52fe445c9251416c75032037', 'gender': 0, 'id': 31152, 'name': 'GeneviÃ¨ve Robert', 'order': 59, 'profile_path': None}, {'cast_id': 71, 'character': "Vice-President's Son", 'credit_id': '52fe445c9251416c7503203b', 'gender': 2, 'id': 52443, 'name': 'Jason Reitman', 'order': 60, 'profile_path': '/bW44MnIOve5kqqtcmmbzBre0N7D.jpg'}, {'cast_id': 72, 'character': 'Secretary of Education', 'credit_id': '52fe445c9251416c7503203f', 'gender': 0, 'id': 1171093, 'name': 'Ruth Goldway', 'order': 61, 'profile_path': None}, {'cast_id': 73, 'character': 'Director of OMB', 'credit_id': '52fe445c9251416c75032043', 'gender': 2, 'id': 104060, 'name': 'Frank Birney', 'order': 62, 'profile_path': '/uRCpShq4P7isk7NNKVjigVuw4jZ.jpg'}, {'cast_id': 74, 'character': 'Secretary of Treasury', 'credit_id': '52fe445c9251416c75032047', 'gender': 2, 'id': 143574, 'name': 'Paul Collins', 'order': 63, 'profile_path': '/5ledDuBp57ESqz2Ug8EJCkz02AA.jpg'}, {'cast_id': 75, 'character': 'Secretary of Commerce', 'credit_id': '52fe445c9251416c7503204b', 'gender': 2, 'id': 161908, 'name': 'Peter White', 'order': 64, 'profile_path': None}, {'cast_id': 76, 'character': 'Postmaster General', 'credit_id': '52fe445c9251416c7503204f', 'gender': 2, 'id': 70440, 'name': 'Robin Gammell', 'order': 65, 'profile_path': '/zpx0BpA28aSQdSihTdp9Yk2MMgG.jpg'}, {'cast_id': 77, 'character': 'Judy', 'credit_id': '52fe445c9251416c75032053', 'gender': 0, 'id': 935737, 'name': 'Heather Hewitt', 'order': 66, 'profile_path': None}, {'cast_id': 78, 'character': 'Policeman #2', 'credit_id': '52fe445c9251416c75032057', 'gender': 2, 'id': 23964, 'name': 'Gary Ross', 'order': 67, 'profile_path': '/dMoUDOJHsGrQcxKpFgbuMWRwiyI.jpg'}, {'cast_id': 79, 'character': "Ellen's Aide", 'credit_id': '52fe445c9251416c7503205b', 'gender': 2, 'id': 79989, 'name': 'Jeffrey Joseph', 'order': 68, 'profile_path': None}, {'cast_id': 80, 'character': 'Female Senator', 'credit_id': '52fe445c9251416c7503205f', 'gender': 1, 'id': 32479, 'name': 'Bonnie Bartlett', 'order': 69, 'profile_path': '/yz1MdbrxCAs5N1o0FouhnDWDAA7.jpg'}, {'cast_id': 81, 'character': 'Speaker of the House', 'credit_id': '52fe445c9251416c75032063', 'gender': 0, 'id': 1171094, 'name': 'Robert Walsh', 'order': 70, 'profile_path': '/eUpC8LxAYVV5ZYHjBCHscl9zfS.jpg'}, {'cast_id': 82, 'character': 'Congressional Doorkeeper', 'credit_id': '52fe445c9251416c75032067', 'gender': 0, 'id': 1171095, 'name': 'William Pitts', 'order': 71, 'profile_path': None}, {'cast_id': 83, 'character': 'Reporter', 'credit_id': '52fe445c9251416c7503206b', 'gender': 2, 'id': 76470, 'name': 'Dan Butler', 'order': 72, 'profile_path': '/55UZl262RQRz5t8rFmSUciJB7U3.jpg'}, {'cast_id': 84, 'character': 'Announcer', 'credit_id': '52fe445c9251416c7503206f', 'gender': 0, 'id': 170138, 'name': 'Wendy Gordon', 'order': 73, 'profile_path': None}, {'cast_id': 85, 'character': 'Announcer', 'credit_id': '52fe445c9251416c75032073', 'gender': 0, 'id': 158103, 'name': 'Ben Patrick Johnson', 'order': 74, 'profile_path': None}, {'cast_id': 86, 'character': 'Announcer', 'credit_id': '52fe445c9251416c75032077', 'gender': 2, 'id': 77067, 'name': 'Steve Kmetko', 'order': 75, 'profile_path': '/cfa2RI3JF2WwKwA8BFtsvk0J4Ox.jpg'}]</t>
  </si>
  <si>
    <t>[{'credit_id': '52fe445b9251416c75031f17', 'department': 'Directing', 'gender': 2, 'id': 8858, 'job': 'Director', 'name': 'Ivan Reitman', 'profile_path': '/vYT8xpWCzKZc9F02Oqihxx1GFyg.jpg'}, {'credit_id': '52fe445b9251416c75031f1d', 'department': 'Writing', 'gender': 2, 'id': 23964, 'job': 'Screenplay', 'name': 'Gary Ross', 'profile_path': '/dMoUDOJHsGrQcxKpFgbuMWRwiyI.jpg'}, {'credit_id': '52fe445b9251416c75031f23', 'department': 'Production', 'gender': 2, 'id': 8860, 'job': 'Executive Producer', 'name': 'Michael C. Gross', 'profile_path': None}, {'credit_id': '52fe445b9251416c75031f29', 'department': 'Production', 'gender': 2, 'id': 57601, 'job': 'Executive Producer', 'name': 'Joe Medjuck', 'profile_path': None}, {'credit_id': '52fe445b9251416c75031f2f', 'department': 'Production', 'gender': 2, 'id': 8858, 'job': 'Producer', 'name': 'Ivan Reitman', 'profile_path': '/vYT8xpWCzKZc9F02Oqihxx1GFyg.jpg'}, {'credit_id': '52fe445b9251416c75031f35', 'department': 'Production', 'gender': 1, 'id': 7200, 'job': 'Producer', 'name': 'Lauren Shuler Donner', 'profile_path': '/uwuWpT2xyhwlrfSCk6xTTvrRvEE.jpg'}, {'credit_id': '52fe445b9251416c75031f41', 'department': 'Camera', 'gender': 2, 'id': 2723, 'job': 'Director of Photography', 'name': 'Adam Greenberg', 'profile_path': '/te3aqArBCPkza8DeJpDx0Rncen8.jpg'}, {'credit_id': '52fe445b9251416c75031f47', 'department': 'Editing', 'gender': 2, 'id': 7068, 'job': 'Editor', 'name': 'Sheldon Kahn', 'profile_path': None}, {'credit_id': '52fe445c9251416c7503207d', 'department': 'Art', 'gender': 2, 'id': 13304, 'job': 'Production Design', 'name': 'J. Michael Riva', 'profile_path': None}, {'credit_id': '52fe445c9251416c75032083', 'department': 'Costume &amp; Make-Up', 'gender': 2, 'id': 960585, 'job': 'Costume Design', 'name': 'Richard Hornung', 'profile_path': None}, {'credit_id': '52fe445c9251416c75032089', 'department': 'Art', 'gender': 2, 'id': 14349, 'job': 'Art Direction', 'name': 'David F. Klassen', 'profile_path': None}, {'credit_id': '52fe445c9251416c7503208f', 'department': 'Production', 'gender': 2, 'id': 7185, 'job': 'Casting', 'name': 'Michael Chinich', 'profile_path': None}, {'credit_id': '52fe445c9251416c75032095', 'department': 'Production', 'gender': 1, 'id': 897, 'job': 'Casting', 'name': 'Bonnie Timmermann', 'profile_path': '/jM8QANtq0v7Eqy8ZYtKot27nsfK.jpg'}, {'credit_id': '52fe445c9251416c7503209b', 'department': 'Art', 'gender': 2, 'id': 11412, 'job': 'Set Designer', 'name': 'Steve Arnold', 'profile_path': None}, {'credit_id': '52fe445c9251416c750320a1', 'department': 'Art', 'gender': 0, 'id': 1171097, 'job': 'Set Designer', 'name': 'Joseph G. Pacelli Jr.', 'profile_path': None}, {'credit_id': '52fe445c9251416c750320a7', 'department': 'Art', 'gender': 0, 'id': 1171098, 'job': 'Set Designer', 'name': 'Darrell L. Wight', 'profile_path': None}, {'credit_id': '52fe445c9251416c750320ad', 'department': 'Art', 'gender': 2, 'id': 1171347, 'job': 'Set Decoration', 'name': 'Michael Taylor', 'profile_path': None}, {'credit_id': '5645fbaec3a36870ef009414', 'department': 'Art', 'gender': 0, 'id': 1535425, 'job': 'Construction Coordinator', 'name': 'Terry Scott', 'profile_path': None}, {'credit_id': '5645fc0ac3a36870e00094f8', 'department': 'Production', 'gender': 0, 'id': 1200171, 'job': 'Casting Associate', 'name': 'Alan Berger', 'profile_path': None}, {'credit_id': '5645fc459251410a4c0092fe', 'department': 'Costume &amp; Make-Up', 'gender': 0, 'id': 1206905, 'job': 'Costume Supervisor', 'name': 'James W. Tyson', 'profile_path': None}, {'credit_id': '5645fc649251410a53009246', 'department': 'Directing', 'gender': 1, 'id': 1535427, 'job': 'Script Supervisor', 'name': 'Karen Hale Wookey', 'profile_path': None}, {'credit_id': '5645fc8fc3a36870e3009e3a', 'department': 'Costume &amp; Make-Up', 'gender': 0, 'id': 30394, 'job': 'Hairstylist', 'name': 'Marlene D. Williams', 'profile_path': None}, {'credit_id': '5645fcafc3a36870ec008e74', 'department': 'Costume &amp; Make-Up', 'gender': 0, 'id': 1535428, 'job': 'Hairstylist', 'name': 'Christopher Shihar', 'profile_path': None}, {'credit_id': '5645fcc5c3a36870e80093b5', 'department': 'Costume &amp; Make-Up', 'gender': 0, 'id': 29067, 'job': 'Makeup Artist', 'name': 'Linda DeVetta', 'profile_path': None}, {'credit_id': '5645fce29251410a44009910', 'department': 'Costume &amp; Make-Up', 'gender': 0, 'id': 1535429, 'job': 'Makeup Artist', 'name': 'Robert Norin', 'profile_path': None}, {'credit_id': '577adb04c3a368242b000484', 'department': 'Sound', 'gender': 2, 'id': 1213, 'job': 'Original Music Composer', 'name': 'James Newton Howard', 'profile_path': '/5UTEMYS7rydwe7ooOmj2dLRFuu2.jpg'}]</t>
  </si>
  <si>
    <t>[{'name': 'Donner/Shuler-Donner Productions', 'id': 5739}, {'name': 'Warner Bros.', 'id': 6194}, {'name': 'Northern Lights Entertainment', 'id': 8816}]</t>
  </si>
  <si>
    <t>Dave</t>
  </si>
  <si>
    <t>m317</t>
  </si>
  <si>
    <t>[{'cast_id': 1, 'character': 'Sarah', 'credit_id': '52fe44a5c3a36847f80a20db', 'gender': 0, 'id': 54853, 'name': 'Lori Cardille', 'order': 0, 'profile_path': '/8krsgZ2Hc6BeRr1Ghmb6K5WEm7e.jpg'}, {'cast_id': 2, 'character': 'John', 'credit_id': '52fe44a5c3a36847f80a20df', 'gender': 0, 'id': 54854, 'name': 'Terry Alexander', 'order': 1, 'profile_path': '/uao9PqvUYOiJPoGbMxL0DmKqna4.jpg'}, {'cast_id': 3, 'character': 'Captain Rhodes', 'credit_id': '52fe44a5c3a36847f80a20e3', 'gender': 2, 'id': 54855, 'name': 'Joseph Pilato', 'order': 2, 'profile_path': '/6rlSP8oxYygfjri8beGlFLDxSy1.jpg'}, {'cast_id': 4, 'character': 'William McDermott', 'credit_id': '52fe44a5c3a36847f80a20e7', 'gender': 2, 'id': 54856, 'name': 'Jarlath Conroy', 'order': 3, 'profile_path': '/azAslEkvpXkTviBokJDV9ecAbBO.jpg'}, {'cast_id': 5, 'character': 'Pvt. Miguel Salazar', 'credit_id': '52fe44a5c3a36847f80a20eb', 'gender': 0, 'id': 54857, 'name': 'Anthony Dileo Jr.', 'order': 4, 'profile_path': '/7OncpJedyfGZTzSmVoeXC2Trpqv.jpg'}, {'cast_id': 6, 'character': 'Dr. Logan', 'credit_id': '52fe44a5c3a36847f80a20ef', 'gender': 2, 'id': 54858, 'name': 'Richard Liberty', 'order': 5, 'profile_path': None}, {'cast_id': 7, 'character': 'Bub', 'credit_id': '52fe44a5c3a36847f80a20f3', 'gender': 2, 'id': 54859, 'name': 'Sherman Howard', 'order': 6, 'profile_path': '/x722T5hnCqS0y9AO7vdIqIBYgIz.jpg'}, {'cast_id': 16, 'character': 'Steel', 'credit_id': '52fe44a5c3a36847f80a2121', 'gender': 0, 'id': 994134, 'name': 'Gary Howard Klar', 'order': 7, 'profile_path': '/evmHi96cDCtPSIcQBrDU7OnksTb.jpg'}, {'cast_id': 17, 'character': 'Rickles', 'credit_id': '52fe44a5c3a36847f80a2125', 'gender': 2, 'id': 170150, 'name': 'Ralph Marrero', 'order': 8, 'profile_path': '/gVMT3MoJlNXhRPxatDTXCRFHxHn.jpg'}, {'cast_id': 18, 'character': 'Fisher', 'credit_id': '52fe44a5c3a36847f80a2129', 'gender': 0, 'id': 15057, 'name': 'John Amplas', 'order': 9, 'profile_path': '/ikLsiyNsmWiqRxXH58Xcf42LIkg.jpg'}, {'cast_id': 19, 'character': 'Miller', 'credit_id': '52fe44a5c3a36847f80a212d', 'gender': 0, 'id': 1090356, 'name': 'Phillip G. Kellams', 'order': 10, 'profile_path': None}, {'cast_id': 20, 'character': 'Torrez', 'credit_id': '52fe44a5c3a36847f80a2131', 'gender': 0, 'id': 107373, 'name': 'Taso N. Stavrakis', 'order': 11, 'profile_path': '/eCNJTH4h2a55KKuX2EllpFVy21w.jpg'}, {'cast_id': 21, 'character': 'Johnson', 'credit_id': '52fe44a5c3a36847f80a2135', 'gender': 2, 'id': 59287, 'name': 'Gregory Nicotero', 'order': 12, 'profile_path': '/tbSRk7j0hYlBWWX7QrjdOXeiMpW.jpg'}, {'cast_id': 22, 'character': 'Featured Zombie', 'credit_id': '52fe44a5c3a36847f80a2139', 'gender': 0, 'id': 31118, 'name': 'Don Brockett', 'order': 13, 'profile_path': '/pgBUJ6jnk3wS3ByG9mOl0JcQUKW.jpg'}, {'cast_id': 23, 'character': 'Featured Zombie', 'credit_id': '52fe44a5c3a36847f80a213d', 'gender': 0, 'id': 1090362, 'name': 'William Cameron', 'order': 14, 'profile_path': None}, {'cast_id': 25, 'character': 'Featured Zombie', 'credit_id': '5910ea59c3a36864d40399ea', 'gender': 0, 'id': 1813083, 'name': 'Deborah Carter', 'order': 15, 'profile_path': None}, {'cast_id': 26, 'character': 'Featured Zombie', 'credit_id': '5910ea83c3a368646b03b924', 'gender': 0, 'id': 1813084, 'name': 'Winnie Flynn', 'order': 16, 'profile_path': None}, {'cast_id': 27, 'character': 'Featured Zombie', 'credit_id': '5910eac89251414edb038a65', 'gender': 1, 'id': 96021, 'name': 'Debra Gordon', 'order': 17, 'profile_path': '/wTQjf2atFRwhs1JO7uL9xhiuEk3.jpg'}, {'cast_id': 28, 'character': 'Featured Zombie', 'credit_id': '5910eae89251414eca03654f', 'gender': 0, 'id': 1813087, 'name': 'Jeff Hogan', 'order': 18, 'profile_path': None}, {'cast_id': 29, 'character': 'Featured Zombie', 'credit_id': '5910ebdac3a368650a0365b5', 'gender': 0, 'id': 1813088, 'name': 'Barbara Holmes', 'order': 19, 'profile_path': None}, {'cast_id': 30, 'character': 'Featured Zombie', 'credit_id': '5910ec38c3a36864a70370a2', 'gender': 0, 'id': 1419418, 'name': 'David Kindlon', 'order': 20, 'profile_path': None}, {'cast_id': 31, 'character': 'Featured Zombie', 'credit_id': '5910ec659251414eca036660', 'gender': 2, 'id': 1217615, 'name': 'Bruce Kirkpatrick', 'order': 21, 'profile_path': '/1eMcIjb8YEKlRFuOK9Eors23RAC.jpg'}, {'cast_id': 32, 'character': 'Featured Zombie', 'credit_id': '5910eca79251414edb038b81', 'gender': 0, 'id': 1813093, 'name': "'Wild Bill' Laczko", 'order': 22, 'profile_path': None}, {'cast_id': 33, 'character': 'Featured Zombie', 'credit_id': '5910eccfc3a36864c60380b2', 'gender': 0, 'id': 1813094, 'name': 'Susan Martinelli', 'order': 23, 'profile_path': None}, {'cast_id': 34, 'character': 'Featured Zombie', 'credit_id': '5910ed8dc3a36865190345c1', 'gender': 0, 'id': 1813098, 'name': 'Kim Maxwell', 'order': 24, 'profile_path': None}, {'cast_id': 35, 'character': 'Featured Zombie', 'credit_id': '5910edb69251414e8503882f', 'gender': 0, 'id': 1766863, 'name': 'Barbara Russell', 'order': 25, 'profile_path': None}, {'cast_id': 36, 'character': 'Featured Zombie', 'credit_id': '5910edd89251414ead0360e6', 'gender': 0, 'id': 1813099, 'name': 'Gene A. Saraceni', 'order': 26, 'profile_path': None}, {'cast_id': 37, 'character': 'Featured Zombie', 'credit_id': '5910ee13c3a36864fc037e03', 'gender': 0, 'id': 1452428, 'name': 'John D. Schwartz', 'order': 27, 'profile_path': None}, {'cast_id': 38, 'character': 'Featured Zombie', 'credit_id': '5910ee38c3a36864ec034b23', 'gender': 0, 'id': 1464484, 'name': 'Mark Tierno', 'order': 28, 'profile_path': '/tCupPNmJVkiWzuE1XUXUAFEmA8s.jpg'}, {'cast_id': 39, 'character': 'Featured Zombie', 'credit_id': '5910ee7bc3a36864c60381a7', 'gender': 0, 'id': 1203390, 'name': 'Mike Trcic', 'order': 29, 'profile_path': None}, {'cast_id': 40, 'character': 'Featured Zombie', 'credit_id': '5910eef29251414e80038a49', 'gender': 0, 'id': 91319, 'name': 'John Vulich', 'order': 30, 'profile_path': None}, {'cast_id': 41, 'character': "Mustachioed Zombie biting Rickles' fingers off (uncredited)", 'credit_id': '5910ef869251414e8d036e7a', 'gender': 0, 'id': 1813102, 'name': 'Joe Abeln', 'order': 31, 'profile_path': None}, {'cast_id': 42, 'character': '2nd Dirty Pink Collared Shirted Zombie chasing Steel (uncredited)', 'credit_id': '5910efb09251414e8503895f', 'gender': 0, 'id': 1813103, 'name': 'Terry Adams', 'order': 32, 'profile_path': None}, {'cast_id': 43, 'character': 'Mine Zombie Chasing Steel (uncredited)', 'credit_id': '5910efe59251414e92038bbf', 'gender': 0, 'id': 1813104, 'name': 'Al Anderson', 'order': 33, 'profile_path': None}, {'cast_id': 44, 'character': 'Mine Zombie Chasing Steel (uncredited)', 'credit_id': '5910f0159251414e92038bd9', 'gender': 0, 'id': 1389928, 'name': 'Tom Ardolino', 'order': 34, 'profile_path': None}, {'cast_id': 45, 'character': "Zombie Feasting on Fisher's Dead Body (uncredited)", 'credit_id': '5910f02f9251414eca0368cb', 'gender': 0, 'id': 1813105, 'name': 'Vini Bancalari', 'order': 35, 'profile_path': None}, {'cast_id': 46, 'character': 'Spinaround Cave Zombie Shot by John (uncredited)', 'credit_id': '59160bc7925141061e01aee1', 'gender': 0, 'id': 107372, 'name': 'Howard Berger', 'order': 36, 'profile_path': '/fz0Z8ia0Iaq4SS6NfVAcFIAeU2F.jpg'}, {'cast_id': 47, 'character': 'Surgeon Zombie in Cave (uncredited)', 'credit_id': '59160c9192514156f502384b', 'gender': 0, 'id': 104044, 'name': 'Everett Burrell', 'order': 37, 'profile_path': '/45ASV2LWZD6u3pXb7qeOiRk8yT8.jpg'}, {'cast_id': 49, 'character': 'Zombie with Yellow Apron (uncredited)', 'credit_id': '59160dcec3a368371b013af1', 'gender': 2, 'id': 1636797, 'name': 'Gary Jones', 'order': 39, 'profile_path': '/uObErInyLGB318tYXdwirotz8Ts.jpg'}]</t>
  </si>
  <si>
    <t>[{'credit_id': '52fe44a5c3a36847f80a20ff', 'department': 'Writing', 'gender': 2, 'id': 14999, 'job': 'Screenplay', 'name': 'George A. Romero', 'profile_path': '/zNP7wdy48eNNJAAmM0pYbSelUAd.jpg'}, {'credit_id': '52fe44a5c3a36847f80a20f9', 'department': 'Directing', 'gender': 2, 'id': 14999, 'job': 'Director', 'name': 'George A. Romero', 'profile_path': '/zNP7wdy48eNNJAAmM0pYbSelUAd.jpg'}, {'credit_id': '52fe44a5c3a36847f80a211d', 'department': 'Sound', 'gender': 2, 'id': 13367, 'job': 'Music', 'name': 'John Harrison', 'profile_path': '/bmogagcO9xpaxYFV2kHvFAcxWo2.jpg'}, {'credit_id': '52fe44a5c3a36847f80a2105', 'department': 'Production', 'gender': 2, 'id': 15000, 'job': 'Producer', 'name': 'Richard P. Rubinstein', 'profile_path': None}, {'credit_id': '52fe44a5c3a36847f80a210b', 'department': 'Camera', 'gender': 2, 'id': 15056, 'job': 'Director of Photography', 'name': 'Michael Gornick', 'profile_path': None}, {'credit_id': '52fe44a5c3a36847f80a2111', 'department': 'Editing', 'gender': 2, 'id': 15840, 'job': 'Editor', 'name': 'Pasquale Buba', 'profile_path': None}, {'credit_id': '52fe44a5c3a36847f80a2117', 'department': 'Production', 'gender': 2, 'id': 69888, 'job': 'Executive Producer', 'name': 'Salah M. Hassanein', 'profile_path': None}, {'credit_id': '53a06a410e0a265079003043', 'department': 'Production', 'gender': 1, 'id': 100507, 'job': 'Casting', 'name': 'Christine Forrest', 'profile_path': None}]</t>
  </si>
  <si>
    <t>[{'name': 'Dead Films', 'id': 2482}, {'name': 'Laurel Entertainment', 'id': 2483}, {'name': 'Toei', 'id': 5822}]</t>
  </si>
  <si>
    <t>Day of the Dead</t>
  </si>
  <si>
    <t>m318</t>
  </si>
  <si>
    <t>[{'cast_id': 3, 'character': 'John Keating', 'credit_id': '52fe4227c3a36847f8007feb', 'gender': 2, 'id': 2157, 'name': 'Robin Williams', 'order': 0, 'profile_path': '/sojtJyIV3lkUeThD7A2oHNm8183.jpg'}, {'cast_id': 4, 'character': 'Todd Anderson', 'credit_id': '52fe4227c3a36847f8007fef', 'gender': 2, 'id': 569, 'name': 'Ethan Hawke', 'order': 1, 'profile_path': '/kcby6VYk6Gb0036nUyh8chY5ZAJ.jpg'}, {'cast_id': 5, 'character': 'Neil Perry', 'credit_id': '52fe4227c3a36847f8007ff3', 'gender': 2, 'id': 2692, 'name': 'Robert Sean Leonard', 'order': 2, 'profile_path': '/90xoBVpR2LzaFdo83KmcxjXR7Dg.jpg'}, {'cast_id': 6, 'character': 'Charlie Dalton', 'credit_id': '52fe4227c3a36847f8007ff7', 'gender': 2, 'id': 2693, 'name': 'Gale Hansen', 'order': 3, 'profile_path': '/ecgoxKjYTjdyqhGiPdLyDIagoii.jpg'}, {'cast_id': 7, 'character': 'Knox Overstreet', 'credit_id': '52fe4227c3a36847f8007ffb', 'gender': 2, 'id': 2694, 'name': 'Josh Charles', 'order': 4, 'profile_path': '/gO5zHbDQ38bZKJULUk9wIrFW1w4.jpg'}, {'cast_id': 8, 'character': 'Richard Cameron', 'credit_id': '52fe4227c3a36847f8007fff', 'gender': 2, 'id': 2695, 'name': 'Dylan Kussman', 'order': 5, 'profile_path': '/1qxGjFfkYGiEpM6QriVo4gjTTWz.jpg'}, {'cast_id': 9, 'character': 'Steven Meeks', 'credit_id': '52fe4227c3a36847f8008003', 'gender': 2, 'id': 2696, 'name': 'Allelon Ruggiero', 'order': 6, 'profile_path': '/7pfz38FFFCBKUY1piONvsCOEXve.jpg'}, {'cast_id': 10, 'character': 'Gerard Pitts', 'credit_id': '52fe4227c3a36847f8008007', 'gender': 2, 'id': 2697, 'name': 'James Waterston', 'order': 7, 'profile_path': '/iOrKawcJ2WdICjQNKYu8xvnZfcc.jpg'}, {'cast_id': 11, 'character': 'Mr. Nolan', 'credit_id': '52fe4227c3a36847f800800b', 'gender': 2, 'id': 2698, 'name': 'Norman Lloyd', 'order': 8, 'profile_path': '/90SbqN35suKnemwxYnEGiaIn7DR.jpg'}, {'cast_id': 12, 'character': 'Mr. Perry', 'credit_id': '52fe4227c3a36847f800800f', 'gender': 2, 'id': 2115, 'name': 'Kurtwood Smith', 'order': 9, 'profile_path': '/zDPAOOjHYKqePDIVSnRhBt4px24.jpg'}, {'cast_id': 13, 'character': 'Mrs. Perry', 'credit_id': '52fe4227c3a36847f8008013', 'gender': 0, 'id': 2699, 'name': 'Carla Belver', 'order': 10, 'profile_path': '/bNLiVivfPT7JhGIDdH4XoH08pFK.jpg'}, {'cast_id': 14, 'character': 'McAllister', 'credit_id': '52fe4227c3a36847f8008017', 'gender': 2, 'id': 2700, 'name': 'Leon Pownall', 'order': 11, 'profile_path': '/wmCkfsPTSEhK0GZo9pIyfwDCdTL.jpg'}, {'cast_id': 15, 'character': 'Dr. Hager', 'credit_id': '52fe4227c3a36847f800801b', 'gender': 2, 'id': 2701, 'name': 'George Martin', 'order': 12, 'profile_path': '/sTMvxjcCRKfyT7r5IMd02wYDYtU.jpg'}, {'cast_id': 25, 'character': 'Chris Noel', 'credit_id': '53af20edc3a3682ed8003d67', 'gender': 1, 'id': 131183, 'name': 'Alexandra Powers', 'order': 13, 'profile_path': '/bcZFHTddjsAR73j0rlRetktvEIE.jpg'}, {'cast_id': 26, 'character': 'Ginny Danburry', 'credit_id': '53af2114c3a3682edb003f20', 'gender': 1, 'id': 6684, 'name': 'Lara Flynn Boyle', 'order': 14, 'profile_path': '/wAVWGJefzTgXWgop58H1ttHS5H6.jpg'}]</t>
  </si>
  <si>
    <t>[{'credit_id': '52fe4227c3a36847f8008045', 'department': 'Production', 'gender': 2, 'id': 1530, 'job': 'Casting', 'name': 'Howard Feuer', 'profile_path': None}, {'credit_id': '52fe4227c3a36847f8007fe1', 'department': 'Directing', 'gender': 2, 'id': 2690, 'job': 'Director', 'name': 'Peter Weir', 'profile_path': '/bQzmyhBOqCSrnSmCaRmi2T2b4Zf.jpg'}, {'credit_id': '52fe4227c3a36847f8008051', 'department': 'Writing', 'gender': 2, 'id': 2691, 'job': 'Screenplay', 'name': 'Tom Schulman', 'profile_path': None}, {'credit_id': '52fe4227c3a36847f8007fe7', 'department': 'Writing', 'gender': 2, 'id': 2691, 'job': 'Author', 'name': 'Tom Schulman', 'profile_path': None}, {'credit_id': '52fe4227c3a36847f8008021', 'department': 'Camera', 'gender': 2, 'id': 2702, 'job': 'Director of Photography', 'name': 'John Seale', 'profile_path': '/w4wp04pRMqJI2vt3gFTdIWLDDzp.jpg'}, {'credit_id': '52fe4227c3a36847f8008027', 'department': 'Sound', 'gender': 2, 'id': 2704, 'job': 'Original Music Composer', 'name': 'Maurice Jarre', 'profile_path': '/yJDDi7RKlxHjb7g8NZTEhnS4drG.jpg'}, {'credit_id': '52fe4227c3a36847f800802d', 'department': 'Editing', 'gender': 2, 'id': 2705, 'job': 'Editor', 'name': 'William M. Anderson', 'profile_path': None}, {'credit_id': '52fe4227c3a36847f8008033', 'department': 'Production', 'gender': 2, 'id': 2706, 'job': 'Producer', 'name': 'Steven Haft', 'profile_path': None}, {'credit_id': '52fe4227c3a36847f8008039', 'department': 'Production', 'gender': 2, 'id': 2707, 'job': 'Producer', 'name': 'Paul Junger Witt', 'profile_path': None}, {'credit_id': '52fe4227c3a36847f800803f', 'department': 'Production', 'gender': 2, 'id': 2708, 'job': 'Producer', 'name': 'Tony Thomas', 'profile_path': None}, {'credit_id': '52fe4227c3a36847f800804b', 'department': 'Art', 'gender': 1, 'id': 2709, 'job': 'Production Design', 'name': 'Wendy Stites', 'profile_path': None}]</t>
  </si>
  <si>
    <t>[{'name': 'Touchstone Pictures', 'id': 9195}, {'name': 'Silver Screen Partners IV', 'id': 10282}]</t>
  </si>
  <si>
    <t>Dead Poets Society</t>
  </si>
  <si>
    <t>m321</t>
  </si>
  <si>
    <t>['action', 'crime', 'sci-fi']</t>
  </si>
  <si>
    <t>[{'cast_id': 1, 'character': 'John Spartan', 'credit_id': '52fe4525c3a36847f80bee55', 'gender': 2, 'id': 16483, 'name': 'Sylvester Stallone', 'order': 0, 'profile_path': '/gnmwOa46C2TP35N7ARSzboTdx2u.jpg'}, {'cast_id': 2, 'character': 'Simon Phoenix', 'credit_id': '52fe4525c3a36847f80bee59', 'gender': 2, 'id': 10814, 'name': 'Wesley Snipes', 'order': 1, 'profile_path': '/hQ6EBa6vgu7HoZpzms8Y10VL5Iw.jpg'}, {'cast_id': 3, 'character': 'Lt. Lenina Huxley', 'credit_id': '52fe4525c3a36847f80bee5d', 'gender': 1, 'id': 18277, 'name': 'Sandra Bullock', 'order': 2, 'profile_path': '/bsAy8f8UZKairXQzRukU5FP4XAQ.jpg'}, {'cast_id': 4, 'character': 'Dr. Raymond Cocteau', 'credit_id': '52fe4525c3a36847f80bee61', 'gender': 0, 'id': 15788, 'name': 'Nigel Hawthorne', 'order': 3, 'profile_path': '/jKG3trCa3RGE6h5yzjMOramfoed.jpg'}, {'cast_id': 22, 'character': 'Alfredo Garcia', 'credit_id': '52fe4525c3a36847f80beec3', 'gender': 2, 'id': 4589, 'name': 'Benjamin Bratt', 'order': 4, 'profile_path': '/nTJQPpn8OBkFM31rukjxM32rA0F.jpg'}, {'cast_id': 21, 'character': 'Edgar Friendly', 'credit_id': '52fe4525c3a36847f80beebf', 'gender': 2, 'id': 5724, 'name': 'Denis Leary', 'order': 5, 'profile_path': '/lnk4HjUeqDlT6Kg9PaQsVIDpl56.jpg'}, {'cast_id': 23, 'character': 'Chief George Earle', 'credit_id': '52fe4525c3a36847f80beec7', 'gender': 2, 'id': 4029, 'name': 'Bob Gunton', 'order': 6, 'profile_path': '/b3NfI0IzPYI40eIEtO9O0XQiR8j.jpg'}, {'cast_id': 96, 'character': 'Associate Bob', 'credit_id': '561b362ac3a3683c21000133', 'gender': 2, 'id': 13243, 'name': 'Glenn Shadix', 'order': 7, 'profile_path': '/n8jN66HVN4vjXKvZsOMkbTrJXH6.jpg'}, {'cast_id': 98, 'character': 'Helicopter Pilot', 'credit_id': '576cae079251416933000fbb', 'gender': 2, 'id': 6326, 'name': 'Pat Skipper', 'order': 8, 'profile_path': '/yz3OrX0JKWcNDLLc8TBoRUhWAcC.jpg'}, {'cast_id': 99, 'character': 'Captain Healy', 'credit_id': '576cae23c3a3685bc5000fdc', 'gender': 2, 'id': 14328, 'name': 'Steve Kahan', 'order': 9, 'profile_path': '/ROLtxokJ0mFtPxpVQwosqDQysi.jpg'}, {'cast_id': 101, 'character': 'Warden William Smithers - Young', 'credit_id': '576cae71c3a3682574002810', 'gender': 2, 'id': 1464789, 'name': 'Mark Colson', 'order': 10, 'profile_path': '/9Fxi6UqJhyfbPgiv96SZyfNd7F.jpg'}, {'cast_id': 103, 'character': 'Prisoner', 'credit_id': '576caec3925141483d0026a5', 'gender': 0, 'id': 42557, 'name': 'John Enos III', 'order': 11, 'profile_path': '/qNM9WY42aEtttsnzLvYPEw6Q6xa.jpg'}, {'cast_id': 94, 'character': 'Tough Cop', 'credit_id': '561b352b92514105c200013f', 'gender': 2, 'id': 31006, 'name': 'Troy Evans', 'order': 12, 'profile_path': '/74r7ajwva1F0yd6moWljQFfqnnR.jpg'}, {'cast_id': 24, 'character': 'Zachary Lamb - Aged', 'credit_id': '52fe4525c3a36847f80beecb', 'gender': 2, 'id': 8854, 'name': 'Bill Cobbs', 'order': 13, 'profile_path': '/cP2ETKFdk93z4e1oXZVG0utI3IM.jpg'}, {'cast_id': 25, 'character': 'Fiber Op Girl', 'credit_id': '52fe4525c3a36847f80beecf', 'gender': 1, 'id': 119759, 'name': 'Brandy Ledford', 'order': 14, 'profile_path': '/bYdCmsZZF5W7aHx0aphEFoQ8ALQ.jpg'}, {'cast_id': 95, 'character': 'Wasteland Scrap', 'credit_id': '561b3582c3a3683c1b000136', 'gender': 2, 'id': 70851, 'name': 'Jack Black', 'order': 15, 'profile_path': '/kAyKg3rYGgIhB5KRaIWALuf78W3.jpg'}, {'cast_id': 28, 'character': 'CryoCon', 'credit_id': '52fe4525c3a36847f80beedb', 'gender': 0, 'id': 953728, 'name': 'Toshishiro Obata', 'order': 16, 'profile_path': '/fgHL5HDrxD4zelKQrzQdARy0WSL.jpg'}, {'cast_id': 26, 'character': 'CryoCon', 'credit_id': '52fe4525c3a36847f80beed3', 'gender': 2, 'id': 1104, 'name': 'Jesse Ventura', 'order': 17, 'profile_path': '/25AzScRxybPMRxEfv9iB116jj7a.jpg'}, {'cast_id': 27, 'character': 'Erwin (uncredited)', 'credit_id': '52fe4525c3a36847f80beed7', 'gender': 2, 'id': 60949, 'name': 'Rob Schneider', 'order': 18, 'profile_path': '/vDbjHkAc4OMKObi9W5xW9OuDhDI.jpg'}, {'cast_id': 102, 'character': 'Warden William Smithers - Aged', 'credit_id': '576caea1c3a3682574002838', 'gender': 2, 'id': 109470, 'name': 'Andre Gregory', 'order': 19, 'profile_path': '/cHrPNHXH3QhNqYd3UUETcHM1OlB.jpg'}, {'cast_id': 97, 'character': 'Zachary Lamb - Young', 'credit_id': '576cade3c3a3682fe00028f1', 'gender': 2, 'id': 14333, 'name': 'Grand L. Bush', 'order': 20, 'profile_path': '/gAh3iIR7Pbpjx6o5qtAa9GTKKKe.jpg'}, {'cast_id': 100, 'character': 'T.F.R. Officer', 'credit_id': '576cae47c3a36830b8002a57', 'gender': 0, 'id': 1640613, 'name': 'Paul Bollen', 'order': 21, 'profile_path': None}]</t>
  </si>
  <si>
    <t>[{'credit_id': '54cf4ad6925141474b0080f2', 'department': 'Art', 'gender': 2, 'id': 601, 'job': 'Production Design', 'name': 'David L. Snyder', 'profile_path': None}, {'credit_id': '52fe4525c3a36847f80bee8b', 'department': 'Production', 'gender': 2, 'id': 665, 'job': 'Producer', 'name': 'Howard G. Kazanjian', 'profile_path': None}, {'credit_id': '54cf5028c3a3687f8c007ebd', 'department': 'Sound', 'gender': 0, 'id': 1057, 'job': 'Sound Effects Editor', 'name': 'David M. Horton', 'profile_path': None}, {'credit_id': '52fe4525c3a36847f80beea9', 'department': 'Production', 'gender': 2, 'id': 1091, 'job': 'Producer', 'name': 'Joel Silver', 'profile_path': '/9BUSlPpIAEQYtRdzVrSXaivld04.jpg'}, {'credit_id': '52fe4525c3a36847f80beee1', 'department': 'Production', 'gender': 1, 'id': 2045, 'job': 'Casting', 'name': 'Ferne Cassel', 'profile_path': None}, {'credit_id': '52fe4525c3a36847f80beebb', 'department': 'Editing', 'gender': 2, 'id': 2523, 'job': 'Editor', 'name': 'Stuart Baird', 'profile_path': '/k7nLNZ0MYsPrKq5T3ZV7m9zwEGY.jpg'}, {'credit_id': '52fe4525c3a36847f80beeed', 'department': 'Costume &amp; Make-Up', 'gender': 2, 'id': 2530, 'job': 'Costume Design', 'name': 'Bob Ringwood', 'profile_path': None}, {'credit_id': '52fe4525c3a36847f80beea3', 'department': 'Production', 'gender': 2, 'id': 4138, 'job': 'Executive Producer', 'name': 'Craig Sheffer', 'profile_path': '/q2y5cm3RoCsztmuLqJie4cOrLBH.jpg'}, {'credit_id': '54cf4af8925141475d007c87', 'department': 'Art', 'gender': 2, 'id': 4147, 'job': 'Art Direction', 'name': 'Walter P. Martishius', 'profile_path': None}, {'credit_id': '52fe4525c3a36847f80beee7', 'department': 'Production', 'gender': 1, 'id': 4673, 'job': 'Casting', 'name': 'Joy Todd', 'profile_path': None}, {'credit_id': '54cf50009251414757008023', 'department': 'Sound', 'gender': 0, 'id': 4714, 'job': 'Sound Effects Editor', 'name': 'Greg Dillon', 'profile_path': None}, {'credit_id': '54cf4feac3a3687f94007f9d', 'department': 'Sound', 'gender': 0, 'id': 4715, 'job': 'Sound Effects Editor', 'name': 'Samuel C. Crutcher', 'profile_path': None}, {'credit_id': '54cf4fd3c3a3681c9c0059c6', 'department': 'Sound', 'gender': 1, 'id': 4716, 'job': 'Sound Effects Editor', 'name': 'Virginia Cook-McGowan', 'profile_path': None}, {'credit_id': '52fe4525c3a36847f80bee6d', 'department': 'Writing', 'gender': 2, 'id': 5128, 'job': 'Screenplay', 'name': 'Daniel Waters', 'profile_path': '/cn6wLtCJ1e6GiYQ1cMmOC4BJmhK.jpg'}, {'credit_id': '59df6d8592514124c50a3bde', 'department': 'Lighting', 'gender': 0, 'id': 18374, 'job': 'Electrician', 'name': 'Michael A. Jones', 'profile_path': None}, {'credit_id': '52fe4525c3a36847f80beeaf', 'department': 'Sound', 'gender': 2, 'id': 5581, 'job': 'Original Music Composer', 'name': 'Elliot Goldenthal', 'profile_path': '/mr1rr5bQySCwp564E1Ag363SgLH.jpg'}, {'credit_id': '54cf4b1d9251415cb8006aa7', 'department': 'Art', 'gender': 2, 'id': 6880, 'job': 'Set Decoration', 'name': 'Robert Gould', 'profile_path': None}, {'credit_id': '59df6f63925141251f0a5ae0', 'department': 'Visual Effects', 'gender': 0, 'id': 9432, 'job': 'Special Effects Supervisor', 'name': 'Eric Allard', 'profile_path': None}, {'credit_id': '54cf4d97c3a3687f8c007e71', 'department': 'Art', 'gender': 1, 'id': 9270, 'job': 'Assistant Art Director', 'name': 'Sarah Knowles', 'profile_path': None}, {'credit_id': '54cf57dec3a3687f82007fbc', 'department': 'Camera', 'gender': 2, 'id': 11113, 'job': 'Camera Operator', 'name': 'David M. Dunlap', 'profile_path': None}, {'credit_id': '54cf4e9f92514121a400172d', 'department': 'Art', 'gender': 0, 'id': 12639, 'job': 'Set Designer', 'name': 'Hugo Santiago', 'profile_path': None}, {'credit_id': '54cf5845c3a3687f8c007f46', 'department': 'Crew', 'gender': 0, 'id': 13931, 'job': 'Second Unit Cinematographer', 'name': 'Tom Priestley Jr.', 'profile_path': None}, {'credit_id': '59df56a2c3a36862000a56e8', 'department': 'Art', 'gender': 2, 'id': 22300, 'job': 'Production Illustrator', 'name': 'Simon Murton', 'profile_path': None}, {'credit_id': '59df570c925141250509ddfd', 'department': 'Crew', 'gender': 0, 'id': 16563, 'job': 'Aerial Coordinator', 'name': 'Charles A. Tamburro', 'profile_path': '/h0l9hp8RWP8u8fRjN9CyC8NFN2U.jpg'}, {'credit_id': '54cf56b6c3a3687f82007fad', 'department': 'Visual Effects', 'gender': 0, 'id': 25200, 'job': 'Visual Effects Supervisor', 'name': 'John C. Wash', 'profile_path': None}, {'credit_id': '52fe4525c3a36847f80bee91', 'department': 'Production', 'gender': 2, 'id': 20514, 'job': 'Producer', 'name': 'Michael Levy', 'profile_path': None}, {'credit_id': '52fe4525c3a36847f80beeb5', 'department': 'Camera', 'gender': 2, 'id': 21516, 'job': 'Director of Photography', 'name': 'Alex Thomson', 'profile_path': None}, {'credit_id': '54cf4b38c3a3687f88008608', 'department': 'Art', 'gender': 0, 'id': 37435, 'job': 'Set Decoration', 'name': 'Etta Leff', 'profile_path': None}, {'credit_id': '59df6c64c3a368623e09fac6', 'department': 'Crew', 'gender': 2, 'id': 53593, 'job': 'Stunts', 'name': 'Pete Antico', 'profile_path': '/eG7VI6yLvSfPxTGKsv3vRaNCCHl.jpg'}, {'credit_id': '59df6d3092514124c50a3b84', 'department': 'Directing', 'gender': 2, 'id': 57027, 'job': 'First Assistant Director', 'name': "Louis D'Esposito", 'profile_path': '/pNvtXPy8kil9WWFtySahnNbvc3R.jpg'}, {'credit_id': '52fe4525c3a36847f80bee67', 'department': 'Directing', 'gender': 2, 'id': 58838, 'job': 'Director', 'name': 'Marco Brambilla', 'profile_path': '/uFzVGRzub6RxyN5SjIPUZOnWVtW.jpg'}, {'credit_id': '52fe4525c3a36847f80bee79', 'department': 'Writing', 'gender': 2, 'id': 58839, 'job': 'Screenplay', 'name': 'Peter M. Lenkov', 'profile_path': None}, {'credit_id': '576cb0a4c3a3685c0e00128e', 'department': 'Writing', 'gender': 2, 'id': 58839, 'job': 'Story', 'name': 'Peter M. Lenkov', 'profile_path': None}, {'credit_id': '52fe4525c3a36847f80bee73', 'department': 'Writing', 'gender': 0, 'id': 58840, 'job': 'Screenplay', 'name': 'Robert Reneau', 'profile_path': None}, {'credit_id': '576cb0bbc3a3685bc50011d0', 'department': 'Writing', 'gender': 0, 'id': 58840, 'job': 'Story', 'name': 'Robert Reneau', 'profile_path': None}, {'credit_id': '52fe4525c3a36847f80bee7f', 'department': 'Production', 'gender': 0, 'id': 58841, 'job': 'Executive Producer', 'name': 'Steven Bratter', 'profile_path': None}, {'credit_id': '52fe4525c3a36847f80bee85', 'department': 'Production', 'gender': 0, 'id': 58842, 'job': 'Executive Producer', 'name': 'Pete Catalano', 'profile_path': None}, {'credit_id': '52fe4525c3a36847f80bee97', 'department': 'Production', 'gender': 0, 'id': 58843, 'job': 'Executive Producer', 'name': 'Aaron Schwab', 'profile_path': None}, {'credit_id': '52fe4525c3a36847f80bee9d', 'department': 'Production', 'gender': 0, 'id': 58845, 'job': 'Executive Producer', 'name': 'Faye Schwab', 'profile_path': None}, {'credit_id': '55bd1d75c3a36838b0002c4c', 'department': 'Production', 'gender': 2, 'id': 61232, 'job': 'Associate Producer', 'name': 'Tony Munafo', 'profile_path': None}, {'credit_id': '54cf4c699251415fb3006989', 'department': 'Costume &amp; Make-Up', 'gender': 0, 'id': 92334, 'job': 'Hairstylist', 'name': 'Alicia M. Tripi', 'profile_path': None}, {'credit_id': '54cf5760c3a3687f8f007ea0', 'department': 'Crew', 'gender': 2, 'id': 70949, 'job': 'Second Unit Cinematographer', 'name': 'John J. Connor', 'profile_path': None}, {'credit_id': '59df6bbfc3a36861a30a0834', 'department': 'Crew', 'gender': 2, 'id': 91243, 'job': 'Second Unit', 'name': 'Charlie Picerni', 'profile_path': '/kRO5tGbhZOPnUH46keu01i5UYd.jpg'}, {'credit_id': '54cf4d38c3a3681c9c00599b', 'department': 'Crew', 'gender': 0, 'id': 91309, 'job': 'Makeup Effects', 'name': 'R. Christopher Biggs', 'profile_path': None}, {'credit_id': '54cf5826c3a3687f920078f9', 'department': 'Camera', 'gender': 0, 'id': 91907, 'job': 'Camera Operator', 'name': 'Michael E. Little', 'profile_path': None}, {'credit_id': '59df56cdc3a36861ec0a18f5', 'department': 'Camera', 'gender': 0, 'id': 118867, 'job': 'First Assistant Camera', 'name': 'Jamie Barber', 'profile_path': None}, {'credit_id': '55bd1d5e9251413e58002b4c', 'department': 'Production', 'gender': 0, 'id': 139109, 'job': 'Co-Producer', 'name': 'Jacqueline George', 'profile_path': None}, {'credit_id': '59df546fc3a36862000a5525', 'department': 'Art', 'gender': 2, 'id': 223990, 'job': 'Art Direction', 'name': 'Jaymes Hinkle', 'profile_path': None}, {'credit_id': '590f1d049251414e9201fe22', 'department': 'Production', 'gender': 0, 'id': 551938, 'job': 'Production Manager', 'name': 'James Herbert', 'profile_path': None}, {'credit_id': '590f1d169251414e8501fdfb', 'department': 'Production', 'gender': 0, 'id': 551938, 'job': 'Co-Producer', 'name': 'James Herbert', 'profile_path': None}, {'credit_id': '54cf56d8925141474b0081ce', 'department': 'Visual Effects', 'gender': 0, 'id': 554009, 'job': 'Visual Effects Supervisor', 'name': 'Robert Grasmere', 'profile_path': None}, {'credit_id': '59df575192514125140a4f49', 'department': 'Costume &amp; Make-Up', 'gender': 0, 'id': 1031867, 'job': 'Set Dressing Artist', 'name': 'Thomas Gark', 'profile_path': None}, {'credit_id': '59df70f1925141252c09fdaa', 'department': 'Visual Effects', 'gender': 0, 'id': 1075261, 'job': 'Visual Effects Coordinator', 'name': 'Chris Watts', 'profile_path': None}, {'credit_id': '59df6e5392514124c90a36b4', 'department': 'Production', 'gender': 0, 'id': 1115051, 'job': 'Production Coordinator', 'name': 'Mitchell E. Dauterive', 'profile_path': None}, {'credit_id': '59df6e3d92514124cd0a41fc', 'department': 'Production', 'gender': 0, 'id': 1117322, 'job': 'Production Accountant', 'name': 'Ray Zimmerman', 'profile_path': None}, {'credit_id': '54cf4bd7c3a3687f8f007e01', 'department': 'Costume &amp; Make-Up', 'gender': 2, 'id': 1216735, 'job': 'Hairstylist', 'name': 'Paul Abascal', 'profile_path': None}, {'credit_id': '54cf4e6fc3a3687f8400830c', 'department': 'Art', 'gender': 1, 'id': 1246457, 'job': 'Set Designer', 'name': 'Natalie Richards', 'profile_path': None}, {'credit_id': '54cf4c83925141475d007ca5', 'department': 'Costume &amp; Make-Up', 'gender': 2, 'id': 1316296, 'job': 'Makeup Artist', 'name': 'Scott Eddo', 'profile_path': None}, {'credit_id': '54cf58e2c3a3687f840083d8', 'department': 'Costume &amp; Make-Up', 'gender': 0, 'id': 1319825, 'job': 'Costume Supervisor', 'name': 'Nick Scarano', 'profile_path': None}, {'credit_id': '54cf4d12c3a3687f82007efe', 'department': 'Costume &amp; Make-Up', 'gender': 0, 'id': 1338146, 'job': 'Makeup Artist', 'name': 'Natalie Wood', 'profile_path': None}, {'credit_id': '54cf50519251415cb8006afe', 'department': 'Sound', 'gender': 0, 'id': 1376901, 'job': 'Sound Effects Editor', 'name': 'Marshall Winn', 'profile_path': None}, {'credit_id': '54cf58ab925141474b0081f0', 'department': 'Camera', 'gender': 0, 'id': 1386920, 'job': 'Still Photographer', 'name': 'Andrew Cooper', 'profile_path': None}, {'credit_id': '54cf5618925141475d007d32', 'department': 'Visual Effects', 'gender': 0, 'id': 1391127, 'job': 'Visual Effects Producer', 'name': 'Kimberly Nelson LoCascio', 'profile_path': None}, {'credit_id': '54cf56f1c3a3687f94007ffa', 'department': 'Visual Effects', 'gender': 0, 'id': 1397846, 'job': 'Visual Effects Supervisor', 'name': 'Craig Barron', 'profile_path': None}, {'credit_id': '54cf5778925141475b0080b6', 'department': 'Camera', 'gender': 0, 'id': 1398127, 'job': 'Camera Operator', 'name': 'William D. Barber', 'profile_path': None}, {'credit_id': '59df6a8dc3a368622709b0d3', 'department': 'Crew', 'gender': 0, 'id': 1398880, 'job': 'Driver', 'name': 'Craig Lietzke', 'profile_path': None}, {'credit_id': '54cf507e925141475b00805c', 'department': 'Sound', 'gender': 0, 'id': 1399140, 'job': 'Sound Re-Recording Mixer', 'name': 'Les Fresholtz', 'profile_path': None}, {'credit_id': '54cf4f539251415fb30069c4', 'department': 'Sound', 'gender': 0, 'id': 1401259, 'job': 'Supervising Sound Editor', 'name': 'Robert G. Henderson', 'profile_path': None}, {'credit_id': '54cf5959c3a3687f9200790c', 'department': 'Crew', 'gender': 0, 'id': 1401273, 'job': 'Unit Publicist', 'name': 'Peter J. Silbermann', 'profile_path': None}, {'credit_id': '54cf57f3925141475b0080bf', 'department': 'Camera', 'gender': 2, 'id': 1404540, 'job': 'Camera Operator', 'name': 'Anthony Gaudioz', 'profile_path': None}, {'credit_id': '54cf5728925141475b0080b4', 'department': 'Crew', 'gender': 2, 'id': 1404815, 'job': 'Stunt Coordinator', 'name': 'Steve Picerni', 'profile_path': None}, {'credit_id': '54cf580b925141475b0080c1', 'department': 'Camera', 'gender': 0, 'id': 1405722, 'job': 'Camera Operator', 'name': 'Michael Genne', 'profile_path': None}, {'credit_id': '54cf569692514121a400179d', 'department': 'Visual Effects', 'gender': 0, 'id': 1406923, 'job': 'Visual Effects Producer', 'name': 'Steven T Puri', 'profile_path': None}, {'credit_id': '54cf4cb2c3a3687f8c007e5e', 'department': 'Costume &amp; Make-Up', 'gender': 0, 'id': 1411259, 'job': 'Makeup Artist', 'name': 'Richard Snell', 'profile_path': None}, {'credit_id': '54cf55f5c3a3687f880086bd', 'department': 'Visual Effects', 'gender': 0, 'id': 1412705, 'job': 'Visual Effects Producer', 'name': 'Tricia Henry Ashford', 'profile_path': None}, {'credit_id': '54cf5876c3a3687f92007902', 'department': 'Camera', 'gender': 2, 'id': 1412990, 'job': 'Steadicam Operator', 'name': 'Gregory Lundsgaard', 'profile_path': None}, {'credit_id': '59df568cc3a36861ec0a18c1', 'department': 'Art', 'gender': 0, 'id': 1414174, 'job': 'Leadman', 'name': 'Scott Bobbitt', 'profile_path': None}, {'credit_id': '54cf4e509251414757007ffd', 'department': 'Art', 'gender': 0, 'id': 1415614, 'job': 'Set Designer', 'name': 'Mark Poll', 'profile_path': None}, {'credit_id': '54cf4c009251415cb8006abc', 'department': 'Costume &amp; Make-Up', 'gender': 0, 'id': 1418453, 'job': 'Hairstylist', 'name': 'Janis Clark', 'profile_path': None}, {'credit_id': '54cf5095c3a3687f82007f38', 'department': 'Sound', 'gender': 0, 'id': 1421706, 'job': 'Sound Re-Recording Mixer', 'name': 'Tom E. Dahl', 'profile_path': None}, {'credit_id': '54cf4cde9251415fb3006993', 'department': 'Costume &amp; Make-Up', 'gender': 0, 'id': 1422054, 'job': 'Makeup Artist', 'name': 'Laini Thompson', 'profile_path': None}, {'credit_id': '54cf4d59925141474b008132', 'department': 'Art', 'gender': 0, 'id': 1422055, 'job': 'Art Department Coordinator', 'name': 'Donna Ekins-Kapner', 'profile_path': None}, {'credit_id': '54cf4d72925141474b008137', 'department': 'Art', 'gender': 0, 'id': 1422056, 'job': 'Assistant Art Director', 'name': 'Melanie J. Baker', 'profile_path': None}, {'credit_id': '54cf4db9925141475b008034', 'department': 'Art', 'gender': 0, 'id': 1422057, 'job': 'Construction Coordinator', 'name': 'Bruce J. Gfeller', 'profile_path': None}, {'credit_id': '54cf4e009251414749007f42', 'department': 'Crew', 'gender': 0, 'id': 1422058, 'job': 'Property Master', 'name': 'Michael Papac', 'profile_path': None}, {'credit_id': '54cf4e2fc3a3687f8f007e1e', 'department': 'Art', 'gender': 0, 'id': 1422059, 'job': 'Greensman', 'name': 'Craig B. Ayers Sr.', 'profile_path': None}, {'credit_id': '54cf4eb6c3a3687f82007f14', 'department': 'Art', 'gender': 0, 'id': 1422060, 'job': 'Set Designer', 'name': 'Carl J. Stensel', 'profile_path': None}, {'credit_id': '54cf4f0fc3a3687f8c007e99', 'department': 'Sound', 'gender': 0, 'id': 1422061, 'job': 'ADR &amp; Dubbing', 'name': 'James Simcik', 'profile_path': None}, {'credit_id': '54cf4f2dc3a3687f88008642', 'department': 'Sound', 'gender': 0, 'id': 1422062, 'job': 'Foley', 'name': 'Greg Curda', 'profile_path': None}, {'credit_id': '54cf4f81c3a3687f82007f28', 'department': 'Sound', 'gender': 0, 'id': 1422063, 'job': 'Sound Designer', 'name': 'Kevin Spears', 'profile_path': None}, {'credit_id': '54cf4f9c925141475d007cd2', 'department': 'Sound', 'gender': 0, 'id': 1422064, 'job': 'Sound Designer', 'name': 'Michael Geisler', 'profile_path': None}, {'credit_id': '54cf50afc3a3687f8f007e49', 'department': 'Crew', 'gender': 0, 'id': 1422065, 'job': 'Special Effects Coordinator', 'name': 'Joe D. Ramsey', 'profile_path': None}, {'credit_id': '54cf55c4925141474b0081b2', 'department': 'Visual Effects', 'gender': 0, 'id': 1422068, 'job': 'Animation', 'name': 'Jacques Stroweis', 'profile_path': None}, {'credit_id': '54cf588c92514147570080ae', 'department': 'Lighting', 'gender': 0, 'id': 1422071, 'job': 'Gaffer', 'name': 'Leslie J. Kovacs', 'profile_path': None}, {'credit_id': '54cf5900925141475b0080cc', 'department': 'Sound', 'gender': 0, 'id': 1422072, 'job': 'Music Editor', 'name': 'Eric Reasoner', 'profile_path': None}, {'credit_id': '54cf5935c3a3687f8f007eb6', 'department': 'Crew', 'gender': 0, 'id': 1422073, 'job': 'Transportation Coordinator', 'name': 'Steve Duncan', 'profile_path': None}, {'credit_id': '54cf597fc3a3687f8f007ebf', 'department': 'Directing', 'gender': 0, 'id': 1422074, 'job': 'Script Supervisor', 'name': 'P.R. Tooke', 'profile_path': None}, {'credit_id': '59df6eae92514124cd0a4285', 'department': 'Sound', 'gender': 0, 'id': 1460669, 'job': 'Orchestrator', 'name': 'Robert Elhai', 'profile_path': None}, {'credit_id': '59df711492514125140a65fd', 'department': 'Writing', 'gender': 0, 'id': 1463304, 'job': 'Storyboard', 'name': 'Robert Consing', 'profile_path': None}, {'credit_id': '55bd1d549251413e58002b46', 'department': 'Production', 'gender': 0, 'id': 1492722, 'job': 'Co-Producer', 'name': 'Steven Fazekas', 'profile_path': None}, {'credit_id': '59df572c92514124eb0a0388', 'department': 'Costume &amp; Make-Up', 'gender': 0, 'id': 1536312, 'job': 'Assistant Costume Designer', 'name': 'Chrisi Karvonides-Dushenko', 'profile_path': None}, {'credit_id': '59df6d6092514124c90a357d', 'department': 'Editing', 'gender': 0, 'id': 1550730, 'job': 'Color Timer', 'name': 'Bob Kaiser', 'profile_path': None}, {'credit_id': '59df6ed5925141252c09fb39', 'department': 'Sound', 'gender': 0, 'id': 1551870, 'job': 'Sound Mixer', 'name': 'Tim Cooney', 'profile_path': None}, {'credit_id': '59df6ca292514124cd0a4033', 'department': 'Crew', 'gender': 0, 'id': 1553012, 'job': 'Utility Stunts', 'name': 'Nick Brett', 'profile_path': None}, {'credit_id': '59df56f8c3a36861ec0a1914', 'department': 'Camera', 'gender': 0, 'id': 1602859, 'job': 'Grip', 'name': 'Nico Bally', 'profile_path': None}, {'credit_id': '59df6e24925141251f0a5975', 'department': 'Production', 'gender': 0, 'id': 1636375, 'job': 'Location Manager', 'name': 'Michael Neale', 'profile_path': None}, {'credit_id': '59df6f7cc3a36861a30a0c22', 'department': 'Visual Effects', 'gender': 0, 'id': 1667928, 'job': 'Visual Effects', 'name': 'Bill Coffin', 'profile_path': None}, {'credit_id': '59df6e8d92514124c90a36f5', 'department': 'Sound', 'gender': 0, 'id': 1685017, 'job': 'Boom Operator', 'name': 'Todd Bassman', 'profile_path': None}, {'credit_id': '59df56e4c3a368624d09d802', 'department': 'Camera', 'gender': 0, 'id': 1691197, 'job': 'Key Grip', 'name': 'Michael J. Coo', 'profile_path': None}, {'credit_id': '59df7136c3a368620d0916fb', 'department': 'Sound', 'gender': 0, 'id': 1693550, 'job': 'Sound', 'name': 'Charles J. Bond', 'profile_path': None}, {'credit_id': '59df6c86c3a36861df0ae7fa', 'department': 'Crew', 'gender': 0, 'id': 1706220, 'job': 'Transportation Captain', 'name': 'Howard Bachrach', 'profile_path': None}, {'credit_id': '59df6a5892514124c50a38b0', 'department': 'Crew', 'gender': 0, 'id': 1765797, 'job': 'Craft Service', 'name': 'Mark Suveg', 'profile_path': None}, {'credit_id': '59df6da0c3a368623e09fc0b', 'department': 'Lighting', 'gender': 0, 'id': 1832428, 'job': 'Lighting Technician', 'name': 'Billy Craft', 'profile_path': None}, {'credit_id': '59df6f4dc3a36861ec0a2d84', 'department': 'Visual Effects', 'gender': 0, 'id': 1877149, 'job': 'I/O Manager', 'name': 'Linda Renaud', 'profile_path': None}, {'credit_id': '59df6cc0925141252c09f922', 'department': 'Crew', 'gender': 0, 'id': 1886380, 'job': 'Video Assist Operator', 'name': 'Stan Harrison', 'profile_path': None}, {'credit_id': '59df6db8c3a36861df0ae93e', 'department': 'Lighting', 'gender': 0, 'id': 1903995, 'job': 'Rigging Gaffer', 'name': 'Greg Cantrell', 'profile_path': None}, {'credit_id': '59df567792514124eb0a02e6', 'department': 'Art', 'gender': 0, 'id': 1904434, 'job': 'Construction Foreman', 'name': 'Marco A. Campos', 'profile_path': None}, {'credit_id': '59df6a3c92514124eb0a11bb', 'department': 'Crew', 'gender': 0, 'id': 1904460, 'job': 'Carpenter', 'name': 'Sean Langdon', 'profile_path': None}, {'credit_id': '59df6adec3a368623e09f94a', 'department': 'Crew', 'gender': 0, 'id': 1904463, 'job': 'Propmaker', 'name': 'Mike Brooks', 'profile_path': None}, {'credit_id': '59df6c5092514124cd0a3fcc', 'department': 'Crew', 'gender': 0, 'id': 1904468, 'job': 'Stand In', 'name': 'Jason Menz', 'profile_path': None}, {'credit_id': '59df6d18925141252c09f977', 'department': 'Crew', 'gender': 0, 'id': 1904474, 'job': 'Visual Effects Editor', 'name': 'Michael Moore', 'profile_path': None}, {'credit_id': '59df6d77c3a36861ec0a2b7d', 'department': 'Lighting', 'gender': 0, 'id': 1904475, 'job': 'Best Boy Electric', 'name': 'Moose Enright', 'profile_path': None}, {'credit_id': '59df6e0fc3a36862000a69bd', 'department': 'Production', 'gender': 0, 'id': 1904476, 'job': 'Executive In Charge Of Production', 'name': 'Robert J. Anderson', 'profile_path': None}, {'credit_id': '59df6f2ec3a368624d09eb97', 'department': 'Visual Effects', 'gender': 0, 'id': 1904479, 'job': 'Digital Compositors', 'name': 'Stephen Kennedy', 'profile_path': None}]</t>
  </si>
  <si>
    <t>[{'id': 80, 'name': 'Crime'}, {'id': 28, 'name': 'Action'}, {'id': 878, 'name': 'Science Fiction'}]</t>
  </si>
  <si>
    <t>[{'name': 'Silver Pictures', 'id': 1885}, {'name': 'Warner Bros.', 'id': 6194}]</t>
  </si>
  <si>
    <t>Demolition Man</t>
  </si>
  <si>
    <t>m323</t>
  </si>
  <si>
    <t>[{'cast_id': 5, 'character': 'John McClane', 'credit_id': '52fe4252c3a36847f801543f', 'gender': 2, 'id': 62, 'name': 'Bruce Willis', 'order': 0, 'profile_path': '/2B7RySy2WMVJKKEFN2XA3IFb8w0.jpg'}, {'cast_id': 13, 'character': 'Hans Gruber', 'credit_id': '52fe4252c3a36847f801545f', 'gender': 2, 'id': 4566, 'name': 'Alan Rickman', 'order': 1, 'profile_path': '/7tADZs4ILE93oJ5pAh6mKQFEq2m.jpg'}, {'cast_id': 8, 'character': 'Karl', 'credit_id': '52fe4252c3a36847f801544b', 'gender': 2, 'id': 7674, 'name': 'Alexander Godunov', 'order': 2, 'profile_path': '/lZyg3u3i2OrJJMKGhHDglln5GUm.jpg'}, {'cast_id': 7, 'character': 'Holly Gennero McClane', 'credit_id': '52fe4252c3a36847f8015447', 'gender': 1, 'id': 7673, 'name': 'Bonnie Bedelia', 'order': 3, 'profile_path': '/10JhoIaKHQGG0DNbQECTI4gHNn9.jpg'}, {'cast_id': 6, 'character': 'Sgt. Al Powell', 'credit_id': '52fe4252c3a36847f8015443', 'gender': 2, 'id': 7672, 'name': 'Reginald VelJohnson', 'order': 4, 'profile_path': '/dZtIIOI0PpD3dmTVfUOWiQzOY28.jpg'}, {'cast_id': 9, 'character': 'Deputy Police Chief Dwayne T. Robinson', 'credit_id': '52fe4252c3a36847f801544f', 'gender': 2, 'id': 7675, 'name': 'Paul Gleason', 'order': 5, 'profile_path': '/TKFcITuV9vyTSZe55B8klclPor.jpg'}, {'cast_id': 11, 'character': 'Argyle', 'credit_id': '52fe4252c3a36847f8015457', 'gender': 0, 'id': 7677, 'name': "De'voreaux White", 'order': 6, 'profile_path': '/1EG5K8vovv6Hp9XvUplPDlJFPNz.jpg'}, {'cast_id': 10, 'character': 'Richard Thornburg', 'credit_id': '52fe4252c3a36847f8015453', 'gender': 2, 'id': 7676, 'name': 'William Atherton', 'order': 7, 'profile_path': '/ulUP6CRnC3F6XmD3NH0AMJpVmln.jpg'}, {'cast_id': 36, 'character': 'Theo', 'credit_id': '52fe4253c3a36847f80154d1', 'gender': 0, 'id': 51581, 'name': 'Clarence Gilyard Jr.', 'order': 8, 'profile_path': '/nmDObJEti5drH4dheZw2Pz3QOsV.jpg'}, {'cast_id': 12, 'character': 'Harry Ellis', 'credit_id': '52fe4252c3a36847f801545b', 'gender': 2, 'id': 7678, 'name': 'Hart Bochner', 'order': 9, 'profile_path': '/2gCrMv3yJlFQxloacxjTAcXGEAz.jpg'}, {'cast_id': 15, 'character': 'Joseph Yoshinobu Takagi', 'credit_id': '52fe4252c3a36847f8015467', 'gender': 2, 'id': 4995, 'name': 'James Shigeta', 'order': 10, 'profile_path': '/uVbu8PtHu5qBtWHS2DYSXd2BzAC.jpg'}, {'cast_id': 122, 'character': 'Franco', 'credit_id': '576f45769251411903001ebc', 'gender': 0, 'id': 1641420, 'name': 'Bruno Doyon', 'order': 11, 'profile_path': None}, {'cast_id': 33, 'character': 'Tony', 'credit_id': '52fe4253c3a36847f80154c9', 'gender': 2, 'id': 10673, 'name': 'Andreas Wisniewski', 'order': 12, 'profile_path': '/uZwfBgn0GBfmfjbxA69GDXctN5W.jpg'}, {'cast_id': 123, 'character': 'Alexander', 'credit_id': '576f458b925141285500481b', 'gender': 0, 'id': 1641423, 'name': 'Joey Plewa', 'order': 13, 'profile_path': None}, {'cast_id': 37, 'character': 'Marco', 'credit_id': '52fe4253c3a36847f80154d5', 'gender': 2, 'id': 1217001, 'name': 'Lorenzo Caccialanza', 'order': 14, 'profile_path': '/8R2HOMyov4Ck7roKf05TvuUWbc3.jpg'}, {'cast_id': 125, 'character': 'Kristoff', 'credit_id': '5850f3c19251416fad013078', 'gender': 0, 'id': 1722431, 'name': 'Gerard Bonn', 'order': 15, 'profile_path': None}, {'cast_id': 14, 'character': 'Eddie', 'credit_id': '52fe4252c3a36847f8015463', 'gender': 2, 'id': 7679, 'name': 'Dennis Hayden', 'order': 16, 'profile_path': '/at1krMDognbGU9g2NmDYPbmEiea.jpg'}, {'cast_id': 34, 'character': 'Uli', 'credit_id': '52fe4253c3a36847f80154cd', 'gender': 2, 'id': 61704, 'name': 'Al Leong', 'order': 17, 'profile_path': '/imOF8DbaIQ7HENiSAZsNWEQ3MiY.jpg'}, {'cast_id': 82, 'character': 'Heinrich', 'credit_id': '55e08cebc3a36805e70001a8', 'gender': 0, 'id': 1398466, 'name': 'Gary Roberts', 'order': 18, 'profile_path': None}, {'cast_id': 39, 'character': 'Fritz', 'credit_id': '52fe4253c3a36847f80154d9', 'gender': 0, 'id': 1290983, 'name': 'Hans Buhringer', 'order': 19, 'profile_path': '/r12yCpbNuF0gChVlWYmoeaiDY4N.jpg'}, {'cast_id': 83, 'character': 'James', 'credit_id': '55e08d209251416f9c000186', 'gender': 0, 'id': 27585, 'name': 'Wilhelm von Homburg', 'order': 20, 'profile_path': '/z1QSZnZqCoEKEnzpfVmRasSAFHn.jpg'}, {'cast_id': 29, 'character': 'FBI Special Agent Johnson', 'credit_id': '52fe4253c3a36847f80154b9', 'gender': 2, 'id': 2055, 'name': 'Robert Davi', 'order': 21, 'profile_path': '/eJoUfpgI5TDUqc4vgq3dPaqlMku.jpg'}, {'cast_id': 31, 'character': 'FBI Agent Little Johnson', 'credit_id': '52fe4253c3a36847f80154c1', 'gender': 2, 'id': 14333, 'name': 'Grand L. Bush', 'order': 22, 'profile_path': '/gAh3iIR7Pbpjx6o5qtAa9GTKKKe.jpg'}, {'cast_id': 95, 'character': "Thornburg's Assistant", 'credit_id': '55e0900cc3a36805d4000215', 'gender': 1, 'id': 8189, 'name': 'Tracy Reiner', 'order': 23, 'profile_path': '/fsmETZI9aoKZD1CvYlcaTsstuZ9.jpg'}, {'cast_id': 92, 'character': 'Lucy McClane', 'credit_id': '55e08f64c3a36805ec0001e2', 'gender': 0, 'id': 1232407, 'name': 'Taylor Fry', 'order': 24, 'profile_path': None}, {'cast_id': 126, 'character': 'John Jr.', 'credit_id': '5850f3e3c3a36827a50120c7', 'gender': 0, 'id': 1722432, 'name': 'Noah Land', 'order': 25, 'profile_path': None}, {'cast_id': 84, 'character': 'City Engineer', 'credit_id': '55e08d71c3a36805df00018c', 'gender': 0, 'id': 1191434, 'name': 'Bill Marcus', 'order': 26, 'profile_path': None}, {'cast_id': 85, 'character': 'Walt, City Worker', 'credit_id': '55e08d87c3a36805c9000190', 'gender': 0, 'id': 1538, 'name': 'Rick Ducommun', 'order': 27, 'profile_path': '/reHrybVr1GjF4pGXhtN9EUxS0zD.jpg'}, {'cast_id': 86, 'character': 'Capt. Mitchell', 'credit_id': '55e08dad9251416f8a0001c8', 'gender': 2, 'id': 156522, 'name': 'Matt Landers', 'order': 28, 'profile_path': '/fImrhGnBAUDAEMvFW5TmjGkcwen.jpg'}, {'cast_id': 87, 'character': 'Rivers', 'credit_id': '55e08dcb9251416f910001c6', 'gender': 2, 'id': 1128238, 'name': 'Carmine Zozzora', 'order': 29, 'profile_path': '/xNanjKTCgYwwVkmtIdGqcRsKmZF.jpg'}, {'cast_id': 117, 'character': 'Dr. Hasseldorf', 'credit_id': '56dc71efc3a3687674000252', 'gender': 2, 'id': 1583695, 'name': 'George Christy', 'order': 30, 'profile_path': '/2OZQEKP1CIjMooiGJCMa4FAdykm.jpg'}, {'cast_id': 40, 'character': 'Young Cop', 'credit_id': '52fe4253c3a36847f80154dd', 'gender': 0, 'id': 141747, 'name': 'Anthony Peck', 'order': 31, 'profile_path': '/57e2de2WH5jFm6AJYNTSSjGymtS.jpg'}, {'cast_id': 88, 'character': 'Harvey Johnson', 'credit_id': '55e08e85c3a36805df0001b9', 'gender': 2, 'id': 160374, 'name': 'David Ursin', 'order': 32, 'profile_path': None}, {'cast_id': 32, 'character': 'Gail Wallens', 'credit_id': '52fe4253c3a36847f80154c5', 'gender': 0, 'id': 23967, 'name': 'Mary Ellen Trainor', 'order': 33, 'profile_path': '/w5QWW4oyQWNX51hMcnaCUTPToYX.jpg'}, {'cast_id': 89, 'character': 'Hostage', 'credit_id': '55e08ecf9251416f880001ca', 'gender': 1, 'id': 152587, 'name': 'Selma Archerd', 'order': 34, 'profile_path': '/ySosWAFjVB7Hd0ZjE4OzeqAHb5u.jpg'}, {'cast_id': 90, 'character': 'Hostage', 'credit_id': '55e08ef19251416f8e0001fe', 'gender': 1, 'id': 1385917, 'name': 'Rebecca Broussard', 'order': 35, 'profile_path': None}, {'cast_id': 91, 'character': 'Hostage', 'credit_id': '55e08f359251416f960001ef', 'gender': 1, 'id': 548663, 'name': 'Kym Malin', 'order': 36, 'profile_path': '/dxSlkPMnjaCHH5z6wNTW4NCYuW7.jpg'}, {'cast_id': 93, 'character': 'Paulina', 'credit_id': '55e08f89c3a36805cd0001f4', 'gender': 1, 'id': 161408, 'name': 'Betty Carvalho', 'order': 37, 'profile_path': None}, {'cast_id': 94, 'character': 'Convenience Store Clerk', 'credit_id': '55e08fadc3a36805d40001f2', 'gender': 0, 'id': 1116526, 'name': 'Kip Waldo', 'order': 38, 'profile_path': '/netvdsQNDgFKqwLmtM75Di6DpX1.jpg'}, {'cast_id': 96, 'character': 'Guard', 'credit_id': '55e090449251416f8800020a', 'gender': 0, 'id': 176924, 'name': 'Rick Cicetti', 'order': 39, 'profile_path': None}, {'cast_id': 30, 'character': 'Cameraman', 'credit_id': '52fe4253c3a36847f80154bd', 'gender': 0, 'id': 113506, 'name': 'Bob Jennings', 'order': 40, 'profile_path': '/iaOIeKW3Og5gYxNnsHpEJsnldBR.jpg'}, {'cast_id': 97, 'character': 'Soundman', 'credit_id': '55e090c3c3a36805da00023f', 'gender': 0, 'id': 1265139, 'name': 'David Katz', 'order': 41, 'profile_path': None}, {'cast_id': 98, 'character': 'Businessman', 'credit_id': '55e091009251416f99000267', 'gender': 2, 'id': 140176, 'name': 'Robert Lesser', 'order': 42, 'profile_path': '/jPwr4Pf9U86UxKnGZY2UR04Aqzl.jpg'}, {'cast_id': 99, 'character': 'Stewardess', 'credit_id': '55e09130c3a36805ec00023d', 'gender': 0, 'id': 551937, 'name': 'Stella Hall', 'order': 43, 'profile_path': None}, {'cast_id': 100, 'character': 'Girl at Airport', 'credit_id': '55e0915cc3a36805ec000242', 'gender': 0, 'id': 1228671, 'name': 'Terri Lynn Doss', 'order': 44, 'profile_path': None}, {'cast_id': 101, 'character': "Dwayne T. Robinson's Driver (uncredited)", 'credit_id': '55e092029251416f91000266', 'gender': 2, 'id': 91243, 'name': 'Charlie Picerni', 'order': 45, 'profile_path': '/kRO5tGbhZOPnUH46keu01i5UYd.jpg'}, {'cast_id': 102, 'character': 'Police Detective (uncredited)', 'credit_id': '55e092419251416f88000263', 'gender': 0, 'id': 80449, 'name': 'Mark Winn', 'order': 46, 'profile_path': None}]</t>
  </si>
  <si>
    <t>[{'credit_id': '52fe4252c3a36847f8015429', 'department': 'Directing', 'gender': 2, 'id': 1090, 'job': 'Director', 'name': 'John McTiernan', 'profile_path': '/tknmquMIO2oAVUZ0vVX78ALHyaT.jpg'}, {'credit_id': '52fe4252c3a36847f801547f', 'department': 'Production', 'gender': 2, 'id': 1091, 'job': 'Producer', 'name': 'Joel Silver', 'profile_path': '/9BUSlPpIAEQYtRdzVrSXaivld04.jpg'}, {'credit_id': '52fe4252c3a36847f8015473', 'department': 'Production', 'gender': 2, 'id': 1093, 'job': 'Producer', 'name': 'Lawrence Gordon', 'profile_path': '/hcjzZT71C7bKzhkgL6TAcEjsmkS.jpg'}, {'credit_id': '52fe4253c3a36847f801549d', 'department': 'Production', 'gender': 1, 'id': 1097, 'job': 'Casting', 'name': 'Jackie Burch', 'profile_path': None}, {'credit_id': '52fe4252c3a36847f8015491', 'department': 'Editing', 'gender': 2, 'id': 1099, 'job': 'Editor', 'name': 'John F. Link', 'profile_path': None}, {'credit_id': '52fe4252c3a36847f801543b', 'department': 'Writing', 'gender': 2, 'id': 1726, 'job': 'Screenplay', 'name': 'Steven E. de Souza', 'profile_path': '/vdNUgaeJEZy67vhwTeJnftfBRzB.jpg'}, {'credit_id': '52fe4252c3a36847f8015435', 'department': 'Writing', 'gender': 2, 'id': 7671, 'job': 'Screenplay', 'name': 'Jeb Stuart', 'profile_path': None}, {'credit_id': '56a02463c3a36858dc00b1e1', 'department': 'Production', 'gender': 2, 'id': 1993, 'job': 'Associate Producer', 'name': 'Lloyd Levin', 'profile_path': None}, {'credit_id': '56a0266f92514168b1000622', 'department': 'Production', 'gender': 1, 'id': 2045, 'job': 'Casting Associate', 'name': 'Ferne Cassel', 'profile_path': None}, {'credit_id': '52fe4252c3a36847f801548b', 'department': 'Camera', 'gender': 2, 'id': 2209, 'job': 'Director of Photography', 'name': 'Jan de Bont', 'profile_path': '/9kPf2LuyLLwCawSGyPIQCX7ighX.jpg'}, {'credit_id': '52fe4252c3a36847f8015497', 'department': 'Editing', 'gender': 2, 'id': 7715, 'job': 'Editor', 'name': 'Frank J. Urioste', 'profile_path': None}, {'credit_id': '52fe4252c3a36847f801542f', 'department': 'Writing', 'gender': 0, 'id': 7670, 'job': 'Novel', 'name': 'Roderick Thorp', 'profile_path': None}, {'credit_id': '52fe4252c3a36847f801546d', 'department': 'Production', 'gender': 2, 'id': 7681, 'job': 'Executive Producer', 'name': 'Charles Gordon', 'profile_path': None}, {'credit_id': '52fe4252c3a36847f8015479', 'department': 'Production', 'gender': 0, 'id': 7713, 'job': 'Producer', 'name': 'Beau Marks', 'profile_path': None}, {'credit_id': '56a0254ec3a36858ce00b63b', 'department': 'Production', 'gender': 0, 'id': 7713, 'job': 'Unit Production Manager', 'name': 'Beau Marks', 'profile_path': None}, {'credit_id': '52fe4252c3a36847f8015485', 'department': 'Sound', 'gender': 2, 'id': 7714, 'job': 'Original Music Composer', 'name': 'Michael Kamen', 'profile_path': '/y83bqw1VP1PkuvOhG2XROwc9eXG.jpg'}, {'credit_id': '52fe4253c3a36847f80154a3', 'department': 'Art', 'gender': 2, 'id': 7716, 'job': 'Production Design', 'name': 'Jackson De Govia', 'profile_path': None}, {'credit_id': '52fe4253c3a36847f80154a9', 'department': 'Art', 'gender': 2, 'id': 7717, 'job': 'Art Direction', 'name': 'John R. Jensen', 'profile_path': None}, {'credit_id': '52fe4253c3a36847f80154af', 'department': 'Art', 'gender': 2, 'id': 7718, 'job': 'Set Decoration', 'name': 'Philip Leonard', 'profile_path': None}, {'credit_id': '52fe4253c3a36847f80154b5', 'department': 'Costume &amp; Make-Up', 'gender': 1, 'id': 7719, 'job': 'Costume Design', 'name': 'Marilyn Vance', 'profile_path': '/tdNcz7CYAFFKoaYm4EvWec4z3gv.jpg'}, {'credit_id': '54d4e6b1c3a36871c100b39e', 'department': 'Costume &amp; Make-Up', 'gender': 2, 'id': 12849, 'job': 'Costume Supervisor', 'name': 'Barry Francis Delaney', 'profile_path': None}, {'credit_id': '571ac21a92514149b8001a3c', 'department': 'Sound', 'gender': 0, 'id': 16177, 'job': 'Foley', 'name': 'Ron Bartlett', 'profile_path': None}, {'credit_id': '54d4e4a09251413fd60147a6', 'department': 'Crew', 'gender': 0, 'id': 16179, 'job': 'Visual Effects Editor', 'name': 'Dennis Michelson', 'profile_path': None}, {'credit_id': '54d4e133925141560a0000e1', 'department': 'Art', 'gender': 2, 'id': 16652, 'job': 'Assistant Art Director', 'name': 'William J. Durrell Jr.', 'profile_path': None}, {'credit_id': '54d4e482c3a3685d570096ba', 'department': 'Visual Effects', 'gender': 0, 'id': 21548, 'job': 'Visual Effects Producer', 'name': 'Richard Edlund', 'profile_path': None}, {'credit_id': '56c0c91ec3a36817ef00ca69', 'department': 'Crew', 'gender': 2, 'id': 61838, 'job': 'Stunts', 'name': 'Glenn R. Wilder', 'profile_path': '/8YSkfLv8gvqxZxH87cG9NXoIMjr.jpg'}, {'credit_id': '57487ec892514135d1002e24', 'department': 'Crew', 'gender': 2, 'id': 69129, 'job': 'Stunts', 'name': 'George P. Wilbur', 'profile_path': '/dwxRPdqNgdhJqLyp7e80rr899pz.jpg'}, {'credit_id': '54d4e4cdc3a3685d570096c1', 'department': 'Crew', 'gender': 2, 'id': 91243, 'job': 'Stunt Coordinator', 'name': 'Charlie Picerni', 'profile_path': '/kRO5tGbhZOPnUH46keu01i5UYd.jpg'}, {'credit_id': '54d4e2a3c3a3685d57009689', 'department': 'Sound', 'gender': 0, 'id': 91312, 'job': 'Foley', 'name': 'Vanessa Theme Ament', 'profile_path': None}, {'credit_id': '54d4e21c92514109ba013c9b', 'department': 'Editing', 'gender': 1, 'id': 118944, 'job': 'Dialogue Editor', 'name': 'Cindy Marty', 'profile_path': None}, {'credit_id': '56bf75dbc3a36817ef0093cf', 'department': 'Crew', 'gender': 0, 'id': 161787, 'job': 'Stunts', 'name': 'Dick Ziker', 'profile_path': '/wvAre0IvrqfO0aUFZAC8AJN6nIY.jpg'}, {'credit_id': '54d4e3a1c3a3685d57009697', 'department': 'Sound', 'gender': 0, 'id': 554887, 'job': 'Sound Effects Editor', 'name': 'Stephen Hunter Flick', 'profile_path': '/83arZqrN59fhxybLLmo5KUp0FSc.jpg'}, {'credit_id': '54d4e0fbc3a3686ac8012f67', 'department': 'Costume &amp; Make-Up', 'gender': 2, 'id': 949558, 'job': 'Makeup Artist', 'name': 'Wes Dawn', 'profile_path': None}, {'credit_id': '54d4e645c3a3686abc013db6', 'department': 'Camera', 'gender': 2, 'id': 1009842, 'job': 'Camera Operator', 'name': 'Michael Scott', 'profile_path': None}, {'credit_id': '54d4e4079251417a0400b296', 'department': 'Crew', 'gender': 2, 'id': 1118402, 'job': 'Special Effects Coordinator', 'name': 'Al Di Sarro', 'profile_path': None}, {'credit_id': '56a024e8c3a36858dc00b216', 'department': 'Costume &amp; Make-Up', 'gender': 2, 'id': 1216735, 'job': 'Hairstylist', 'name': 'Paul Abascal', 'profile_path': None}, {'credit_id': '54d4e2b7c3a3686ac4013836', 'department': 'Sound', 'gender': 0, 'id': 1227173, 'job': 'Foley', 'name': 'Robin Harlan', 'profile_path': None}, {'credit_id': '5862a6f99251412b8d0001ed', 'department': 'Crew', 'gender': 2, 'id': 1231235, 'job': 'Stunts', 'name': 'Victor Paul', 'profile_path': None}, {'credit_id': '54d4e0e2c3a3686abc013d11', 'department': 'Costume &amp; Make-Up', 'gender': 2, 'id': 1316296, 'job': 'Makeup Department Head', 'name': 'Scott Eddo', 'profile_path': None}, {'credit_id': '579796429251411a2c00013b', 'department': 'Crew', 'gender': 2, 'id': 1332017, 'job': 'Stunts', 'name': 'Brian Christensen', 'profile_path': '/wdIASyG4raEPsYpdUZagnvutKuQ.jpg'}, {'credit_id': '54d4e6cb92514109ba013d1d', 'department': 'Costume &amp; Make-Up', 'gender': 0, 'id': 1335587, 'job': 'Set Costumer', 'name': 'Barbara Siebert', 'profile_path': None}, {'credit_id': '54d4e3b59251413fd601478d', 'department': 'Sound', 'gender': 0, 'id': 1338830, 'job': 'Sound Re-Recording Mixer', 'name': 'Don J. Bassman', 'profile_path': None}, {'credit_id': '54d4e3cc9251413fca014276', 'department': 'Sound', 'gender': 0, 'id': 1338832, 'job': 'Sound Re-Recording Mixer', 'name': 'Richard Overton', 'profile_path': None}, {'credit_id': '54d4e145c3a36871c100b2fe', 'department': 'Art', 'gender': 0, 'id': 1378161, 'job': 'Assistant Art Director', 'name': 'Craig Edgar', 'profile_path': None}, {'credit_id': '54d4e2fdc3a3686abc013d58', 'department': 'Crew', 'gender': 0, 'id': 1391570, 'job': 'Sound Recordist', 'name': 'Robert Renga', 'profile_path': None}, {'credit_id': '56cf3cb0c3a3681e36002e4e', 'department': 'Sound', 'gender': 0, 'id': 1398855, 'job': 'Sound Re-Recording Mixer', 'name': 'Kevin F. Cleary', 'profile_path': None}, {'credit_id': '54d4e182c3a368616e013465', 'department': 'Crew', 'gender': 0, 'id': 1410345, 'job': 'Property Master', 'name': 'Tommy Tomlinson', 'profile_path': None}, {'credit_id': '54d4e7619251413fc1014498', 'department': 'Production', 'gender': 0, 'id': 1411170, 'job': 'Location Manager', 'name': 'Joel Marx', 'profile_path': None}, {'credit_id': '54d4e662c3a3686ac40138b1', 'department': 'Camera', 'gender': 2, 'id': 1411293, 'job': 'Still Photographer', 'name': 'Peter Sorel', 'profile_path': None}, {'credit_id': '54d4e311c3a3686abc013d5a', 'department': 'Crew', 'gender': 0, 'id': 1411521, 'job': 'Sound Recordist', 'name': 'Craig Heath', 'profile_path': None}, {'credit_id': '54d4e1fb9251413fc1014400', 'department': 'Sound', 'gender': 0, 'id': 1412617, 'job': 'ADR &amp; Dubbing', 'name': 'Hank Salerno', 'profile_path': None}, {'credit_id': '54d4e34cc3a368616e0134a6', 'department': 'Sound', 'gender': 0, 'id': 1416581, 'job': 'Sound Effects Editor', 'name': 'Catherine Shorr', 'profile_path': None}, {'credit_id': '54d4e164c3a3685d57009642', 'department': 'Art', 'gender': 0, 'id': 1422057, 'job': 'Construction Coordinator', 'name': 'Bruce J. Gfeller', 'profile_path': None}, {'credit_id': '54d4e0cb9251413fca01421a', 'department': 'Costume &amp; Make-Up', 'gender': 0, 'id': 1423858, 'job': 'Hairstylist', 'name': 'JosÃ©e Normand', 'profile_path': None}, {'credit_id': '54d4e1979251413fd6014761', 'department': 'Art', 'gender': 0, 'id': 1423859, 'job': 'Set Designer', 'name': 'E.C. Chen', 'profile_path': None}, {'credit_id': '54d4e1b492514109ba013c8f', 'department': 'Art', 'gender': 0, 'id': 1423860, 'job': 'Set Designer', 'name': 'Roland E. Hill Jr.', 'profile_path': None}, {'credit_id': '54d4e271c3a3685d5700967b', 'department': 'Editing', 'gender': 0, 'id': 1423861, 'job': 'Dialogue Editor', 'name': 'Jeff Rosen', 'profile_path': None}, {'credit_id': '54d4e2e09251413fd6014781', 'department': 'Sound', 'gender': 0, 'id': 1423862, 'job': 'Dolby Consultant', 'name': 'David W. Gray', 'profile_path': None}, {'credit_id': '54d4e35f9251417c2300a5d4', 'department': 'Sound', 'gender': 2, 'id': 1423863, 'job': 'Sound Effects Editor', 'name': 'David E. Stone', 'profile_path': None}, {'credit_id': '54d4e46ac3a3685d570096b1', 'department': 'Crew', 'gender': 0, 'id': 1423864, 'job': 'Visual Effects Art Director', 'name': 'Brent Boates', 'profile_path': None}, {'credit_id': '54d4e55f9251413fd60147c5', 'department': 'Camera', 'gender': 0, 'id': 1423865, 'job': 'Camera Operator', 'name': 'Michael Ferris', 'profile_path': None}, {'credit_id': '54d4e5a0c3a36871c100b37c', 'department': 'Camera', 'gender': 0, 'id': 1423866, 'job': 'Camera Operator', 'name': 'M. Todd Henry', 'profile_path': None}, {'credit_id': '54d4e6789251417a0400b2e1', 'department': 'Camera', 'gender': 0, 'id': 1423867, 'job': 'Still Photographer', 'name': 'Virgil Mirano', 'profile_path': None}, {'credit_id': '54d4e69292514109ba013d13', 'department': 'Lighting', 'gender': 0, 'id': 1423868, 'job': 'Gaffer', 'name': 'Ed Ayer', 'profile_path': None}, {'credit_id': '54d4e6dc92514173cf008c71', 'department': 'Costume &amp; Make-Up', 'gender': 0, 'id': 1423869, 'job': 'Set Costumer', 'name': 'Michael Voght', 'profile_path': None}, {'credit_id': '54d4e7029251413fca0142cc', 'department': 'Crew', 'gender': 0, 'id': 1423871, 'job': 'Transportation Coordinator', 'name': 'Myra Hill', 'profile_path': None}, {'credit_id': '54d4e7179251413fca0142d2', 'department': 'Crew', 'gender': 0, 'id': 1423873, 'job': 'Picture Car Coordinator', 'name': 'Stanley R. Webber', 'profile_path': None}, {'credit_id': '54d4e749c3a368746900ab15', 'department': 'Production', 'gender': 0, 'id': 1423874, 'job': 'Location Manager', 'name': 'Ken H. Rosen', 'profile_path': None}, {'credit_id': '56a02504925141370b003ae2', 'department': 'Costume &amp; Make-Up', 'gender': 0, 'id': 1423987, 'job': 'Makeup Artist', 'name': 'Jim Kail', 'profile_path': None}, {'credit_id': '571f9cea9251416f3300386b', 'department': 'Sound', 'gender': 2, 'id': 1458533, 'job': 'Supervising Sound Editor', 'name': 'Christopher Brooks', 'profile_path': None}, {'credit_id': '56a02769c3a36858c600c0ab', 'department': 'Crew', 'gender': 0, 'id': 1463843, 'job': 'Picture Car Coordinator', 'name': 'Tim Sisson', 'profile_path': None}, {'credit_id': '56be1c94c3a36817f90040c5', 'department': 'Visual Effects', 'gender': 0, 'id': 1559493, 'job': 'Visual Effects', 'name': 'Matthew Yuricich', 'profile_path': None}, {'credit_id': '56a0270bc3a36858cb00a68d', 'department': 'Crew', 'gender': 0, 'id': 1566391, 'job': 'Transportation Captain', 'name': 'James Nordberg', 'profile_path': None}, {'credit_id': '56be2369c3a36817ef004431', 'department': 'Crew', 'gender': 0, 'id': 1576419, 'job': 'Stunts', 'name': 'Kenny Endoso', 'profile_path': None}, {'credit_id': '575709249251414eba0002be', 'department': 'Crew', 'gender': 0, 'id': 1632066, 'job': 'Stunts', 'name': 'Peter McKernan', 'profile_path': None}]</t>
  </si>
  <si>
    <t>[{'name': 'Twentieth Century Fox Film Corporation', 'id': 306}, {'name': 'Gordon Company', 'id': 1073}, {'name': 'Silver Pictures', 'id': 1885}]</t>
  </si>
  <si>
    <t>Die Hard</t>
  </si>
  <si>
    <t>m324</t>
  </si>
  <si>
    <t>[{'cast_id': 15, 'character': 'Sonny', 'credit_id': '52fe4295c3a36847f8029e29', 'gender': 2, 'id': 1158, 'name': 'Al Pacino', 'order': 0, 'profile_path': '/ks7Ba8x9fJUlP9decBr6Dh5mThX.jpg'}, {'cast_id': 16, 'character': 'Sal', 'credit_id': '52fe4295c3a36847f8029e2d', 'gender': 2, 'id': 3096, 'name': 'John Cazale', 'order': 1, 'profile_path': '/d8lIfeeAbX8qALMYpVBc3y5Lkp6.jpg'}, {'cast_id': 17, 'character': 'Det. Sgt. Eugene Moretti', 'credit_id': '52fe4295c3a36847f8029e31', 'gender': 2, 'id': 1466, 'name': 'Charles Durning', 'order': 2, 'profile_path': '/cDbNCqLStv13MW8W6DZ504xsbrz.jpg'}, {'cast_id': 18, 'character': 'Leon', 'credit_id': '52fe4295c3a36847f8029e35', 'gender': 2, 'id': 14541, 'name': 'Chris Sarandon', 'order': 3, 'profile_path': '/1Wf3WoXEdPqGyO6onKfFkseDFef.jpg'}, {'cast_id': 19, 'character': 'Sheldon', 'credit_id': '52fe4295c3a36847f8029e39', 'gender': 2, 'id': 14542, 'name': 'James Broderick', 'order': 4, 'profile_path': '/tSKtPBSD55kTQlOk2ci3nvEGZmM.jpg'}, {'cast_id': 20, 'character': 'TV Anchorman', 'credit_id': '52fe4295c3a36847f8029e3d', 'gender': 2, 'id': 14543, 'name': 'William Bogert', 'order': 5, 'profile_path': None}, {'cast_id': 21, 'character': 'Sylvia', 'credit_id': '52fe4295c3a36847f8029e41', 'gender': 1, 'id': 14544, 'name': 'Penelope Allen', 'order': 6, 'profile_path': '/8ar2dtYVVgf7ibQEGSqFPOuqakI.jpg'}, {'cast_id': 22, 'character': 'Mulvaney', 'credit_id': '52fe4295c3a36847f8029e45', 'gender': 2, 'id': 14545, 'name': 'Sully Boyar', 'order': 7, 'profile_path': '/joJktsmK4VLCw5ZnUMR64V9hZyG.jpg'}, {'cast_id': 23, 'character': 'Margaret', 'credit_id': '52fe4295c3a36847f8029e49', 'gender': 0, 'id': 14546, 'name': 'Beulah Garrick', 'order': 8, 'profile_path': None}, {'cast_id': 24, 'character': 'Jenny', 'credit_id': '52fe4295c3a36847f8029e4d', 'gender': 1, 'id': 10556, 'name': 'Carol Kane', 'order': 9, 'profile_path': '/tftY60jQYQBcpGjqAzKIiFNZV2J.jpg'}, {'cast_id': 25, 'character': 'Deborah', 'credit_id': '52fe4295c3a36847f8029e51', 'gender': 0, 'id': 14547, 'name': 'Sandra Kazan', 'order': 10, 'profile_path': None}, {'cast_id': 26, 'character': 'Miriam', 'credit_id': '52fe4295c3a36847f8029e55', 'gender': 1, 'id': 14548, 'name': 'Marcia Jean Kurtz', 'order': 11, 'profile_path': '/lzmW0hnVyyRUkU0tjtFvlfViG9K.jpg'}, {'cast_id': 27, 'character': 'Maria', 'credit_id': '52fe4295c3a36847f8029e59', 'gender': 1, 'id': 14549, 'name': 'Amy Levitt', 'order': 12, 'profile_path': None}, {'cast_id': 28, 'character': 'Howard', 'credit_id': '52fe4295c3a36847f8029e5d', 'gender': 0, 'id': 14550, 'name': 'John Marriott', 'order': 13, 'profile_path': None}, {'cast_id': 29, 'character': 'Edna', 'credit_id': '52fe4295c3a36847f8029e61', 'gender': 1, 'id': 14551, 'name': 'Estelle Omens', 'order': 14, 'profile_path': None}, {'cast_id': 30, 'character': 'Stevie', 'credit_id': '52fe4295c3a36847f8029e65', 'gender': 2, 'id': 14552, 'name': 'Gary Springer', 'order': 15, 'profile_path': '/ovYL4jKuiyRvCbMVrgO3iy5BB10.jpg'}, {'cast_id': 31, 'character': 'Carmine', 'credit_id': '52fe4295c3a36847f8029e69', 'gender': 2, 'id': 14553, 'name': 'Carmine Foresta', 'order': 16, 'profile_path': '/2EdjmCy9ExjwvrH5m7e8iohOVJ5.jpg'}, {'cast_id': 32, 'character': 'Murphy', 'credit_id': '52fe4295c3a36847f8029e6d', 'gender': 2, 'id': 2714, 'name': 'Lance Henriksen', 'order': 17, 'profile_path': '/wf4Pr9RxsHGd0O9fLPiB3Al8IVC.jpg'}, {'cast_id': 33, 'character': 'Phone cop', 'credit_id': '55c640bcc3a3682496000330', 'gender': 2, 'id': 58927, 'name': 'Floyd Levine', 'order': 18, 'profile_path': '/qP8m9hTm9DDIslygjManiBqktj8.jpg'}, {'cast_id': 34, 'character': 'Limo driver', 'credit_id': '55c6413592514105c30003c1', 'gender': 2, 'id': 1911, 'name': 'Dick Anthony Williams', 'order': 19, 'profile_path': '/daCKfIQ0iOgWIGQLiuxpVgNqXL4.jpg'}, {'cast_id': 35, 'character': 'Father', 'credit_id': '55c6415392514105c8000372', 'gender': 2, 'id': 68186, 'name': 'Dominic Chianese', 'order': 20, 'profile_path': '/szL093yLdzjRvqVWQfu0KPfitDQ.jpg'}, {'cast_id': 36, 'character': 'Neighbor', 'credit_id': '55c64169c3a3682485000353', 'gender': 1, 'id': 59203, 'name': 'Marcia Haufrecht', 'order': 21, 'profile_path': '/zl02JhvO8CsQJSjqBCwP5UXB9vA.jpg'}, {'cast_id': 37, 'character': 'Mother', 'credit_id': '55c6417b92514105c30003ca', 'gender': 1, 'id': 119864, 'name': 'Judith Malina', 'order': 22, 'profile_path': '/qOCwxL5hYhxdl0J1VJDh62mjLR6.jpg'}, {'cast_id': 38, 'character': 'Angie', 'credit_id': '55c6419c92514105c6000364', 'gender': 1, 'id': 91823, 'name': 'Susan Peretz', 'order': 23, 'profile_path': None}, {'cast_id': 39, 'character': 'TV Reporter', 'credit_id': '55c641c6c3a368249600033c', 'gender': 0, 'id': 122078, 'name': 'Ron Cummins', 'order': 24, 'profile_path': None}, {'cast_id': 71, 'character': 'Sam', 'credit_id': '579e7d92c3a3681832000056', 'gender': 0, 'id': 1659419, 'name': 'Jay Gerber', 'order': 25, 'profile_path': None}, {'cast_id': 40, 'character': 'Doctor', 'credit_id': '55c64202c3a368248c00038d', 'gender': 0, 'id': 1212061, 'name': 'Philip Charles MacKenzie', 'order': 26, 'profile_path': None}, {'cast_id': 41, 'character': "Maria's boyfriend", 'credit_id': '55c6421f92514105cc000368', 'gender': 2, 'id': 87477, 'name': 'Chu Chu Malave', 'order': 27, 'profile_path': '/fmiNq7LM3dzfLhrdMahHLCc3eaz.jpg'}, {'cast_id': 42, 'character': 'Pizza boy', 'credit_id': '55c6423c92514105d5000367', 'gender': 0, 'id': 171154, 'name': 'Lionel Pina', 'order': 28, 'profile_path': '/jUOpfDF15f9AuCO59h3xiAqX0Zd.jpg'}, {'cast_id': 43, 'character': 'New York Policeman (uncredited)', 'credit_id': '55c6425cc3a3682496000353', 'gender': 2, 'id': 33492, 'name': 'Robert Costanzo', 'order': 29, 'profile_path': '/vyUeNk56Yv7xyHztgVa8UBEIasu.jpg'}, {'cast_id': 44, 'character': 'Detective (uncredited)', 'credit_id': '55c64296c3a368248100035d', 'gender': 0, 'id': 1235937, 'name': 'Ron Gilbert', 'order': 30, 'profile_path': '/bR4g197YKDOrRakiVImjdpBSkFx.jpg'}, {'cast_id': 45, 'character': 'Commissioner (uncredited)', 'credit_id': '55c642b0c3a368248c00039d', 'gender': 2, 'id': 12521, 'name': 'Kenneth McMillan', 'order': 31, 'profile_path': '/St74rdoCMMJHRMaEY2kU2YmuaD.jpg'}, {'cast_id': 46, 'character': 'Sgt. Murray (uncredited)', 'credit_id': '55c642c892514105d2000395', 'gender': 0, 'id': 231274, 'name': 'Ed Metzger', 'order': 32, 'profile_path': '/byJvOeZ2oHJ459AWFUVGXhANj8m.jpg'}, {'cast_id': 47, 'character': 'Sadie (uncredited)', 'credit_id': '55c642e1c3a368249000034e', 'gender': 0, 'id': 1209512, 'name': 'Lynette Sheldon', 'order': 33, 'profile_path': None}, {'cast_id': 48, 'character': 'Lout (uncredited)', 'credit_id': '55f99e639251410818002bae', 'gender': 0, 'id': 1200171, 'name': 'Alan Berger', 'order': 34, 'profile_path': None}, {'cast_id': 49, 'character': 'Sgt. Gillis (uncredited)', 'credit_id': '55f99e859251410808002c7a', 'gender': 2, 'id': 63342, 'name': 'James Bulleit', 'order': 35, 'profile_path': None}, {'cast_id': 50, 'character': 'Cop (uncredited)', 'credit_id': '55f99ecac3a368677d002cf6', 'gender': 0, 'id': 191927, 'name': 'Todd Everett', 'order': 36, 'profile_path': None}, {'cast_id': 51, 'character': 'New York Plainclothes Cop (uncredited)', 'credit_id': '55f99fa3c3a368677f002faf', 'gender': 2, 'id': 191557, 'name': 'Raymond Serra', 'order': 37, 'profile_path': '/s8tJW3NIa7LeKyQi3JYo7KX8Fcs.jpg'}, {'cast_id': 52, 'character': 'Cop (uncredited)', 'credit_id': '55f99fe1c3a3686782002eda', 'gender': 2, 'id': 27736, 'name': 'Tom Towles', 'order': 38, 'profile_path': '/nqcpMGjjJkz8IMdDyrObZulUFKg.jpg'}]</t>
  </si>
  <si>
    <t>[{'credit_id': '52fe4294c3a36847f8029dd7', 'department': 'Directing', 'gender': 2, 'id': 39996, 'job': 'Director', 'name': 'Sidney Lumet', 'profile_path': '/sOo8jatHC3heDbC2FAOteBXe3z2.jpg'}, {'credit_id': '52fe4294c3a36847f8029ddd', 'department': 'Writing', 'gender': 2, 'id': 13861, 'job': 'Screenplay', 'name': 'Frank Pierson', 'profile_path': '/qB5v6C0gt4wa8tlxcuG90fF0Ye9.jpg'}, {'credit_id': '52fe4294c3a36847f8029de3', 'department': 'Production', 'gender': 2, 'id': 1151, 'job': 'Producer', 'name': 'Martin Bregman', 'profile_path': None}, {'credit_id': '52fe4294c3a36847f8029de9', 'department': 'Production', 'gender': 2, 'id': 14535, 'job': 'Producer', 'name': 'Martin Elfand', 'profile_path': None}, {'credit_id': '52fe4294c3a36847f8029def', 'department': 'Production', 'gender': 2, 'id': 3658, 'job': 'Producer', 'name': 'Robert Greenhut', 'profile_path': None}, {'credit_id': '52fe4294c3a36847f8029df5', 'department': 'Camera', 'gender': 2, 'id': 14536, 'job': 'Director of Photography', 'name': 'Victor J. Kemper', 'profile_path': None}, {'credit_id': '52fe4294c3a36847f8029dfb', 'department': 'Editing', 'gender': 1, 'id': 6453, 'job': 'Editor', 'name': 'Dede Allen', 'profile_path': None}, {'credit_id': '52fe4294c3a36847f8029e01', 'department': 'Production', 'gender': 2, 'id': 7185, 'job': 'Casting', 'name': 'Michael Chinich', 'profile_path': None}, {'credit_id': '52fe4295c3a36847f8029e07', 'department': 'Production', 'gender': 2, 'id': 14538, 'job': 'Casting', 'name': 'Don Phillips', 'profile_path': None}, {'credit_id': '52fe4295c3a36847f8029e13', 'department': 'Art', 'gender': 2, 'id': 14539, 'job': 'Production Design', 'name': 'Charles Bailey', 'profile_path': None}, {'credit_id': '52fe4295c3a36847f8029e19', 'department': 'Art', 'gender': 2, 'id': 14540, 'job': 'Art Direction', 'name': 'Douglas Higgins', 'profile_path': None}, {'credit_id': '52fe4295c3a36847f8029e1f', 'department': 'Art', 'gender': 2, 'id': 10442, 'job': 'Set Decoration', 'name': 'Robert Drumheller', 'profile_path': None}, {'credit_id': '52fe4295c3a36847f8029e25', 'department': 'Costume &amp; Make-Up', 'gender': 1, 'id': 6851, 'job': 'Costume Design', 'name': 'Anna Hill Johnstone', 'profile_path': None}, {'credit_id': '576326bd92514124250001be', 'department': 'Sound', 'gender': 2, 'id': 18857, 'job': 'Sound Mixer', 'name': 'James Sabat', 'profile_path': None}, {'credit_id': '5751b109c3a368304000014e', 'department': 'Writing', 'gender': 0, 'id': 1184796, 'job': 'Book', 'name': 'Leslie Waller', 'profile_path': None}, {'credit_id': '5669c8479251415ec5001dd8', 'department': 'Production', 'gender': 2, 'id': 10445, 'job': 'Location Manager', 'name': 'Martin Danzig', 'profile_path': None}, {'credit_id': '5669c90e9251415ec5001df3', 'department': 'Production', 'gender': 0, 'id': 122092, 'job': 'Production Coordinator', 'name': 'Lois Kramer Hartwick', 'profile_path': None}, {'credit_id': '56e9a87e9251417bcc003ee7', 'department': 'Sound', 'gender': 0, 'id': 6852, 'job': 'Sound Editor', 'name': 'Jack Fitzstephens', 'profile_path': None}, {'credit_id': '5751b1579251411174002b00', 'department': 'Costume &amp; Make-Up', 'gender': 0, 'id': 16194, 'job': 'Hairstylist', 'name': 'Philip Leto', 'profile_path': None}, {'credit_id': '5751b1d69251413be8001247', 'department': 'Costume &amp; Make-Up', 'gender': 0, 'id': 1614005, 'job': 'Makeup Artist', 'name': 'Max Henriquez', 'profile_path': None}, {'credit_id': '5751b2079251411174002b1b', 'department': 'Directing', 'gender': 2, 'id': 3016, 'job': 'Assistant Director', 'name': 'Burtt Harris', 'profile_path': None}, {'credit_id': '5751b298c3a368304000019d', 'department': 'Directing', 'gender': 0, 'id': 1630221, 'job': 'Assistant Director', 'name': 'Alan Hopkins', 'profile_path': None}, {'credit_id': '5751b35ec3a36801b3003010', 'department': 'Crew', 'gender': 2, 'id': 70778, 'job': 'Property Master', 'name': 'Joseph M. Caracciolo', 'profile_path': None}, {'credit_id': '5751b426c3a3683772002c44', 'department': 'Crew', 'gender': 0, 'id': 1534941, 'job': 'Carpenter', 'name': 'Carlos Quiles', 'profile_path': None}, {'credit_id': '5751b4ea9251412b0f0029d9', 'department': 'Costume &amp; Make-Up', 'gender': 0, 'id': 91852, 'job': 'Costume Supervisor', 'name': 'Clifford Capone', 'profile_path': None}, {'credit_id': '5751b5199251411174002b72', 'department': 'Costume &amp; Make-Up', 'gender': 1, 'id': 91470, 'job': 'Costume Supervisor', 'name': 'Peggy Farrell', 'profile_path': None}, {'credit_id': '5751b55fc3a3682fc50001bd', 'department': 'Editing', 'gender': 0, 'id': 95334, 'job': 'Assistant Editor', 'name': 'Angelo Corrao', 'profile_path': None}, {'credit_id': '5751b5c69251411a6c002acc', 'department': 'Directing', 'gender': 0, 'id': 1518593, 'job': 'Script Supervisor', 'name': 'B.J. Bjorkman', 'profile_path': None}, {'credit_id': '5751b6599251411174002bab', 'department': 'Camera', 'gender': 2, 'id': 3659, 'job': 'Camera Operator', 'name': 'Fred Schuler', 'profile_path': None}, {'credit_id': '577a8ce892514174bb00043a', 'department': 'Sound', 'gender': 0, 'id': 14880, 'job': 'Recording Supervision', 'name': 'Dick Vorisek', 'profile_path': None}]</t>
  </si>
  <si>
    <t>[{'name': 'Artists Entertainment Complex', 'id': 612}, {'name': 'Warner Bros.', 'id': 6194}]</t>
  </si>
  <si>
    <t>Dog Day Afternoon</t>
  </si>
  <si>
    <t>m325</t>
  </si>
  <si>
    <t>['action', 'crime', 'drama', 'thriller']</t>
  </si>
  <si>
    <t>[{'cast_id': 24, 'character': 'Domino Harvey', 'credit_id': '52fe454ac3a36847f80c5e55', 'gender': 1, 'id': 116, 'name': 'Keira Knightley', 'order': 0, 'profile_path': '/rv6quYbTgFTmBAoePwy5xuurW3g.jpg'}, {'cast_id': 25, 'character': 'Ed Mosbey', 'credit_id': '52fe454ac3a36847f80c5e59', 'gender': 2, 'id': 2295, 'name': 'Mickey Rourke', 'order': 1, 'profile_path': '/AvGzQ8fvjurGmZW3W1wlQ5WfSeT.jpg'}, {'cast_id': 27, 'character': 'Choco', 'credit_id': '52fe454ac3a36847f80c5e63', 'gender': 2, 'id': 25616, 'name': 'Edgar RamÃ­rez', 'order': 2, 'profile_path': '/yQFzQITF35S9VpzO8sHDgxYA3cs.jpg'}, {'cast_id': 28, 'character': 'Claremont Williams', 'credit_id': '52fe454ac3a36847f80c5e67', 'gender': 2, 'id': 18792, 'name': 'Delroy Lindo', 'order': 3, 'profile_path': '/uhjdTemc2kYbQj47bVqRb7OdVjH.jpg'}, {'cast_id': 29, 'character': 'Lateesha Rodriguez', 'credit_id': '52fe454ac3a36847f80c5e6b', 'gender': 1, 'id': 60561, 'name': "Mo'Nique", 'order': 4, 'profile_path': '/2oXH2sx32C3w7t7HmorpPNGCUgG.jpg'}, {'cast_id': 30, 'character': 'Alf', 'credit_id': '52fe454ac3a36847f80c5e6f', 'gender': 0, 'id': 60581, 'name': 'Riz Abbasi', 'order': 5, 'profile_path': '/7w6t4Wk8N1FYLNWSfBIsQGcBfWQ.jpg'}, {'cast_id': 31, 'character': 'Himself', 'credit_id': '52fe454ac3a36847f80c5e73', 'gender': 2, 'id': 19148, 'name': 'Brian Austin Green', 'order': 6, 'profile_path': '/npblfpMicJnJteHscNXIXlhsQMh.jpg'}, {'cast_id': 32, 'character': 'Lashandra Davis', 'credit_id': '52fe454ac3a36847f80c5e77', 'gender': 1, 'id': 60560, 'name': 'Macy Gray', 'order': 7, 'profile_path': '/7qY9Qske5H9MX9kfZuoPtXsuCwH.jpg'}, {'cast_id': 33, 'character': 'Lashindra Davis', 'credit_id': '52fe454ac3a36847f80c5e7b', 'gender': 1, 'id': 53928, 'name': 'Shondrella Avery', 'order': 8, 'profile_path': '/6P9AsRhvvb6imfcTrzpZSplw9pM.jpg'}, {'cast_id': 34, 'character': 'Himself', 'credit_id': '52fe454ac3a36847f80c5e7f', 'gender': 2, 'id': 19146, 'name': 'Ian Ziering', 'order': 9, 'profile_path': '/j4enDmt6JL3hmWlLuEbQW0xe40Z.jpg'}, {'cast_id': 35, 'character': 'Raul', 'credit_id': '52fe454ac3a36847f80c5e83', 'gender': 2, 'id': 54696, 'name': 'Joe Nunez', 'order': 10, 'profile_path': '/3hLLN7YLZE9pzqWv7m92MXTUYgb.jpg'}, {'cast_id': 36, 'character': 'Drake Bishop', 'credit_id': '52fe454ac3a36847f80c5e87', 'gender': 2, 'id': 12850, 'name': 'Dabney Coleman', 'order': 11, 'profile_path': '/95I1LdB2PS2RcAL4mqUzAmJWI5x.jpg'}, {'cast_id': 37, 'character': 'Burke Beckett', 'credit_id': '52fe454ac3a36847f80c5e8b', 'gender': 2, 'id': 31514, 'name': 'Peter Jacobson', 'order': 12, 'profile_path': '/zOyIUOFNmb15I7QbB3E9kw48LXl.jpg'}, {'cast_id': 38, 'character': 'Francis', 'credit_id': '52fe454ac3a36847f80c5e8f', 'gender': 2, 'id': 58509, 'name': "Kel O'Neill", 'order': 13, 'profile_path': '/2xAyjoVH1UlkPauIpxf92PNkHWc.jpg'}, {'cast_id': 39, 'character': 'Sophie Wynn', 'credit_id': '52fe454ac3a36847f80c5e93', 'gender': 1, 'id': 14061, 'name': 'Jacqueline Bisset', 'order': 14, 'profile_path': '/ys2YfG4d26jUiGvok0jplWgUhzP.jpg'}, {'cast_id': 40, 'character': 'Edna Fender', 'credit_id': '52fe454ac3a36847f80c5e97', 'gender': 1, 'id': 46814, 'name': 'Dale Dickey', 'order': 15, 'profile_path': '/g74v4UBE0NIqvZ9XUFYSuLuYN0h.jpg'}, {'cast_id': 41, 'character': 'Taryn Miles', 'credit_id': '52fe454ac3a36847f80c5e9b', 'gender': 1, 'id': 140, 'name': 'Lucy Liu', 'order': 16, 'profile_path': '/9nbtjqsx3De7hO2XDtrBQ7M9VCH.jpg'}, {'cast_id': 42, 'character': 'Locus Fender', 'credit_id': '52fe454ac3a36847f80c5e9f', 'gender': 2, 'id': 37027, 'name': 'Lew Temple', 'order': 17, 'profile_path': '/fWNU0dqnKCdPGhBBRxI5k6mbEr3.jpg'}, {'cast_id': 43, 'character': 'Kimmie', 'credit_id': '52fe454ac3a36847f80c5ea3', 'gender': 1, 'id': 8211, 'name': 'Mena Suvari', 'order': 18, 'profile_path': '/xnc7WgBvfefwu3nJ5IkCjQrhPz0.jpg'}, {'cast_id': 44, 'character': 'Mark Heiss', 'credit_id': '52fe454ac3a36847f80c5ea7', 'gender': 2, 'id': 4690, 'name': 'Christopher Walken', 'order': 19, 'profile_path': '/ysO1GwRzLT9OVAB9Y2SKHxomqDr.jpg'}, {'cast_id': 45, 'character': 'Chinegro Woman', 'credit_id': '52fe454ac3a36847f80c5eab', 'gender': 1, 'id': 51998, 'name': 'Liza Lapira', 'order': 20, 'profile_path': '/tV55n4QH4BJcdBvwhqBfBxqyDW0.jpg'}, {'cast_id': 46, 'character': 'The Wanderer', 'credit_id': '5404a119c3a3684372006b14', 'gender': 0, 'id': 2887, 'name': 'Tom Waits', 'order': 21, 'profile_path': '/3XXe20xrdgUaOchQt5YOQqqSH6u.jpg'}, {'cast_id': 47, 'character': 'Himself', 'credit_id': '5404a135c3a3682d9800538c', 'gender': 0, 'id': 94743, 'name': 'Jerry Springer', 'order': 22, 'profile_path': '/uwlqChyS9RTqXWObp3smWqzOBuA.jpg'}, {'cast_id': 48, 'character': 'Young Domino', 'credit_id': '551cba4d9251416a33001622', 'gender': 0, 'id': 1448566, 'name': 'Tabitha Brownstone', 'order': 23, 'profile_path': None}, {'cast_id': 49, 'character': 'Girl Walking from Exploding Car', 'credit_id': '551cba819251416a33001630', 'gender': 0, 'id': 1448567, 'name': 'Domino Harvey', 'order': 24, 'profile_path': None}, {'cast_id': 56, 'character': 'Howie Stein', 'credit_id': '56ad9b1f9251417e110085da', 'gender': 0, 'id': 1181464, 'name': 'Charles Paraventi', 'order': 25, 'profile_path': '/3vo65ipC5cSmctFdZoEbLSh03pH.jpg'}]</t>
  </si>
  <si>
    <t>[{'credit_id': '52fe454ac3a36847f80c5e15', 'department': 'Production', 'gender': 1, 'id': 2215, 'job': 'Casting', 'name': 'Denise Chamian', 'profile_path': '/mEn7U8Dt5zqnNMO0Y1YtXO7evS.jpg'}, {'credit_id': '52fe454ac3a36847f80c5e1b', 'department': 'Editing', 'gender': 0, 'id': 15841, 'job': 'Editor', 'name': 'William Goldenberg', 'profile_path': '/eOgoea8HbZt2TfLn0tDNI1TepSN.jpg'}, {'credit_id': '52fe454ac3a36847f80c5dd9', 'department': 'Directing', 'gender': 2, 'id': 893, 'job': 'Director', 'name': 'Tony Scott', 'profile_path': '/hL7Tt1faZvA68G4bw9hC4X0Zp7d.jpg'}, {'credit_id': '52fe454ac3a36847f80c5df7', 'department': 'Production', 'gender': 2, 'id': 893, 'job': 'Producer', 'name': 'Tony Scott', 'profile_path': '/hL7Tt1faZvA68G4bw9hC4X0Zp7d.jpg'}, {'credit_id': '52fe454ac3a36847f80c5dd3', 'department': 'Writing', 'gender': 2, 'id': 1577, 'job': 'Author', 'name': 'Richard Kelly', 'profile_path': '/nHmIALlzcsSu7Uuc4kO34mFb7k2.jpg'}, {'credit_id': '52fe454ac3a36847f80c5dfd', 'department': 'Production', 'gender': 2, 'id': 4697, 'job': 'Producer', 'name': 'Samuel Hadida', 'profile_path': '/kUmEKIsY5xeyxApLmHozX6rVNUC.jpg'}, {'credit_id': '52fe454ac3a36847f80c5e45', 'department': 'Editing', 'gender': 2, 'id': 6668, 'job': 'Editor', 'name': 'Christian Wagner', 'profile_path': None}, {'credit_id': '52fe454ac3a36847f80c5e09', 'department': 'Sound', 'gender': 2, 'id': 5553, 'job': 'Original Music Composer', 'name': 'Harry Gregson-Williams', 'profile_path': '/qyq2ptCxmmRdO9ccuM7RASVsKyT.jpg'}, {'credit_id': '52fe454ac3a36847f80c5e0f', 'department': 'Production', 'gender': 0, 'id': 10122, 'job': 'Executive Producer', 'name': 'Barry H. Waldman', 'profile_path': None}, {'credit_id': '52fe454ac3a36847f80c5e33', 'department': 'Art', 'gender': 0, 'id': 11700, 'job': 'Art Direction', 'name': 'Keith Neely', 'profile_path': None}, {'credit_id': '52fe454ac3a36847f80c5e21', 'department': 'Art', 'gender': 0, 'id': 14378, 'job': 'Art Direction', 'name': 'Drew Boughton', 'profile_path': None}, {'credit_id': '52fe454ac3a36847f80c5e3f', 'department': 'Camera', 'gender': 0, 'id': 15348, 'job': 'Director of Photography', 'name': 'Daniel Mindel', 'profile_path': None}, {'credit_id': '52fe454ac3a36847f80c5e03', 'department': 'Production', 'gender': 1, 'id': 34511, 'job': 'Executive Producer', 'name': 'Lisa Ellzey', 'profile_path': None}, {'credit_id': '52fe454ac3a36847f80c5ddf', 'department': 'Writing', 'gender': 2, 'id': 20687, 'job': 'Author', 'name': 'Steve Barancik', 'profile_path': None}, {'credit_id': '52fe454ac3a36847f80c5e51', 'department': 'Production', 'gender': 2, 'id': 10830, 'job': 'Executive Producer', 'name': 'Toby Emmerich', 'profile_path': '/mfkHPnmazcxDcjyVovNPzhUX1JN.jpg'}, {'credit_id': '52fe454ac3a36847f80c5df1', 'department': 'Production', 'gender': 2, 'id': 31516, 'job': 'Executive Producer', 'name': 'Victor Hadida', 'profile_path': None}, {'credit_id': '52fe454ac3a36847f80c5e39', 'department': 'Art', 'gender': 1, 'id': 53182, 'job': 'Set Decoration', 'name': 'Nancy Nye', 'profile_path': None}, {'credit_id': '52fe454ac3a36847f80c5de5', 'department': 'Production', 'gender': 0, 'id': 60576, 'job': 'Producer', 'name': 'David Hadida', 'profile_path': None}, {'credit_id': '52fe454ac3a36847f80c5deb', 'department': 'Production', 'gender': 0, 'id': 60575, 'job': 'Executive Producer', 'name': 'Skip Chaisson', 'profile_path': None}, {'credit_id': '52fe454ac3a36847f80c5e27', 'department': 'Production', 'gender': 0, 'id': 60577, 'job': 'Producer', 'name': 'Peter Toumasis', 'profile_path': None}, {'credit_id': '52fe454ac3a36847f80c5e2d', 'department': 'Production', 'gender': 0, 'id': 60578, 'job': 'Executive Producer', 'name': 'Zach Schiff-Abrams', 'profile_path': None}, {'credit_id': '52fe454ac3a36847f80c5e4b', 'department': 'Art', 'gender': 2, 'id': 60579, 'job': 'Production Design', 'name': 'Chris Seagers', 'profile_path': None}, {'credit_id': '52fe454ac3a36847f80c5e5f', 'department': 'Costume &amp; Make-Up', 'gender': 0, 'id': 60580, 'job': 'Costume Design', 'name': 'B. Akerlund', 'profile_path': None}, {'credit_id': '5588229c9251411efc001104', 'department': 'Costume &amp; Make-Up', 'gender': 0, 'id': 1210259, 'job': 'Hairstylist', 'name': 'Lucia Mace', 'profile_path': None}, {'credit_id': '558822e29251411dec007024', 'department': 'Costume &amp; Make-Up', 'gender': 0, 'id': 1322015, 'job': 'Makeup Artist', 'name': 'Luisa Abel', 'profile_path': None}, {'credit_id': '55882340c3a3682746007f10', 'department': 'Directing', 'gender': 1, 'id': 1371069, 'job': 'Script Supervisor', 'name': 'Julie Pitkanen', 'profile_path': None}, {'credit_id': '5588231cc3a368273500792e', 'department': 'Directing', 'gender': 0, 'id': 1394313, 'job': 'Script Coordinator', 'name': 'Karin Anderson', 'profile_path': None}, {'credit_id': '558822ca92514179f6004127', 'department': 'Costume &amp; Make-Up', 'gender': 0, 'id': 1403532, 'job': 'Makeup Department Head', 'name': 'Fiona Connon', 'profile_path': None}, {'credit_id': '558822789251415aa9000e35', 'department': 'Costume &amp; Make-Up', 'gender': 2, 'id': 1463140, 'job': 'Hairstylist', 'name': 'Martin Samuel', 'profile_path': None}]</t>
  </si>
  <si>
    <t>[{'name': 'New Line Cinema', 'id': 12}, {'name': 'Davis-Films', 'id': 342}, {'name': 'Metropolitan Filmexport', 'id': 656}, {'name': 'Scott Free Productions', 'id': 1645}, {'name': 'Domino 17521', 'id': 56181}]</t>
  </si>
  <si>
    <t>Domino</t>
  </si>
  <si>
    <t>m326</t>
  </si>
  <si>
    <t>[{'cast_id': 19, 'character': 'Sal', 'credit_id': '52fe428ec3a36847f8027da3', 'gender': 2, 'id': 1004, 'name': 'Danny Aiello', 'order': 0, 'profile_path': '/UvPalkz4ynJJrTcrbpfD05gVoO.jpg'}, {'cast_id': 18, 'character': 'Da Mayor', 'credit_id': '52fe428ec3a36847f8027d9f', 'gender': 2, 'id': 15531, 'name': 'Ossie Davis', 'order': 1, 'profile_path': '/9oVewASbQrzqENeKJX5CGLVzq3U.jpg'}, {'cast_id': 23, 'character': 'Mother Sister', 'credit_id': '52fe428ec3a36847f8027db3', 'gender': 1, 'id': 15532, 'name': 'Ruby Dee', 'order': 2, 'profile_path': '/hadVr5kdeqlorRmjaMhHAutTbAm.jpg'}, {'cast_id': 21, 'character': 'Vito', 'credit_id': '52fe428ec3a36847f8027dab', 'gender': 2, 'id': 6396, 'name': 'Richard Edson', 'order': 3, 'profile_path': '/7YegwxrBppretnwGEEMxEI453Ef.jpg'}, {'cast_id': 20, 'character': 'Buggin Out', 'credit_id': '52fe428ec3a36847f8027da7', 'gender': 2, 'id': 4808, 'name': 'Giancarlo Esposito', 'order': 4, 'profile_path': '/7oLo0CMGzBtWmePnTnGldnM4jQE.jpg'}, {'cast_id': 22, 'character': 'Mookie', 'credit_id': '52fe428ec3a36847f8027daf', 'gender': 2, 'id': 5281, 'name': 'Spike Lee', 'order': 5, 'profile_path': '/zTsaE7GrLnOV62NmSrr6hll1G5Y.jpg'}, {'cast_id': 24, 'character': 'Radio Raheem', 'credit_id': '52fe428ec3a36847f8027db7', 'gender': 2, 'id': 5502, 'name': 'Bill Nunn', 'order': 6, 'profile_path': '/dcZWC2iGjHasKwdYSwpHcWFQX5a.jpg'}, {'cast_id': 32, 'character': 'Pino', 'credit_id': '52fe428ec3a36847f8027dd7', 'gender': 2, 'id': 1241, 'name': 'John Turturro', 'order': 7, 'profile_path': '/70V4hwvWN0J3aX2LzQg7eKCeq29.jpg'}, {'cast_id': 25, 'character': 'ML', 'credit_id': '52fe428ec3a36847f8027dbb', 'gender': 2, 'id': 15534, 'name': 'Paul Benjamin', 'order': 8, 'profile_path': '/lzZ0SL2I7I4EU4jcj1gtlPwv0NE.jpg'}, {'cast_id': 28, 'character': 'Coconut Sid', 'credit_id': '52fe428ec3a36847f8027dc7', 'gender': 2, 'id': 13936, 'name': 'Frankie Faison', 'order': 9, 'profile_path': '/3717JOXK2Z8qelfyvScDGimfFBf.jpg'}, {'cast_id': 27, 'character': 'Sweet Dick Willie', 'credit_id': '52fe428ec3a36847f8027dc3', 'gender': 2, 'id': 15535, 'name': 'Robin Harris', 'order': 10, 'profile_path': '/6SAO1qJ9Q5ZllDK0FJMYV1ZooND.jpg'}, {'cast_id': 34, 'character': 'Jade', 'credit_id': '55768f7dc3a3680e31001049', 'gender': 1, 'id': 13602, 'name': 'Joie Lee', 'order': 11, 'profile_path': '/oWREZ1vjXxycfdwV5wlDwqZnODo.jpg'}, {'cast_id': 37, 'character': 'Officer Ponte', 'credit_id': '58668f84c3a36852d202b21d', 'gender': 2, 'id': 30488, 'name': 'Miguel Sandoval', 'order': 12, 'profile_path': '/x0mn76606kpJtzzl0B2nfJlZXkE.jpg'}, {'cast_id': 38, 'character': 'Officer Long', 'credit_id': '58668f949251412b7d02d92f', 'gender': 0, 'id': 128597, 'name': 'Rick Aiello', 'order': 13, 'profile_path': '/6CBQCDDpj86bhLkuiWrwUG6q2dj.jpg'}, {'cast_id': 36, 'character': 'Clifton', 'credit_id': '58668f3c9251412b8d02e913', 'gender': 2, 'id': 47879, 'name': 'John Savage', 'order': 14, 'profile_path': '/4cNKdr2E2gAvAjjydcwJGscoBsD.jpg'}, {'cast_id': 31, 'character': 'Mister SeÃ±or Love Daddy', 'credit_id': '52fe428ec3a36847f8027dd3', 'gender': 2, 'id': 2231, 'name': 'Samuel L. Jackson', 'order': 15, 'profile_path': '/AvCReLikjzYEf9XjTQxbv3JWgKT.jpg'}, {'cast_id': 26, 'character': 'Tina', 'credit_id': '52fe428ec3a36847f8027dbf', 'gender': 1, 'id': 4810, 'name': 'Rosie Perez', 'order': 16, 'profile_path': '/zz7D8Wnxw91bddp481fYxYKMeuO.jpg'}, {'cast_id': 39, 'character': 'Smiley', 'credit_id': '58752716c3a3687c41001a18', 'gender': 2, 'id': 40377, 'name': 'Roger Guenveur Smith', 'order': 17, 'profile_path': '/c6yUnUcbNxCUKAjucLlh6VHzmCd.jpg'}, {'cast_id': 29, 'character': 'Ahmad', 'credit_id': '52fe428ec3a36847f8027dcb', 'gender': 2, 'id': 15536, 'name': 'Steve White', 'order': 18, 'profile_path': '/sxOUPWrGPWszcAe6h5OVIzDi3mL.jpg'}, {'cast_id': 33, 'character': 'Cee', 'credit_id': '52fe428ec3a36847f8027ddb', 'gender': 2, 'id': 78029, 'name': 'Martin Lawrence', 'order': 19, 'profile_path': '/uBVQuIdS3wGCpYaZFEeKZBuiZ2l.jpg'}, {'cast_id': 30, 'character': 'Punchy', 'credit_id': '52fe428ec3a36847f8027dcf', 'gender': 2, 'id': 15537, 'name': 'Leonard L. Thomas', 'order': 20, 'profile_path': '/gpMlypXbVdzHyZ19eZpO5b4bo3A.jpg'}, {'cast_id': 42, 'character': 'Ella', 'credit_id': '5875289ac3a3687c2e001dfc', 'gender': 1, 'id': 1736531, 'name': 'Christa Rivers', 'order': 21, 'profile_path': '/wrHD3Eaz0EDrGL2Uh0ei9eMrGVJ.jpg'}, {'cast_id': 35, 'character': 'Charlie', 'credit_id': '55768fbe92514111e40010d7', 'gender': 2, 'id': 7164, 'name': 'Frank Vincent', 'order': 22, 'profile_path': '/c9OXdbBROqUNtrtYBmuei1SeSkh.jpg'}, {'cast_id': 43, 'character': 'Stevie', 'credit_id': '59a8c631c3a36874d5008fe9', 'gender': 0, 'id': 162339, 'name': 'Luis Antonio Ramos', 'order': 23, 'profile_path': '/nwcozsF1bhRAda8dxqw72JIpQSR.jpg'}, {'cast_id': 44, 'character': 'Eddie', 'credit_id': '59a8c666c3a36874d500901e', 'gender': 0, 'id': 1880160, 'name': 'Richard Habersham', 'order': 24, 'profile_path': None}, {'cast_id': 40, 'character': 'Louise', 'credit_id': '5875281ac3a3687c2e001d85', 'gender': 1, 'id': 42296, 'name': 'Gwen McGee', 'order': 25, 'profile_path': '/23Vkwj3np50kRXbpTl9vUhut9pp.jpg'}, {'cast_id': 41, 'character': 'Sonny', 'credit_id': '5875282ec3a3687c1a001d99', 'gender': 2, 'id': 4025, 'name': 'Steve Park', 'order': 26, 'profile_path': '/o0OEyfHM4IJ7PFMk9X87hivxtJs.jpg'}, {'cast_id': 46, 'character': 'Kim', 'credit_id': '59a8c6d09251415799020f95', 'gender': 0, 'id': 96538, 'name': 'Ginny Yang', 'order': 27, 'profile_path': '/aDPLH5Pqk0ravBUJeYNuc59VAx0.jpg'}, {'cast_id': 45, 'character': 'Korean Child', 'credit_id': '59a8c68892514157ab021860', 'gender': 0, 'id': 1880161, 'name': 'Sherwin Park', 'order': 28, 'profile_path': None}, {'cast_id': 47, 'character': 'Puerto Rican Icee Man', 'credit_id': '59a8c6ff92514158080222c0', 'gender': 0, 'id': 1327735, 'name': 'Shawn Elliott', 'order': 29, 'profile_path': '/4g9yhQFt1Z7MFirapfgQzb4WfaC.jpg'}, {'cast_id': 48, 'character': 'Rosa', 'credit_id': '59a8c7a492514157ab02197d', 'gender': 0, 'id': 1880162, 'name': 'Diva Osorio', 'order': 30, 'profile_path': None}, {'cast_id': 49, 'character': "Stevie's Friends", 'credit_id': '59a8c7ce92514157ab0219a4', 'gender': 0, 'id': 1880163, 'name': 'Chris Delaney', 'order': 31, 'profile_path': None}, {'cast_id': 50, 'character': "Stevie's Friends", 'credit_id': '59a8c7f492514157a5021885', 'gender': 0, 'id': 1880164, 'name': 'Angel Ramirez Jr.', 'order': 32, 'profile_path': None}, {'cast_id': 51, 'character': "Stevie's Friends", 'credit_id': '59a8c812925141579d021b60', 'gender': 2, 'id': 1645223, 'name': 'Sixto Ramos', 'order': 33, 'profile_path': None}, {'cast_id': 52, 'character': "Stevie's Friends", 'credit_id': '59a8c832c3a36876710094ac', 'gender': 2, 'id': 222487, 'name': 'Nelson Vasquez', 'order': 34, 'profile_path': '/kJfvUAWFLr9LTovKPkizbaQBl8P.jpg'}, {'cast_id': 53, 'character': 'Hector', 'credit_id': '59a8c84dc3a3683ce601f59e', 'gender': 0, 'id': 1880165, 'name': 'Travell Lee Toulson', 'order': 35, 'profile_path': None}, {'cast_id': 54, 'character': 'Sergeant', 'credit_id': '59a8c863c3a3683c87020b42', 'gender': 0, 'id': 1675606, 'name': 'Joel Nagle', 'order': 36, 'profile_path': '/iq5Q85WDWEKZV3MxVhiqJ1zzBo4.jpg'}, {'cast_id': 55, 'character': 'Plainclothes Detective', 'credit_id': '59a8c87cc3a3683ce601f5d1', 'gender': 0, 'id': 1880166, 'name': 'David E. Weinberg', 'order': 37, 'profile_path': None}, {'cast_id': 56, 'character': 'Double Dutch Girl', 'credit_id': '59a8c89392514157ab021a76', 'gender': 0, 'id': 1880167, 'name': 'Yatte Brown', 'order': 38, 'profile_path': None}, {'cast_id': 60, 'character': 'Double Dutch Girl', 'credit_id': '59a8c930c3a36876710095f3', 'gender': 0, 'id': 1880171, 'name': 'Mecca Brunson', 'order': 39, 'profile_path': None}, {'cast_id': 58, 'character': 'Double Dutch Girl', 'credit_id': '59a8c8dfc3a3683c87020bb1', 'gender': 0, 'id': 1880169, 'name': 'Shawn Stainback', 'order': 40, 'profile_path': None}, {'cast_id': 59, 'character': 'Double Dutch Girl', 'credit_id': '59a8c8f292514157990211e6', 'gender': 0, 'id': 1880170, 'name': 'Soquana Wallace', 'order': 41, 'profile_path': None}]</t>
  </si>
  <si>
    <t>[{'credit_id': '52fe428ec3a36847f8027d65', 'department': 'Art', 'gender': 0, 'id': 548, 'job': 'Production Design', 'name': 'Wynn Thomas', 'profile_path': None}, {'credit_id': '52fe428ec3a36847f8027d41', 'department': 'Writing', 'gender': 2, 'id': 5281, 'job': 'Screenplay', 'name': 'Spike Lee', 'profile_path': '/zTsaE7GrLnOV62NmSrr6hll1G5Y.jpg'}, {'credit_id': '52fe428ec3a36847f8027d3b', 'department': 'Directing', 'gender': 2, 'id': 5281, 'job': 'Director', 'name': 'Spike Lee', 'profile_path': '/zTsaE7GrLnOV62NmSrr6hll1G5Y.jpg'}, {'credit_id': '52fe428ec3a36847f8027d47', 'department': 'Production', 'gender': 2, 'id': 5281, 'job': 'Producer', 'name': 'Spike Lee', 'profile_path': '/zTsaE7GrLnOV62NmSrr6hll1G5Y.jpg'}, {'credit_id': '52fe428ec3a36847f8027d59', 'department': 'Editing', 'gender': 2, 'id': 5289, 'job': 'Editor', 'name': 'Barry Alexander Brown', 'profile_path': None}, {'credit_id': '52fe428ec3a36847f8027d83', 'department': 'Sound', 'gender': 0, 'id': 9619, 'job': 'Sound Designer', 'name': 'Skip Lievsay', 'profile_path': None}, {'credit_id': '52fe428ec3a36847f8027d4d', 'department': 'Sound', 'gender': 0, 'id': 15520, 'job': 'Original Music Composer', 'name': 'Bill Lee', 'profile_path': None}, {'credit_id': '52fe428ec3a36847f8027d53', 'department': 'Camera', 'gender': 2, 'id': 15521, 'job': 'Director of Photography', 'name': 'Ernest R. Dickerson', 'profile_path': '/2plWyKruDXgk6GQI9ex8lieymoK.jpg'}, {'credit_id': '52fe428ec3a36847f8027d5f', 'department': 'Production', 'gender': 0, 'id': 15522, 'job': 'Casting', 'name': 'Robi Reed', 'profile_path': None}, {'credit_id': '52fe428ec3a36847f8027d6b', 'department': 'Art', 'gender': 2, 'id': 15523, 'job': 'Set Decoration', 'name': 'Steve Rosse', 'profile_path': None}, {'credit_id': '52fe428ec3a36847f8027d71', 'department': 'Costume &amp; Make-Up', 'gender': 1, 'id': 15524, 'job': 'Costume Design', 'name': 'Ruth E. Carter', 'profile_path': None}, {'credit_id': '52fe428ec3a36847f8027d77', 'department': 'Costume &amp; Make-Up', 'gender': 0, 'id': 15525, 'job': 'Makeup Artist', 'name': 'Matiki Anoff', 'profile_path': None}, {'credit_id': '52fe428ec3a36847f8027d7d', 'department': 'Costume &amp; Make-Up', 'gender': 0, 'id': 15526, 'job': 'Hairstylist', 'name': 'Larry M. Cherry', 'profile_path': None}, {'credit_id': '52fe428ec3a36847f8027d89', 'department': 'Sound', 'gender': 2, 'id': 15527, 'job': 'Sound Editor', 'name': 'Tony Martinez', 'profile_path': None}, {'credit_id': '52fe428ec3a36847f8027d8f', 'department': 'Crew', 'gender': 0, 'id': 15528, 'job': 'Special Effects', 'name': 'Steven Kirshoff', 'profile_path': None}, {'credit_id': '52fe428ec3a36847f8027d95', 'department': 'Crew', 'gender': 2, 'id': 15529, 'job': 'Stunt Coordinator', 'name': 'Eddie Smith', 'profile_path': None}, {'credit_id': '52fe428ec3a36847f8027d9b', 'department': 'Crew', 'gender': 0, 'id': 15530, 'job': 'Stunts', 'name': 'Andy Duppin', 'profile_path': None}]</t>
  </si>
  <si>
    <t>[{'name': 'Universal Pictures', 'id': 33}, {'name': '40 Acres &amp; A Mule Filmworks', 'id': 4319}]</t>
  </si>
  <si>
    <t>Do the Right Thing</t>
  </si>
  <si>
    <t>m328</t>
  </si>
  <si>
    <t>['action', 'adventure', 'sci-fi']</t>
  </si>
  <si>
    <t>[{'cast_id': 23, 'character': 'Paul Atreides', 'credit_id': '52fe427fc3a36847f8023661', 'gender': 2, 'id': 6677, 'name': 'Kyle MacLachlan', 'order': 0, 'profile_path': '/ykDb80YOPY2HLuRClLDpSYxUCPX.jpg'}, {'cast_id': 16, 'character': 'Lady Jessica Atreides', 'credit_id': '52fe427fc3a36847f8023645', 'gender': 1, 'id': 12513, 'name': 'Francesca Annis', 'order': 1, 'profile_path': '/gzk3kD4qWhOBUVF536JeMLmlVbo.jpg'}, {'cast_id': 17, 'character': "The Baron's Doctor", 'credit_id': '52fe427fc3a36847f8023649', 'gender': 2, 'id': 12514, 'name': 'Leonardo Cimino', 'order': 2, 'profile_path': '/gb2YuqRIifoTjX0F6YkYP4p4z29.jpg'}, {'cast_id': 18, 'character': 'Piter De Vries', 'credit_id': '52fe427fc3a36847f802364d', 'gender': 2, 'id': 1370, 'name': 'Brad Dourif', 'order': 3, 'profile_path': '/6pqeGxtWEdDjYsnQfUkmzXLlDvs.jpg'}, {'cast_id': 19, 'character': 'Padishah Emperor Shaddam IV', 'credit_id': '52fe427fc3a36847f8023651', 'gender': 0, 'id': 12515, 'name': 'JosÃ© Ferrer', 'order': 4, 'profile_path': '/4AeQKvJXTSFrjNtSKm2BFWVHdCr.jpg'}, {'cast_id': 20, 'character': 'Shadout Mapes', 'credit_id': '52fe427fc3a36847f8023655', 'gender': 1, 'id': 12516, 'name': 'Linda Hunt', 'order': 5, 'profile_path': '/10GaB9pmTH21jJi1VxiZ3WiL1an.jpg'}, {'cast_id': 21, 'character': 'Thufir Hawat', 'credit_id': '52fe427fc3a36847f8023659', 'gender': 2, 'id': 12517, 'name': 'Freddie Jones', 'order': 6, 'profile_path': '/mh2aJ6fuzsjsCG8bNyelPuqPHt3.jpg'}, {'cast_id': 22, 'character': 'Duncan Idaho', 'credit_id': '52fe427fc3a36847f802365d', 'gender': 2, 'id': 12518, 'name': 'Richard Jordan', 'order': 7, 'profile_path': '/9Wv303Zx9yU8zp2sEG1cZbpYRre.jpg'}, {'cast_id': 24, 'character': 'Princess Irulan', 'credit_id': '52fe427fc3a36847f8023665', 'gender': 1, 'id': 12519, 'name': 'Virginia Madsen', 'order': 8, 'profile_path': '/opdvsRunQgmw5AuGGpyAnQCz0q8.jpg'}, {'cast_id': 25, 'character': 'Rev. Mother Ramallo', 'credit_id': '52fe427fc3a36847f8023669', 'gender': 1, 'id': 12520, 'name': 'Silvana Mangano', 'order': 9, 'profile_path': '/8KFcMFxQbrOkXc0do7xuu8mNuNy.jpg'}, {'cast_id': 26, 'character': 'Stilgar', 'credit_id': '52fe427fc3a36847f802366d', 'gender': 2, 'id': 5616, 'name': 'Everett McGill', 'order': 10, 'profile_path': '/qeNdO3yN3cWVWgKQqQOKU812iiR.jpg'}, {'cast_id': 27, 'character': 'Baron Vladimir Harkonnen', 'credit_id': '52fe427fc3a36847f8023671', 'gender': 2, 'id': 12521, 'name': 'Kenneth McMillan', 'order': 11, 'profile_path': '/St74rdoCMMJHRMaEY2kU2YmuaD.jpg'}, {'cast_id': 28, 'character': 'Capt. Iakin Nefud', 'credit_id': '52fe427fc3a36847f8023675', 'gender': 2, 'id': 6718, 'name': 'Jack Nance', 'order': 12, 'profile_path': '/pb7sWzIyGdySpokyr80L7Iqzmx0.jpg'}, {'cast_id': 29, 'character': 'Rev. Mother Gaius Helen Mohiam', 'credit_id': '52fe427fc3a36847f8023679', 'gender': 1, 'id': 12522, 'name': 'SiÃ¢n Phillips', 'order': 13, 'profile_path': '/iSkj1WGj77mHO2AuVPVqHCcxVcs.jpg'}, {'cast_id': 30, 'character': 'Duke Leto Atreides', 'credit_id': '52fe427fc3a36847f802367d', 'gender': 2, 'id': 920, 'name': 'JÃ¼rgen Prochnow', 'order': 14, 'profile_path': '/aar3n9NEQdwWVvPOne3kLLXm75N.jpg'}, {'cast_id': 31, 'character': 'Gurney Halleck', 'credit_id': '52fe427fc3a36847f8023681', 'gender': 2, 'id': 2387, 'name': 'Patrick Stewart', 'order': 15, 'profile_path': '/wEy5qSDT5jT3ZASc2hbwi59voPL.jpg'}, {'cast_id': 32, 'character': 'Feyd Rautha', 'credit_id': '52fe427fc3a36847f8023685', 'gender': 2, 'id': 982, 'name': 'Sting', 'order': 16, 'profile_path': '/cnhlJfHWfNU0ig6hidOiXuvew7o.jpg'}, {'cast_id': 33, 'character': 'Dr. Wellington Yueh', 'credit_id': '52fe427fc3a36847f8023689', 'gender': 2, 'id': 923, 'name': 'Dean Stockwell', 'order': 17, 'profile_path': '/gooE10UOH6t4geqsEbji9NiQalP.jpg'}, {'cast_id': 34, 'character': 'Dr. Liet Kynes', 'credit_id': '52fe427fc3a36847f802368d', 'gender': 2, 'id': 2201, 'name': 'Max von Sydow', 'order': 18, 'profile_path': '/nwRB1DDylWFC4120kfbtPq2pZzA.jpg'}, {'cast_id': 35, 'character': 'Chani', 'credit_id': '52fe427fc3a36847f8023691', 'gender': 1, 'id': 586, 'name': 'Sean Young', 'order': 19, 'profile_path': '/4zgkRFQruIlaJ4JakNZLoKJ70fH.jpg'}, {'cast_id': 69, 'character': 'Alia', 'credit_id': '59ab9ca9925141072f024748', 'gender': 1, 'id': 3128, 'name': 'Alicia Witt', 'order': 20, 'profile_path': '/pmKMhehztGEv2i7PPY20nP68j0f.jpg'}]</t>
  </si>
  <si>
    <t>[{'credit_id': '54e0ae2f925141027c004f4f', 'department': 'Art', 'gender': 2, 'id': 8382, 'job': 'Assistant Art Director', 'name': 'Kevin Phipps', 'profile_path': None}, {'credit_id': '52fe427fc3a36847f8023641', 'department': 'Costume &amp; Make-Up', 'gender': 2, 'id': 2530, 'job': 'Costume Design', 'name': 'Bob Ringwood', 'profile_path': None}, {'credit_id': '54e0b14ac3a3685446004724', 'department': 'Sound', 'gender': 0, 'id': 3179, 'job': 'Music Editor', 'name': 'George Brand', 'profile_path': None}, {'credit_id': '52fe427fc3a36847f8023623', 'department': 'Production', 'gender': 1, 'id': 3275, 'job': 'Casting', 'name': 'Jane Jenkins', 'profile_path': '/aVOlC6UkKaxZpzvpdRxCjkMtJHI.jpg'}, {'credit_id': '52fe427fc3a36847f802362f', 'department': 'Art', 'gender': 2, 'id': 4710, 'job': 'Art Direction', 'name': 'BenjamÃ­n FernÃ¡ndez', 'profile_path': None}, {'credit_id': '52fe427fc3a36847f80235f9', 'department': 'Writing', 'gender': 2, 'id': 5602, 'job': 'Screenplay', 'name': 'David Lynch', 'profile_path': '/3xMyM3kvPqrIgcFQsHT7hVmIwwf.jpg'}, {'credit_id': '52fe427fc3a36847f80235ed', 'department': 'Directing', 'gender': 2, 'id': 5602, 'job': 'Director', 'name': 'David Lynch', 'profile_path': '/3xMyM3kvPqrIgcFQsHT7hVmIwwf.jpg'}, {'credit_id': '52fe427fc3a36847f8023617', 'department': 'Camera', 'gender': 2, 'id': 5629, 'job': 'Director of Photography', 'name': 'Freddie Francis', 'profile_path': '/ljOItnM4paoICjkKHN2M5rQQ1T1.jpg'}, {'credit_id': '52fe427fc3a36847f80235ff', 'department': 'Production', 'gender': 2, 'id': 5398, 'job': 'Executive Producer', 'name': 'Dino De Laurentiis', 'profile_path': '/l5skcaSr7QLDMOpAahznDjUW9Ec.jpg'}, {'credit_id': '52fe427fc3a36847f8023611', 'department': 'Sound', 'gender': 0, 'id': 12508, 'job': 'Original Music Composer', 'name': 'Toto', 'profile_path': '/4YrsyODEBoZoKXNYBLc7J5tYAs8.jpg'}, {'credit_id': '54d60320c3a3683b92002182', 'department': 'Production', 'gender': 2, 'id': 8928, 'job': 'Associate Producer', 'name': 'JosÃ© LÃ³pez Rodero', 'profile_path': '/nE2hIkUueFcd2tJJfD9uZ0S1A18.jpg'}, {'credit_id': '52fe427fc3a36847f80235f3', 'department': 'Writing', 'gender': 2, 'id': 12506, 'job': 'Novel', 'name': 'Frank Herbert', 'profile_path': None}, {'credit_id': '52fe427fc3a36847f8023605', 'department': 'Production', 'gender': 1, 'id': 12507, 'job': 'Producer', 'name': 'Raffaella De Laurentiis', 'profile_path': None}, {'credit_id': '52fe427fc3a36847f802361d', 'department': 'Editing', 'gender': 2, 'id': 12509, 'job': 'Editor', 'name': 'Antony Gibbs', 'profile_path': None}, {'credit_id': '52fe427fc3a36847f8023629', 'department': 'Art', 'gender': 2, 'id': 12510, 'job': 'Production Design', 'name': 'Anthony Masters', 'profile_path': '/32OGKBShuM420L7FxP1XfXfjqBz.jpg'}, {'credit_id': '52fe427fc3a36847f8023635', 'department': 'Art', 'gender': 0, 'id': 12511, 'job': 'Set Decoration', 'name': 'Giorgio Desideri', 'profile_path': None}, {'credit_id': '52fe427fc3a36847f802363b', 'department': 'Art', 'gender': 0, 'id': 12512, 'job': 'Set Decoration', 'name': 'Jorge Sainz', 'profile_path': None}, {'credit_id': '54e0afbf925141194b005b59', 'department': 'Sound', 'gender': 1, 'id': 15893, 'job': 'Sound Editor', 'name': 'Teresa Eckton', 'profile_path': None}, {'credit_id': '570a7f4e92514156750037e4', 'department': 'Art', 'gender': 0, 'id': 16595, 'job': 'Supervising Art Director', 'name': 'Pier Luigi Basile', 'profile_path': None}, {'credit_id': '54e0afa7c3a3684541006259', 'department': 'Sound', 'gender': 2, 'id': 56765, 'job': 'Sound Editor', 'name': 'Leslie Shatz', 'profile_path': None}, {'credit_id': '54e0ad4992514119530053e7', 'department': 'Costume &amp; Make-Up', 'gender': 0, 'id': 27205, 'job': 'Makeup Artist', 'name': 'Luigi Rocchetti', 'profile_path': None}, {'credit_id': '54e0b031925141195300543b', 'department': 'Sound', 'gender': 0, 'id': 55229, 'job': 'Sound Re-Recording Mixer', 'name': 'Bill Varney', 'profile_path': None}, {'credit_id': '54e0b057c3a3685446004711', 'department': 'Crew', 'gender': 0, 'id': 92229, 'job': 'Special Effects Coordinator', 'name': 'Charles L. Finance', 'profile_path': None}, {'credit_id': '54d603419251416ba8001d00', 'department': 'Crew', 'gender': 0, 'id': 553937, 'job': 'Makeup Effects', 'name': 'Etsuko Egawa', 'profile_path': None}, {'credit_id': '54e0afff925141195600597f', 'department': 'Sound', 'gender': 2, 'id': 928942, 'job': 'Sound Re-Recording Mixer', 'name': 'Steve Maslow', 'profile_path': None}, {'credit_id': '54e0af84c3a3684551005e58', 'department': 'Sound', 'gender': 0, 'id': 1117303, 'job': 'Sound Designer', 'name': 'Alan Splet', 'profile_path': '/hDi7aeZgiDZF3KLkbUZHNVJhbex.jpg'}, {'credit_id': '54e0ae06c3a3684541006225', 'department': 'Art', 'gender': 0, 'id': 1219991, 'job': 'Assistant Art Director', 'name': 'Peter Childs', 'profile_path': None}, {'credit_id': '54e0aef0c3a3684541006240', 'department': 'Sound', 'gender': 0, 'id': 1335122, 'job': 'Foley', 'name': 'Donald Flick', 'profile_path': None}, {'credit_id': '54e0ae64c3a368454100622f', 'department': 'Crew', 'gender': 0, 'id': 1338884, 'job': 'Property Master', 'name': 'Graham Sumner', 'profile_path': None}, {'credit_id': '54e0b012925141469f003668', 'department': 'Sound', 'gender': 2, 'id': 1378171, 'job': 'Sound Re-Recording Mixer', 'name': "Kevin O'Connell", 'profile_path': None}, {'credit_id': '54e0af03c3a368537a004dfc', 'department': 'Sound', 'gender': 2, 'id': 1391387, 'job': 'Foley', 'name': 'Jerry Ross', 'profile_path': None}, {'credit_id': '54e0ad1c92514119530053e1', 'department': 'Costume &amp; Make-Up', 'gender': 0, 'id': 1427532, 'job': 'Hairstylist', 'name': 'Mirella De Rossi', 'profile_path': None}, {'credit_id': '54e0ad5a9251411956005943', 'department': 'Costume &amp; Make-Up', 'gender': 0, 'id': 1427533, 'job': 'Makeup Artist', 'name': 'Mario Scutti', 'profile_path': None}, {'credit_id': '54e0ad72925141194b005b0c', 'department': 'Costume &amp; Make-Up', 'gender': 0, 'id': 1427534, 'job': 'Wigmaker', 'name': 'Mara Rossi', 'profile_path': None}, {'credit_id': '54e0adf1c3a3685756003856', 'department': 'Art', 'gender': 0, 'id': 1427535, 'job': 'Assistant Art Director', 'name': 'JosÃ© MarÃ­a AlarcÃ³n', 'profile_path': None}, {'credit_id': '54e0ae1ac3a3684551005e36', 'department': 'Art', 'gender': 0, 'id': 1427536, 'job': 'Assistant Art Director', 'name': 'Raul Paton Garcia', 'profile_path': None}, {'credit_id': '54e0ae87925141194b005b31', 'department': 'Art', 'gender': 0, 'id': 1427537, 'job': 'Sculptor', 'name': 'Rafael Ablanque', 'profile_path': None}, {'credit_id': '54e0aea3c3a368454d00581d', 'department': 'Art', 'gender': 0, 'id': 1427538, 'job': 'Sculptor', 'name': 'Giulio Tamassy', 'profile_path': None}, {'credit_id': '54e0b0c3925141454f003161', 'department': 'Crew', 'gender': 0, 'id': 1427541, 'job': 'Stunt Coordinator', 'name': 'Richard Humphreys', 'profile_path': None}, {'credit_id': '54e0b0dec3a3685446004718', 'department': 'Camera', 'gender': 0, 'id': 1427542, 'job': 'Camera Operator', 'name': 'Chic Anstiss', 'profile_path': None}, {'credit_id': '54e0b0f092514119560059a0', 'department': 'Camera', 'gender': 2, 'id': 1427543, 'job': 'Camera Operator', 'name': 'Gordon Hayman', 'profile_path': None}, {'credit_id': '54e0b102925141027c004fa5', 'department': 'Camera', 'gender': 0, 'id': 1427544, 'job': 'Camera Operator', 'name': 'Ken Worringham', 'profile_path': None}, {'credit_id': '54e0b11bc3a36857560038a6', 'department': 'Camera', 'gender': 0, 'id': 1427545, 'job': 'Still Photographer', 'name': 'George Whitear', 'profile_path': None}, {'credit_id': '54e0b184c3a368544600472f', 'department': 'Directing', 'gender': 0, 'id': 1427546, 'job': 'Script Supervisor', 'name': 'Yvonne Axeworthy', 'profile_path': None}, {'credit_id': '54e0b19892514119560059b7', 'department': 'Crew', 'gender': 0, 'id': 1427547, 'job': 'Dialect Coach', 'name': 'Margaret Anderson', 'profile_path': None}, {'credit_id': '56f00cb6925141183d00000f', 'department': 'Lighting', 'gender': 0, 'id': 1593813, 'job': 'Gaffer', 'name': 'Maria Schiavone', 'profile_path': None}]</t>
  </si>
  <si>
    <t>[{'id': 28, 'name': 'Action'}, {'id': 878, 'name': 'Science Fiction'}, {'id': 12, 'name': 'Adventure'}]</t>
  </si>
  <si>
    <t>[{'name': 'Dino De Laurentiis Company', 'id': 10308}]</t>
  </si>
  <si>
    <t>Dune</t>
  </si>
  <si>
    <t>m329</t>
  </si>
  <si>
    <t>['biography', 'comedy', 'drama']</t>
  </si>
  <si>
    <t>[{'cast_id': 5, 'character': 'Ed Wood', 'credit_id': '52fe424cc3a36847f801385f', 'gender': 2, 'id': 85, 'name': 'Johnny Depp', 'order': 0, 'profile_path': '/kbWValANhZI8rbWZXximXuMN4UN.jpg'}, {'cast_id': 6, 'character': 'Bela Lugosi', 'credit_id': '52fe424cc3a36847f8013863', 'gender': 2, 'id': 2641, 'name': 'Martin Landau', 'order': 1, 'profile_path': '/ylT7pqkcPNsHloe2dJsePFSoIkE.jpg'}, {'cast_id': 7, 'character': 'Dolores Fuller', 'credit_id': '52fe424cc3a36847f8013867', 'gender': 1, 'id': 520, 'name': 'Sarah Jessica Parker', 'order': 2, 'profile_path': '/chjO3dDzkT7UzAZk1AGjXdbezyg.jpg'}, {'cast_id': 8, 'character': "Kathy O'Hara", 'credit_id': '52fe424cc3a36847f801386b', 'gender': 1, 'id': 4687, 'name': 'Patricia Arquette', 'order': 3, 'profile_path': '/9Sz0M91CHHkJ5tlPteiXv34gpgK.jpg'}, {'cast_id': 9, 'character': 'Criswell', 'credit_id': '52fe424cc3a36847f801386f', 'gender': 2, 'id': 4004, 'name': 'Jeffrey Jones', 'order': 4, 'profile_path': '/96J47E34mbjqnhiW9dbLuBqyqmD.jpg'}, {'cast_id': 10, 'character': 'Reverend Lemon', 'credit_id': '52fe424cc3a36847f8013873', 'gender': 2, 'id': 3173, 'name': 'G. D. Spradlin', 'order': 5, 'profile_path': '/lyk0Fo343PJJ5gItBqGGl7oG112.jpg'}, {'cast_id': 11, 'character': 'Orson Welles', 'credit_id': '52fe424cc3a36847f8013877', 'gender': 2, 'id': 7132, 'name': "Vincent D'Onofrio", 'order': 6, 'profile_path': '/lUEn7f7xCLuT1kRCHoxMTRnYKXW.jpg'}, {'cast_id': 12, 'character': 'Bunny Breckinridge', 'credit_id': '52fe424cc3a36847f801387b', 'gender': 2, 'id': 1532, 'name': 'Bill Murray', 'order': 7, 'profile_path': '/7BOoOAIA1CnSzFSVSJP7saniQaB.jpg'}, {'cast_id': 13, 'character': 'Georgie Weiss', 'credit_id': '52fe424cc3a36847f801387f', 'gender': 2, 'id': 5170, 'name': 'Mike Starr', 'order': 8, 'profile_path': '/qzoXxFJlhcos4kAPJmqMpdw0Tin.jpg'}, {'cast_id': 14, 'character': 'Paul Marco', 'credit_id': '52fe424cc3a36847f8013883', 'gender': 2, 'id': 7133, 'name': 'Max Casella', 'order': 9, 'profile_path': '/5CNTDSCBhWPclTLTyTBy8oHUkzb.jpg'}, {'cast_id': 15, 'character': 'Conrad Brooks', 'credit_id': '52fe424cc3a36847f8013887', 'gender': 2, 'id': 7134, 'name': 'Brent Hinkley', 'order': 10, 'profile_path': '/1vsUTyswlmeKc4nZOEivdq482mO.jpg'}, {'cast_id': 16, 'character': 'Tor Johnson', 'credit_id': '52fe424cc3a36847f801388b', 'gender': 0, 'id': 7136, 'name': 'William James Myers', 'order': 11, 'profile_path': '/1mzDi9g9m3cxMpUxRasnGWNdYGH.jpg'}, {'cast_id': 17, 'character': 'Loretta King', 'credit_id': '52fe424cc3a36847f801388f', 'gender': 1, 'id': 7137, 'name': 'Juliet Landau', 'order': 12, 'profile_path': '/dY8yp1pEQP9tGhQf0R2baPgCAeF.jpg'}, {'cast_id': 18, 'character': 'Ed Reynolds', 'credit_id': '52fe424cc3a36847f8013893', 'gender': 0, 'id': 7138, 'name': 'Clive Rosengren', 'order': 13, 'profile_path': '/n8EcJgGQodlJf5CvB6Z71fobQjf.jpg'}, {'cast_id': 19, 'character': 'Cameraman Bill', 'credit_id': '52fe424cc3a36847f8013897', 'gender': 2, 'id': 7139, 'name': 'Norman Alden', 'order': 14, 'profile_path': '/vdzvCDT4UtVctmo17OSpU8HVUxe.jpg'}, {'cast_id': 20, 'character': 'Makeup Man Harry', 'credit_id': '52fe424cc3a36847f801389b', 'gender': 2, 'id': 7140, 'name': 'Leonard Termo', 'order': 15, 'profile_path': '/jdXgGMSpQGeN6vCZO5OM758dh3t.jpg'}, {'cast_id': 21, 'character': 'Dr. Tom Mason', 'credit_id': '52fe424cc3a36847f801389f', 'gender': 2, 'id': 2141, 'name': 'Ned Bellamy', 'order': 16, 'profile_path': '/aPAsdVFewZK3ldhvrL1ea2VUkUK.jpg'}, {'cast_id': 22, 'character': 'Soundman', 'credit_id': '52fe424cc3a36847f80138a3', 'gender': 2, 'id': 7141, 'name': 'Danny Dayton', 'order': 17, 'profile_path': '/aHO2FLTgypy210Vl3wVLTYosaUz.jpg'}, {'cast_id': 23, 'character': 'Camera Assistant', 'credit_id': '52fe424cc3a36847f80138a7', 'gender': 2, 'id': 7142, 'name': 'Ross Manarchy', 'order': 18, 'profile_path': '/dpK2uFch0ZnS8ScxXKER0LRqjaG.jpg'}, {'cast_id': 24, 'character': 'Tony McCoy', 'credit_id': '52fe424cc3a36847f80138ab', 'gender': 2, 'id': 7143, 'name': 'Bill Cusack', 'order': 19, 'profile_path': '/gzFrSaKHWiNw3QnoJe1Amv2mcpH.jpg'}, {'cast_id': 37, 'character': 'Vampira', 'credit_id': '52fe424dc3a36847f80138f7', 'gender': 1, 'id': 4452, 'name': 'Lisa Marie', 'order': 20, 'profile_path': '/ze1gOeR6qfAMAUlMqNYdV7KX3Pd.jpg'}, {'cast_id': 38, 'character': 'Mr. Feldman', 'credit_id': '52fe424dc3a36847f80138fb', 'gender': 2, 'id': 4171, 'name': 'Stanley DeSantis', 'order': 21, 'profile_path': '/4cHxkhTd7oklyNkdva9WJp0FLrX.jpg'}, {'cast_id': 49, 'character': 'Rude Boss', 'credit_id': '5616f932c3a3680fae0006ee', 'gender': 2, 'id': 1916, 'name': 'Biff Yeager', 'order': 22, 'profile_path': '/pxT4WEoRidROV04OjSvXC0ZjTV.jpg'}, {'cast_id': 50, 'character': 'Security Guard', 'credit_id': '5616f95ac3a3680fba000707', 'gender': 0, 'id': 1218174, 'name': 'Joseph R. Gannascoli', 'order': 23, 'profile_path': '/48ip2INCiKfPBbT2Is6bvkQqhEb.jpg'}, {'cast_id': 51, 'character': 'Old Crusty Man', 'credit_id': '5616f9789251412aef0006e5', 'gender': 2, 'id': 154073, 'name': 'Carmen Filpi', 'order': 24, 'profile_path': '/a1XRRqiUDBC4Wlg5fklVhfvnWLx.jpg'}, {'cast_id': 52, 'character': 'Secretary #1', 'credit_id': '5616f9f5c3a3680fb60006b6', 'gender': 1, 'id': 27546, 'name': 'Lisa Malkiewicz', 'order': 25, 'profile_path': '/fglz4JTbmWAfOkNPhngQffOZRNL.jpg'}, {'cast_id': 53, 'character': 'Secretary #2', 'credit_id': '5616fa1ac3a3680f9d00070b', 'gender': 1, 'id': 4766, 'name': 'Melora Walters', 'order': 26, 'profile_path': '/jOK1KzMo93l1qpHHdgYrj81Elco.jpg'}, {'cast_id': 54, 'character': 'Bartender', 'credit_id': '5616fa48c3a3680fa90006a8', 'gender': 0, 'id': 97824, 'name': 'Conrad Brooks', 'order': 27, 'profile_path': '/ccuggOAsOHthPN1kdhDbhH69Xwn.jpg'}, {'cast_id': 55, 'character': 'Salesman', 'credit_id': '5616fa63c3a3680f9a0006f1', 'gender': 2, 'id': 15800, 'name': 'Don Amendolia', 'order': 28, 'profile_path': '/yC43rKJ5adkOy68uLi9R0aBzLNs.jpg'}, {'cast_id': 57, 'character': 'Stage Guard', 'credit_id': '5616faabc3a3680fae000715', 'gender': 2, 'id': 136236, 'name': 'Reid Cruickshanks', 'order': 29, 'profile_path': '/zioD97DTavTaggN3Emfflg7i1Qu.jpg'}, {'cast_id': 119, 'character': 'Executive #1', 'credit_id': '595ced199251410a59070b93', 'gender': 0, 'id': 1845156, 'name': 'Lionel Decker', 'order': 30, 'profile_path': '/xV8jzujHjKYnj1gfFfr3vWiyG0N.jpg'}, {'cast_id': 58, 'character': 'Executive #2', 'credit_id': '5616faeb9251412aef00071c', 'gender': 2, 'id': 1408508, 'name': 'Edmund L. Shaff', 'order': 31, 'profile_path': '/bhCmAkrf6Uywg5vx0D1uqpLUGJu.jpg'}, {'cast_id': 59, 'character': 'Ring Announcer', 'credit_id': '5616fb17c3a3680fa0000778', 'gender': 0, 'id': 16643, 'name': 'Gene LeBell', 'order': 32, 'profile_path': '/2hLfLgP3B2F99sdO06vlWVcrA7p.jpg'}, {'cast_id': 60, 'character': 'TV Show Host', 'credit_id': '5616fb539251412ae900067e', 'gender': 2, 'id': 53601, 'name': 'Bobby Slayton', 'order': 33, 'profile_path': '/nFTCMgev1PrIwyn9EpZNDSgeyyN.jpg'}, {'cast_id': 61, 'character': "TV Host's Assistant", 'credit_id': '5616fb8dc3a3680fa40007bb', 'gender': 1, 'id': 218506, 'name': 'Gretchen Becker', 'order': 34, 'profile_path': '/sVEK9zpjLlVwL14jucE1OzTfrug.jpg'}, {'cast_id': 62, 'character': 'Conservative Man', 'credit_id': '5616fbc4c3a3680fae000738', 'gender': 2, 'id': 162074, 'name': 'John Rice', 'order': 35, 'profile_path': '/olYzjAsd8kMHpgjHoWd7kDp2wCs.jpg'}, {'cast_id': 63, 'character': 'Conservative Wife', 'credit_id': '5616fc399251412ae50007ab', 'gender': 0, 'id': 1225788, 'name': 'Catherine Butterfield', 'order': 36, 'profile_path': '/bVGA8lxuiNxMBDD5DQKj0IMlNCD.jpg'}, {'cast_id': 64, 'character': "Backer's Wife", 'credit_id': '5616fcde9251412ae90006c9', 'gender': 1, 'id': 58354, 'name': 'Mary Portser', 'order': 37, 'profile_path': '/tBcI5T3Y0bxm5u3n1T5w1doFL8e.jpg'}, {'cast_id': 65, 'character': 'Hick Backer', 'credit_id': '5616fd069251412ae300071f', 'gender': 0, 'id': 938149, 'name': 'King Cotton', 'order': 38, 'profile_path': '/mqWzftkzR3muixC2C8P4F6jq4wF.jpg'}, {'cast_id': 66, 'character': 'Southern Backer', 'credit_id': '5616fd389251412af2000762', 'gender': 0, 'id': 39430, 'name': 'Don Hood', 'order': 39, 'profile_path': '/5Zk7fUvXqCCDHPBKWalqHqhuX09.jpg'}, {'cast_id': 67, 'character': 'Valet', 'credit_id': '5616fda09251412ae3000742', 'gender': 2, 'id': 545, 'name': 'Matthew Barry', 'order': 40, 'profile_path': '/6nQnIW8yzsOHLCJy9JHwYfGIA4o.jpg'}, {'cast_id': 68, 'character': 'Waiter', 'credit_id': '5616fdbec3a3680fa4000830', 'gender': 0, 'id': 156741, 'name': 'Ralph Monaco', 'order': 41, 'profile_path': '/6FkczvJnlLUWuNLDuB6Lmt0PQxW.jpg'}, {'cast_id': 69, 'character': 'Busboy', 'credit_id': '5616fde5c3a3680fa4000841', 'gender': 2, 'id': 58474, 'name': 'Anthony Russell', 'order': 42, 'profile_path': '/pEDgSXNYJpqkKFxjUywDYn7pKBE.jpg'}, {'cast_id': 70, 'character': 'Potential Backer', 'credit_id': '5616fe1cc3a3680fba0007c5', 'gender': 2, 'id': 41279, 'name': 'Gregory Walcott', 'order': 43, 'profile_path': '/oTGgXPEOqGR8Yu7N9mRSaWLbMkE.jpg'}, {'cast_id': 71, 'character': 'Another Backer', 'credit_id': '5616fe4ac3a3680fa400085a', 'gender': 0, 'id': 141052, 'name': 'Charles C. Stevenson Jr.', 'order': 44, 'profile_path': '/k9k7r2av6IOCMQKOTyPFJt4j1gB.jpg'}, {'cast_id': 72, 'character': 'Old Man McCoy', 'credit_id': '5616fe6bc3a3680fa0000841', 'gender': 2, 'id': 22250, 'name': 'Rance Howard', 'order': 45, 'profile_path': '/i7tkpb7GLJXjwUNyrpOy63FiStt.jpg'}, {'cast_id': 73, 'character': 'Professor Strowski', 'credit_id': '5616fe8f9251412aef0007d6', 'gender': 0, 'id': 554248, 'name': 'Vasek Simek', 'order': 46, 'profile_path': '/rilqGvic4w4s1gTpTCTJUXNuwo6.jpg'}, {'cast_id': 74, 'character': 'TV Horror Show Director', 'credit_id': '5616fef49251412ae300078b', 'gender': 2, 'id': 100592, 'name': 'Vinny Argiro', 'order': 47, 'profile_path': '/ebfTJZ5KegV4Xqf3lJI18R1LUXA.jpg'}, {'cast_id': 123, 'character': 'Indian Musician', 'credit_id': '595d1bc49251410a59073d95', 'gender': 2, 'id': 1813575, 'name': 'Korla Pandit', 'order': 48, 'profile_path': '/hwqKeTIdOUB5NXHLD0hDWBA9aah.jpg'}, {'cast_id': 75, 'character': 'Nurse', 'credit_id': '5616ff10c3a3680fa9000768', 'gender': 1, 'id': 1196132, 'name': 'Patti Tippo', 'order': 49, 'profile_path': '/68mCQgI46gAO4YdVnbaZGnXW8gZ.jpg'}, {'cast_id': 76, 'character': 'Doctor', 'credit_id': '5616ff329251412ae900074a', 'gender': 2, 'id': 12889, 'name': 'Ray Baker', 'order': 50, 'profile_path': '/cDmi2buNK0WR5OdqAJDk6OcvC2N.jpg'}, {'cast_id': 77, 'character': 'Rental House Manager', 'credit_id': '5616ff54c3a3680fae000810', 'gender': 2, 'id': 3218, 'name': 'Louis Lombardi', 'order': 51, 'profile_path': '/xQxODNK3RKu0DZvJYQKBLamSmad.jpg'}, {'cast_id': 122, 'character': 'Wrestling Opponent', 'credit_id': '595d17ffc3a36828a1081355', 'gender': 0, 'id': 1845370, 'name': 'Jesse Hernandez', 'order': 52, 'profile_path': '/zbE4ZQ9K7mJx5xGCExNzKjVvKry.jpg'}, {'cast_id': 78, 'character': 'Theatre Manager', 'credit_id': '5616ff76c3a3680fba00080e', 'gender': 0, 'id': 97856, 'name': 'Jim Boyce', 'order': 53, 'profile_path': '/7lqkifKFP8uFrrduJleDcN7bV9J.jpg'}, {'cast_id': 79, 'character': 'Angry Kid', 'credit_id': '5616ff9c9251412af2000801', 'gender': 0, 'id': 193063, 'name': 'Ben Ryan Ganger', 'order': 54, 'profile_path': '/9jShESJ4IFPSWJRFmJHdQQ7BGn5.jpg'}, {'cast_id': 80, 'character': 'Tourist', 'credit_id': '5616ffec9251412af8000837', 'gender': 2, 'id': 1174939, 'name': 'Charlie Holliday', 'order': 55, 'profile_path': '/w5TdBu9cdFXHA1zlLMwIdKOcbUe.jpg'}, {'cast_id': 121, 'character': 'Tough Boy', 'credit_id': '595d168dc3a368293b07924a', 'gender': 2, 'id': 1063614, 'name': 'Tommy Bertelsen', 'order': 56, 'profile_path': '/vSlRndjzrZhicsVsWqlmckwDlYv.jpg'}, {'cast_id': 120, 'character': 'Photographer #1', 'credit_id': '595d02ce9251410c5606e193', 'gender': 0, 'id': 1683090, 'name': 'Adam Drescher', 'order': 57, 'profile_path': '/4XxvgYMkKdWVwokFW3zt9Wpgsd1.jpg'}, {'cast_id': 81, 'character': 'Photographer #2', 'credit_id': '56170027c3a3680fba00082d', 'gender': 2, 'id': 157121, 'name': 'Ric Mancini', 'order': 58, 'profile_path': '/y4tyCxv8pjmVJCCT73RGLBWIUfq.jpg'}, {'cast_id': 118, 'character': 'Tor Johnson', 'credit_id': '58da2fffc3a3686d49007284', 'gender': 2, 'id': 1568976, 'name': "George Steele 'The animal'", 'order': 59, 'profile_path': '/62frqfzzAHj3kcej7d1EXJMHBs5.jpg'}, {'cast_id': 82, 'character': 'Pilot / Strapping Young Man', 'credit_id': '561700789251412aec0007d7', 'gender': 2, 'id': 188377, 'name': 'Daniel Riordan', 'order': 60, 'profile_path': '/xZMVjM2pmgkBJMl6OPEPySagouT.jpg'}, {'cast_id': 83, 'character': 'Hammy Alien', 'credit_id': '5617009c9251412af2000825', 'gender': 0, 'id': 55959, 'name': 'Mickey Cottrell', 'order': 61, 'profile_path': '/p9qp6XcXXCgidPxI5tr7T3wANEH.jpg'}, {'cast_id': 84, 'character': 'Sexy Pedestrian (uncredited)', 'credit_id': '56170155c3a3680fae00088d', 'gender': 1, 'id': 1375144, 'name': 'Lena Banks', 'order': 62, 'profile_path': '/b2yZhpgdUkEI47srMot7lGNBvE2.jpg'}, {'cast_id': 85, 'character': 'Orson Welles (voice) (uncredited)', 'credit_id': '561701d69251412ae50008d1', 'gender': 2, 'id': 34521, 'name': 'Maurice LaMarche', 'order': 63, 'profile_path': '/zanuPXm0BYAsARbsrDMjLmct7Fq.jpg'}, {'cast_id': 86, 'character': "Vampira's Friend (uncredited)", 'credit_id': '5617029ac3a3680fae0008f2', 'gender': 0, 'id': 1116141, 'name': 'Ada Tai', 'order': 64, 'profile_path': '/enbSuwrWXhYlWbdW2Rr3N23yAcu.jpg'}, {'cast_id': 87, 'character': "Vampira's Friend (uncredited)", 'credit_id': '561702b3c3a3680fa900086f', 'gender': 0, 'id': 1116140, 'name': 'Arlene Tai', 'order': 65, 'profile_path': '/7YJPWqvWRyljrprR8XOR7PVqLI7.jpg'}, {'cast_id': 88, 'character': 'Car Vandal (uncredited)', 'credit_id': '561702eb9251412ae300086b', 'gender': 2, 'id': 149216, 'name': 'Rayder Woods', 'order': 66, 'profile_path': '/oZwX6n5sr7DAYiCiuoHgl7DI1uU.jpg'}, {'cast_id': 105, 'character': 'Extra (uncredited)', 'credit_id': '5676fd4892514179e30062cb', 'gender': 2, 'id': 1551605, 'name': 'Ralph Moratz', 'order': 67, 'profile_path': '/ax2d7RI6kcHIzV6PBnoE7hafNbs.jpg'}]</t>
  </si>
  <si>
    <t>[{'credit_id': '52fe424cc3a36847f8013849', 'department': 'Directing', 'gender': 2, 'id': 510, 'job': 'Director', 'name': 'Tim Burton', 'profile_path': '/yHEHAHQpN9PfSEQx1UxZPczhcAi.jpg'}, {'credit_id': '52fe424cc3a36847f801384f', 'department': 'Writing', 'gender': 0, 'id': 7129, 'job': 'Author', 'name': 'Rudolph Grey', 'profile_path': None}, {'credit_id': '52fe424cc3a36847f8013855', 'department': 'Writing', 'gender': 2, 'id': 7130, 'job': 'Screenplay', 'name': 'Scott Alexander', 'profile_path': '/2Zcnbxg4dLC0yRcv7NqcUrpZeCj.jpg'}, {'credit_id': '52fe424cc3a36847f801385b', 'department': 'Writing', 'gender': 2, 'id': 7131, 'job': 'Screenplay', 'name': 'Larry Karaszewski', 'profile_path': None}, {'credit_id': '52fe424cc3a36847f80138b1', 'department': 'Production', 'gender': 2, 'id': 510, 'job': 'Producer', 'name': 'Tim Burton', 'profile_path': '/yHEHAHQpN9PfSEQx1UxZPczhcAi.jpg'}, {'credit_id': '52fe424cc3a36847f80138b7', 'department': 'Production', 'gender': 1, 'id': 1899, 'job': 'Producer', 'name': 'Denise Di Novi', 'profile_path': '/2U7NbchfxJpZOwOWE5FVtQY7gBK.jpg'}, {'credit_id': '52fe424cc3a36847f80138c3', 'department': 'Production', 'gender': 2, 'id': 7145, 'job': 'Executive Producer', 'name': 'Michael Lehmann', 'profile_path': '/rM0KmE5Fr9zAi5gzQv9bc78Q1GX.jpg'}, {'credit_id': '52fe424cc3a36847f80138c9', 'department': 'Sound', 'gender': 2, 'id': 117, 'job': 'Original Music Composer', 'name': 'Howard Shore', 'profile_path': '/4HbFF5o13GkO0rHi4OVXXMb7U5L.jpg'}, {'credit_id': '52fe424dc3a36847f80138cf', 'department': 'Camera', 'gender': 2, 'id': 1919, 'job': 'Director of Photography', 'name': 'Stefan Czapsky', 'profile_path': None}, {'credit_id': '52fe424dc3a36847f80138d5', 'department': 'Editing', 'gender': 2, 'id': 541, 'job': 'Editor', 'name': 'Chris Lebenzon', 'profile_path': '/eA6NqE5wdIM0LT3g1ihanv5vUM7.jpg'}, {'credit_id': '52fe424dc3a36847f80138db', 'department': 'Production', 'gender': 1, 'id': 547, 'job': 'Casting', 'name': 'Victoria Thomas', 'profile_path': '/cdOR8cgySFsgxWtp6hGA3eMsVra.jpg'}, {'credit_id': '52fe424dc3a36847f80138e1', 'department': 'Art', 'gender': 2, 'id': 7146, 'job': 'Production Design', 'name': 'Tom Duffield', 'profile_path': None}, {'credit_id': '52fe424dc3a36847f80138e7', 'department': 'Art', 'gender': 0, 'id': 7147, 'job': 'Art Direction', 'name': 'Okowita', 'profile_path': None}, {'credit_id': '52fe424dc3a36847f80138ed', 'department': 'Art', 'gender': 0, 'id': 7148, 'job': 'Set Decoration', 'name': 'Cricket Rowland', 'profile_path': None}, {'credit_id': '52fe424dc3a36847f80138f3', 'department': 'Costume &amp; Make-Up', 'gender': 0, 'id': 557, 'job': 'Costume Design', 'name': 'Colleen Atwood', 'profile_path': '/4hbAdhvoCkENdoFDLKdXck1ESIl.jpg'}, {'credit_id': '52fe424dc3a36847f8013901', 'department': 'Costume &amp; Make-Up', 'gender': 1, 'id': 406204, 'job': 'Makeup Artist', 'name': 'Ve Neill', 'profile_path': '/gNYwxuK5Z7Nr3tWtSWv0qAueUIs.jpg'}, {'credit_id': '55a6d6efc3a36830050004e8', 'department': 'Production', 'gender': 0, 'id': 1382732, 'job': 'Producer', 'name': 'Michael Flynn', 'profile_path': None}, {'credit_id': '5616a078c3a36818a1008290', 'department': 'Production', 'gender': 2, 'id': 5626, 'job': 'Unit Production Manager', 'name': 'Michael Polaire', 'profile_path': None}, {'credit_id': '5616a0a1c3a3680433002a42', 'department': 'Directing', 'gender': 0, 'id': 17217, 'job': 'Assistant Director', 'name': 'Mike Topoozian', 'profile_path': None}, {'credit_id': '5616a0f492514129af002415', 'department': 'Crew', 'gender': 0, 'id': 16641, 'job': 'Special Effects Coordinator', 'name': 'Howard Jensen', 'profile_path': None}, {'credit_id': '5616a112c3a368680b01fb23', 'department': 'Crew', 'gender': 0, 'id': 559909, 'job': 'Special Effects', 'name': 'Kevin Pike', 'profile_path': None}, {'credit_id': '5616a1729251412fd50021a5', 'department': 'Crew', 'gender': 0, 'id': 1424176, 'job': 'Stunt Coordinator', 'name': 'John Branagan', 'profile_path': None}, {'credit_id': '5616a1e492514152500018b5', 'department': 'Crew', 'gender': 0, 'id': 103080, 'job': 'Thanks', 'name': 'Paul Marco', 'profile_path': None}, {'credit_id': '5616a20fc3a3686814021e40', 'department': 'Crew', 'gender': 0, 'id': 1134763, 'job': 'Thanks', 'name': 'Kathy Wood', 'profile_path': None}, {'credit_id': '5645f5b49251410a4c009226', 'department': 'Costume &amp; Make-Up', 'gender': 0, 'id': 1095093, 'job': 'Hairstylist', 'name': 'Bridget Cook', 'profile_path': None}, {'credit_id': '5645f5cec3a36870db0098c0', 'department': 'Directing', 'gender': 0, 'id': 1479807, 'job': 'Script Supervisor', 'name': 'Janna Stern', 'profile_path': None}, {'credit_id': '5645f5efc3a36870db0098c8', 'department': 'Sound', 'gender': 0, 'id': 15315, 'job': 'Music Editor', 'name': 'Ellen Segal', 'profile_path': None}, {'credit_id': '5645f610c3a36870dd0098c6', 'department': 'Camera', 'gender': 0, 'id': 1399467, 'job': 'Camera Operator', 'name': 'Philippe Carr-Forster', 'profile_path': None}, {'credit_id': '5645f631c3a36870ec008dac', 'department': 'Visual Effects', 'gender': 0, 'id': 1534527, 'job': 'Visual Effects Supervisor', 'name': 'Paul Boyington', 'profile_path': None}, {'credit_id': '5645f654c3a36870ec008db3', 'department': 'Sound', 'gender': 0, 'id': 19747, 'job': 'Supervising Sound Editor', 'name': 'John Nutt', 'profile_path': None}, {'credit_id': '5645f6909251410a3f009092', 'department': 'Editing', 'gender': 0, 'id': 16548, 'job': 'Dialogue Editor', 'name': 'Joan E. Chapman', 'profile_path': None}, {'credit_id': '5645f69dc3a36870d600966d', 'department': 'Editing', 'gender': 0, 'id': 1535414, 'job': 'Dialogue Editor', 'name': 'Scott Levitin', 'profile_path': None}, {'credit_id': '5645f6a9c3a36870ec008dba', 'department': 'Editing', 'gender': 2, 'id': 957581, 'job': 'Dialogue Editor', 'name': 'Patrick Dodd', 'profile_path': None}, {'credit_id': '5645f6d4c3a36870ec008dc4', 'department': 'Costume &amp; Make-Up', 'gender': 1, 'id': 1400741, 'job': 'Key Hair Stylist', 'name': 'Yolanda Toussieng', 'profile_path': '/grhDrJir8jfCfWZnDtYP0RnxHbD.jpg'}, {'credit_id': '5645f6e69251410a4c009252', 'department': 'Costume &amp; Make-Up', 'gender': 0, 'id': 1210259, 'job': 'Hairstylist', 'name': 'Lucia Mace', 'profile_path': None}, {'credit_id': '5645f70d9251410a530091a4', 'department': 'Costume &amp; Make-Up', 'gender': 0, 'id': 1531878, 'job': 'Makeup Artist', 'name': 'Carrie Angland', 'profile_path': None}, {'credit_id': '5645f725c3a36870e3009d71', 'department': 'Costume &amp; Make-Up', 'gender': 0, 'id': 1293492, 'job': 'Makeup Artist', 'name': 'Matt Rose', 'profile_path': None}, {'credit_id': '5645f766c3a36870ef009384', 'department': 'Costume &amp; Make-Up', 'gender': 0, 'id': 1223915, 'job': 'Makeup Artist', 'name': 'Jim Leonard', 'profile_path': None}, {'credit_id': '5645f787c3a36870db0098f6', 'department': 'Costume &amp; Make-Up', 'gender': 2, 'id': 16178, 'job': 'Makeup Designer', 'name': 'Rick Baker', 'profile_path': '/duiRGU1zSX3w1bhGW8UztVHjpeG.jpg'}, {'credit_id': '5658981c9251416dd10034c7', 'department': 'Sound', 'gender': 0, 'id': 1541839, 'job': 'ADR &amp; Dubbing', 'name': 'Paul J. Zydel', 'profile_path': None}, {'credit_id': '5681f31dc3a3684be3012e37', 'department': 'Sound', 'gender': 2, 'id': 26678, 'job': 'ADR &amp; Dubbing', 'name': 'Bruce Winant', 'profile_path': None}, {'credit_id': '577008abc3a36837330007a0', 'department': 'Crew', 'gender': 2, 'id': 1624607, 'job': 'Post Production Supervisor', 'name': 'David Gaines', 'profile_path': None}, {'credit_id': '577008ebc3a36834dd000926', 'department': 'Directing', 'gender': 0, 'id': 1486978, 'job': 'Assistant Director', 'name': 'Gregory Kent Simmons', 'profile_path': None}, {'credit_id': '57700939c3a36836e90007b1', 'department': 'Visual Effects', 'gender': 0, 'id': 1332501, 'job': 'Animation', 'name': 'Kent Burton', 'profile_path': None}, {'credit_id': '5770099f92514160a50007f5', 'department': 'Costume &amp; Make-Up', 'gender': 0, 'id': 1328134, 'job': 'Costume Supervisor', 'name': 'Nancy McArdle', 'profile_path': None}, {'credit_id': '57700a3c9251415f5700089d', 'department': 'Costume &amp; Make-Up', 'gender': 0, 'id': 1553616, 'job': 'Assistant Costume Designer', 'name': 'Michelle Skoby', 'profile_path': None}, {'credit_id': '57700a65c3a3683733000893', 'department': 'Costume &amp; Make-Up', 'gender': 0, 'id': 1392109, 'job': 'Costume Supervisor', 'name': 'Kenn Smiley', 'profile_path': None}, {'credit_id': '57700af99251415fd50008ae', 'department': 'Costume &amp; Make-Up', 'gender': 0, 'id': 1298017, 'job': 'Set Costumer', 'name': 'Philip Maldonado', 'profile_path': None}, {'credit_id': '57700b56c3a3682b86000c71', 'department': 'Production', 'gender': 0, 'id': 1614189, 'job': 'Location Manager', 'name': 'Liz Matthews', 'profile_path': None}, {'credit_id': '57700ba6c3a36836a300092f', 'department': 'Crew', 'gender': 0, 'id': 1397882, 'job': 'Transportation Captain', 'name': 'Hal Lary', 'profile_path': None}, {'credit_id': '57700bd0c3a368356f000994', 'department': 'Crew', 'gender': 0, 'id': 1404751, 'job': 'Transportation Co-Captain', 'name': 'Tim Abbatoye', 'profile_path': None}, {'credit_id': '57700c2b92514157a6000c98', 'department': 'Crew', 'gender': 0, 'id': 1538365, 'job': 'Stunts', 'name': 'Anthony G. Schmidt', 'profile_path': None}]</t>
  </si>
  <si>
    <t>[{'id': 35, 'name': 'Comedy'}, {'id': 18, 'name': 'Drama'}, {'id': 36, 'name': 'History'}]</t>
  </si>
  <si>
    <t>[{'name': 'Touchstone Pictures', 'id': 9195}]</t>
  </si>
  <si>
    <t>Ed Wood</t>
  </si>
  <si>
    <t>m330</t>
  </si>
  <si>
    <t>[{'cast_id': 13, 'character': "Ed 'Eddie' Pekurny", 'credit_id': '52fe44339251416c7502c575', 'gender': 2, 'id': 10297, 'name': 'Matthew McConaughey', 'order': 0, 'profile_path': '/uKj2m1hJSw4dlOLAvZ3g9WiZkAZ.jpg'}, {'cast_id': 15, 'character': 'Ray Pekurny', 'credit_id': '52fe44339251416c7502c579', 'gender': 2, 'id': 57755, 'name': 'Woody Harrelson', 'order': 1, 'profile_path': '/1ecdooAHICUhCZKKEKlFtccEmTU.jpg'}, {'cast_id': 16, 'character': 'Jeanette', 'credit_id': '52fe44339251416c7502c57d', 'gender': 1, 'id': 12134, 'name': 'Sally Kirkland', 'order': 2, 'profile_path': '/wkSuQqn6ms8uvigDAla9TNxvEue.jpg'}, {'cast_id': 17, 'character': 'Shari', 'credit_id': '52fe44339251416c7502c581', 'gender': 1, 'id': 40279, 'name': 'Jenna Elfman', 'order': 3, 'profile_path': '/lY4pLueI0eMmgBXVfw5xw9jysHM.jpg'}, {'cast_id': 18, 'character': 'Al', 'credit_id': '52fe44339251416c7502c585', 'gender': 2, 'id': 2641, 'name': 'Martin Landau', 'order': 4, 'profile_path': '/ylT7pqkcPNsHloe2dJsePFSoIkE.jpg'}, {'cast_id': 19, 'character': 'Cynthia Topping', 'credit_id': '52fe44339251416c7502c589', 'gender': 1, 'id': 14, 'name': 'Ellen DeGeneres', 'order': 5, 'profile_path': '/4LG2bFkqOzxzR1kpnoDcwIVuQTG.jpg'}, {'cast_id': 20, 'character': 'Mr. Whitaker', 'credit_id': '52fe44339251416c7502c58d', 'gender': 2, 'id': 3026, 'name': 'Rob Reiner', 'order': 6, 'profile_path': '/2zw9Iq9uo4vZiTQNQWdNFwbA1TA.jpg'}, {'cast_id': 21, 'character': "Henry 'Hank' Pekurny", 'credit_id': '52fe44339251416c7502c591', 'gender': 2, 'id': 2778, 'name': 'Dennis Hopper', 'order': 7, 'profile_path': '/56nj2DfMVU3F9qUagZWMePLbrKF.jpg'}, {'cast_id': 22, 'character': 'Jill', 'credit_id': '52fe44339251416c7502c595', 'gender': 1, 'id': 13918, 'name': 'Elizabeth Hurley', 'order': 8, 'profile_path': '/bKRnFCTCzjk2M59zDvMVPzJNtvR.jpg'}, {'cast_id': 23, 'character': 'John', 'credit_id': '52fe44339251416c7502c599', 'gender': 2, 'id': 6163, 'name': 'Adam Goldberg', 'order': 9, 'profile_path': '/utlFTzTDP5VDQYXmzdHBbfloYhb.jpg'}, {'cast_id': 24, 'character': 'Marcia', 'credit_id': '52fe44339251416c7502c59d', 'gender': 1, 'id': 156774, 'name': 'Viveka Davis', 'order': 10, 'profile_path': '/ylxPwJue2HOy3NRQbQP4KKEXHj7.jpg'}, {'cast_id': 25, 'character': 'Ken', 'credit_id': '52fe44339251416c7502c5a1', 'gender': 2, 'id': 15661, 'name': 'Clint Howard', 'order': 11, 'profile_path': '/d9QW5feIgNwDRdkKK1j7gmmOQXT.jpg'}, {'cast_id': 26, 'character': 'Keith', 'credit_id': '52fe44339251416c7502c5a5', 'gender': 2, 'id': 148122, 'name': 'Geoffrey Blake', 'order': 12, 'profile_path': '/8DTss5Bkio4k81k6SM1AXaNfKOA.jpg'}, {'cast_id': 27, 'character': 'Wife', 'credit_id': '52fe44339251416c7502c5a9', 'gender': 1, 'id': 3422, 'name': 'Gail Boggs', 'order': 13, 'profile_path': '/5tpQ49LOdPrNuA6EiE70qS7QVuo.jpg'}, {'cast_id': 28, 'character': 'Felicia', 'credit_id': '52fe44339251416c7502c5ad', 'gender': 1, 'id': 1075005, 'name': 'Jenna Byrne', 'order': 14, 'profile_path': '/tt0qxwr6OTS2bPg7mZlr42EmIud.jpg'}, {'cast_id': 29, 'character': 'Roach', 'credit_id': '52ffc743c3a3683fd50b572f', 'gender': 2, 'id': 81918, 'name': 'Greg Sestero', 'order': 15, 'profile_path': '/nAVfXdOL9n4PoYi0KDRj1rpGzFW.jpg'}, {'cast_id': 30, 'character': 'RuPaul', 'credit_id': '54b3763ec3a36805d3000f4e', 'gender': 2, 'id': 78589, 'name': 'RuPaul', 'order': 16, 'profile_path': '/gNwa8c7XmYWXxa0i9fGF3OXazL4.jpg'}, {'cast_id': 31, 'character': 'Ms. Seaver', 'credit_id': '59639ac7c3a36825e80e46b8', 'gender': 0, 'id': 1214164, 'name': 'Merrin Dungey', 'order': 17, 'profile_path': '/f6ZQOy7Cdo4i7Xrb0xyO2fqcMgd.jpg'}, {'cast_id': 32, 'character': 'McIlvaine', 'credit_id': '59639b11c3a3680dec0cf905', 'gender': 2, 'id': 34457, 'name': 'Ian Gomez', 'order': 18, 'profile_path': '/iireVGPzHjKgscjktAC9MGGcoSA.jpg'}, {'cast_id': 33, 'character': 'Clint', 'credit_id': '59639b2d9251410a590f4643', 'gender': 2, 'id': 38572, 'name': 'Gavin Grazer', 'order': 19, 'profile_path': '/qe5J2NMzcN2NVgVS1D04tuDUyke.jpg'}, {'cast_id': 34, 'character': 'Paul', 'credit_id': '59639b70c3a3680d590ce3f7', 'gender': 0, 'id': 90659, 'name': 'Chris Hogan', 'order': 20, 'profile_path': '/zp5unnFH8NI7GBH4Iyiv1toq3NL.jpg'}, {'cast_id': 35, 'character': 'Panel Member', 'credit_id': '59639bddc3a3680dec0cfa2f', 'gender': 1, 'id': 163555, 'name': 'Arianna Huffington', 'order': 21, 'profile_path': '/8x27AjzLE8dOkgglWMaSjaE4unb.jpg'}, {'cast_id': 36, 'character': 'Husband', 'credit_id': '59639cfec3a36825e80e4958', 'gender': 2, 'id': 124603, 'name': 'Larry "Flash" Jenkins', 'order': 22, 'profile_path': '/iriLZ3jKRlGp1Ykusqj3G65zLSu.jpg'}, {'cast_id': 37, 'character': 'Rita', 'credit_id': '59639ebfc3a36825e80e4b60', 'gender': 0, 'id': 9999, 'name': 'Wendle Josepher', 'order': 23, 'profile_path': '/iEQJFywjTTlgKocPd8sB6RSDCSS.jpg'}, {'cast_id': 38, 'character': 'Desipio', 'credit_id': '59639ee7c3a368293b0ff428', 'gender': 0, 'id': 84212, 'name': 'Scott LaRose', 'order': 24, 'profile_path': '/z0ycpwF75FUkAeIFORdnVXyJ7dd.jpg'}, {'cast_id': 39, 'character': 'Terry', 'credit_id': '59639f63c3a3680d590ce9a0', 'gender': 2, 'id': 77331, 'name': 'John Livingston', 'order': 25, 'profile_path': '/fL1PDI4pmabN2MQbtJgcFCbiM5d.jpg'}, {'cast_id': 40, 'character': 'Fig Lady', 'credit_id': '59639f939251410b860f8cd6', 'gender': 1, 'id': 102794, 'name': 'Mitzi McCall', 'order': 26, 'profile_path': '/bt7eQYLai0ForMF8AXGoo1FnX36.jpg'}, {'cast_id': 41, 'character': 'Dr. Geller', 'credit_id': '59639fa6c3a368253c0dd0d2', 'gender': 2, 'id': 30697, 'name': 'Jim Meskimen', 'order': 27, 'profile_path': '/fZ1Eu6Pb98LUn0wwTU7D32a6WGR.jpg'}, {'cast_id': 42, 'character': 'Benson', 'credit_id': '59639fb9c3a3680d590cea33', 'gender': 2, 'id': 101378, 'name': 'Don Most', 'order': 28, 'profile_path': '/ln8TOEGY5djQ8O31kbXYge71Iod.jpg'}, {'cast_id': 43, 'character': 'Barry', 'credit_id': '59639fcdc3a36828fc0dfe2c', 'gender': 2, 'id': 1539, 'name': 'Rick Overton', 'order': 29, 'profile_path': '/584g2eLl6ZmZ71ikvGw5tyqEv1p.jpg'}, {'cast_id': 44, 'character': 'Tad', 'credit_id': '59639ffcc3a36828fc0dfe6f', 'gender': 0, 'id': 129466, 'name': 'James Ritz', 'order': 30, 'profile_path': '/sA87bIUW8qEPlPzcS0rBhkegfD0.jpg'}, {'cast_id': 45, 'character': 'Alice', 'credit_id': '5963a02592514121f00da661', 'gender': 1, 'id': 34407, 'name': 'Rusty Schwimmer', 'order': 31, 'profile_path': '/5syOxoKZboIDq5r5cQCfOpDyaoQ.jpg'}, {'cast_id': 46, 'character': 'Jack', 'credit_id': '5963a046c3a368265d0f01a5', 'gender': 2, 'id': 172339, 'name': 'Steven Shenbaum', 'order': 32, 'profile_path': '/ozjbHnPlXm6gtsdu90VjrCfW0yx.jpg'}, {'cast_id': 47, 'character': 'Greg', 'credit_id': '5963a05bc3a36828a110f28b', 'gender': 2, 'id': 16183, 'name': 'Gedde Watanabe', 'order': 33, 'profile_path': '/nyTEOm2sEMJONOp3oWFKUZuJNTv.jpg'}, {'cast_id': 48, 'character': 'Reporter', 'credit_id': '5963a0c1925141790405b7f4', 'gender': 2, 'id': 168588, 'name': 'Steve Kehela', 'order': 34, 'profile_path': '/fFtj0rLjaQdhIdKUw9HyQ6NTwMB.jpg'}, {'cast_id': 49, 'character': 'Reporter', 'credit_id': '5963a0d49251410bfa0fcb70', 'gender': 2, 'id': 93846, 'name': 'Googy Gress', 'order': 35, 'profile_path': '/fSDIWq5MGkRRJn2Zmcl96t8JDg.jpg'}, {'cast_id': 50, 'character': 'Tracy', 'credit_id': '5963a5f19251410a590f5483', 'gender': 0, 'id': 1557453, 'name': 'Jo McGinley', 'order': 36, 'profile_path': '/7uTV9xNfq9aESBy5EqDlA9hIV4m.jpg'}, {'cast_id': 51, 'character': 'Kevin', 'credit_id': '5963a646c3a36828a110faab', 'gender': 0, 'id': 1178193, 'name': 'John Pirruccello', 'order': 37, 'profile_path': '/CIM14FnTjBhsnfjG2WCf00yprO.jpg'}, {'cast_id': 52, 'character': 'Party Goer', 'credit_id': '5963a74692514121f00daf65', 'gender': 2, 'id': 1044042, 'name': 'Charles Arthur Berg', 'order': 38, 'profile_path': '/z2mU2Ffgwh3kcW1F5pAeJAWeJKH.jpg'}, {'cast_id': 53, 'character': 'Party Goer', 'credit_id': '5963a790c3a3680d590cf52f', 'gender': 0, 'id': 75755, 'name': 'Anthony Jensen', 'order': 39, 'profile_path': '/4BWRrZ6F2wi99kWJlPSq0wJaKcJ.jpg'}, {'cast_id': 54, 'character': 'College Girl', 'credit_id': '5963a98ac3a3680d590cf7f8', 'gender': 1, 'id': 1848718, 'name': 'Sommer Garcia', 'order': 40, 'profile_path': '/mcaQYRBh5R4CnlSn5B3itJArO2P.jpg'}, {'cast_id': 55, 'character': 'College Girl', 'credit_id': '5963aa59c3a3680d590cf929', 'gender': 1, 'id': 112052, 'name': 'Jennifer Elise Cox', 'order': 41, 'profile_path': '/rXBb4Ts5jUZTn6jA0Nw9EPUzNs2.jpg'}, {'cast_id': 56, 'character': 'College Girl', 'credit_id': '5963aa6dc3a36828fc0e0aff', 'gender': 1, 'id': 69399, 'name': 'Alexandra Holden', 'order': 42, 'profile_path': '/exNLXpKxW1HQBCuqEfC7aGyb7W8.jpg'}, {'cast_id': 57, 'character': 'Bartender', 'credit_id': '5963aaa99251410c560ee4ec', 'gender': 2, 'id': 152718, 'name': 'Mark Wheeler', 'order': 43, 'profile_path': '/5Sx48iaEVE5G4OktUcZ1sJHePeE.jpg'}, {'cast_id': 58, 'character': 'Snapple Girl', 'credit_id': '5963aacdc3a368265d0f0f57', 'gender': 1, 'id': 42145, 'name': 'Anna Karin', 'order': 44, 'profile_path': '/jR8NnFEUZfb8X3jN6G4mCsop5bJ.jpg'}, {'cast_id': 59, 'character': 'Panel Member', 'credit_id': '5963ab859251415a400c859a', 'gender': 2, 'id': 95741, 'name': 'George Plimpton', 'order': 45, 'profile_path': '/3FIC6GkFzf08XMvM3xREwINmwG5.jpg'}, {'cast_id': 60, 'character': 'Panel Member', 'credit_id': '5963aba89251410a590f5c01', 'gender': 2, 'id': 17087, 'name': 'Michael Moore', 'order': 46, 'profile_path': '/b44FupQ50ND6CpNCYkGRRu5THv4.jpg'}, {'cast_id': 61, 'character': 'Panel Member', 'credit_id': '5963ac2fc3a368265d0f113e', 'gender': 1, 'id': 1236861, 'name': 'Merrill Markoe', 'order': 47, 'profile_path': '/8yEydlpuHqYK8n0EDQ7i1eMgD9F.jpg'}, {'cast_id': 62, 'character': 'Bill Maher', 'credit_id': '5963ad53c3a36828fc0e0ebc', 'gender': 2, 'id': 74086, 'name': 'Bill Maher', 'order': 48, 'profile_path': '/4BSBrFCcRYJD0lVb1fyb5dxiiFu.jpg'}, {'cast_id': 63, 'character': 'Jay Leno', 'credit_id': '5963ad8d9251410a590f5e43', 'gender': 2, 'id': 14991, 'name': 'Jay Leno', 'order': 49, 'profile_path': '/pmCpEGNkZnGxoKRVSMLHQnCtqAg.jpg'}, {'cast_id': 64, 'character': 'Ticket Taker', 'credit_id': '5963e89f9251410bfa1019e3', 'gender': 0, 'id': 1549747, 'name': 'Sonia Bhalla', 'order': 50, 'profile_path': '/rhZMXI6Wb64jtlTHWWF1IDJnqOe.jpg'}, {'cast_id': 65, 'character': 'Lou', 'credit_id': '59c8f353c3a368140307744b', 'gender': 2, 'id': 548090, 'name': 'Joe Bellan', 'order': 51, 'profile_path': '/7138OJFEXogfoGLnaAPb83R8Kqm.jpg'}]</t>
  </si>
  <si>
    <t>[{'credit_id': '52fe44339251416c7502c52f', 'department': 'Directing', 'gender': 2, 'id': 6159, 'job': 'Director', 'name': 'Ron Howard', 'profile_path': '/qdtdnNLSsaXZmpwOqXuQB3xU2uL.jpg'}, {'credit_id': '52fe44339251416c7502c535', 'department': 'Writing', 'gender': 2, 'id': 6980, 'job': 'Screenplay', 'name': 'Ã‰mile Gaudreault', 'profile_path': '/nwLjU3ZaHzdcX6j3CEuZN1Yg9OM.jpg'}, {'credit_id': '52fe44339251416c7502c53b', 'department': 'Writing', 'gender': 0, 'id': 69145, 'job': 'Screenplay', 'name': 'Sylvie Bouchard', 'profile_path': None}, {'credit_id': '52fe44339251416c7502c541', 'department': 'Writing', 'gender': 2, 'id': 27518, 'job': 'Screenplay', 'name': 'Lowell Ganz', 'profile_path': None}, {'credit_id': '52fe44339251416c7502c547', 'department': 'Writing', 'gender': 2, 'id': 27519, 'job': 'Screenplay', 'name': 'Babaloo Mandel', 'profile_path': None}, {'credit_id': '52fe44339251416c7502c54d', 'department': 'Production', 'gender': 2, 'id': 20782, 'job': 'Producer', 'name': 'Jeffrey T. Barabe', 'profile_path': None}, {'credit_id': '52fe44339251416c7502c553', 'department': 'Production', 'gender': 2, 'id': 339, 'job': 'Producer', 'name': 'Brian Grazer', 'profile_path': '/yqiKX3auDuorea0BOtuB6Ifhyp6.jpg'}, {'credit_id': '52fe44339251416c7502c559', 'department': 'Production', 'gender': 2, 'id': 6159, 'job': 'Producer', 'name': 'Ron Howard', 'profile_path': '/qdtdnNLSsaXZmpwOqXuQB3xU2uL.jpg'}, {'credit_id': '52fe44339251416c7502c55f', 'department': 'Sound', 'gender': 0, 'id': 14712, 'job': 'Original Music Composer', 'name': 'Randy Edelman', 'profile_path': '/fGS6OjvQpivFVajkmjTRgRiC9BN.jpg'}, {'credit_id': '52fe44339251416c7502c565', 'department': 'Camera', 'gender': 2, 'id': 892, 'job': 'Director of Photography', 'name': 'John Schwartzman', 'profile_path': None}, {'credit_id': '52fe44339251416c7502c56b', 'department': 'Editing', 'gender': 2, 'id': 6189, 'job': 'Editor', 'name': 'Daniel P. Hanley', 'profile_path': None}, {'credit_id': '52fe44339251416c7502c571', 'department': 'Editing', 'gender': 2, 'id': 6190, 'job': 'Editor', 'name': 'Mike Hill', 'profile_path': None}]</t>
  </si>
  <si>
    <t>[{'name': 'Imagine Entertainment', 'id': 23}, {'name': 'Universal Pictures', 'id': 33}]</t>
  </si>
  <si>
    <t>Edtv</t>
  </si>
  <si>
    <t>m331</t>
  </si>
  <si>
    <t>[{'cast_id': 8, 'character': 'Jim McAllister', 'credit_id': '52fe44f9c3a36847f80b5205', 'gender': 2, 'id': 4756, 'name': 'Matthew Broderick', 'order': 0, 'profile_path': '/j9ETatVKFxYR5Ijk8l5tzKO4HPn.jpg'}, {'cast_id': 9, 'character': 'Tracy Flick', 'credit_id': '52fe44f9c3a36847f80b5209', 'gender': 1, 'id': 368, 'name': 'Reese Witherspoon', 'order': 1, 'profile_path': '/a3o8T1P6yy4KWL7wZG6HuDeuh5n.jpg'}, {'cast_id': 10, 'character': 'Paul Metzler', 'credit_id': '52fe44f9c3a36847f80b520d', 'gender': 2, 'id': 21594, 'name': 'Chris Klein', 'order': 2, 'profile_path': '/foKh17RAUIhmfNgZ3TIvHJrNkDR.jpg'}, {'cast_id': 11, 'character': 'Tammy Metzler', 'credit_id': '52fe44f9c3a36847f80b5211', 'gender': 1, 'id': 58032, 'name': 'Jessica Campbell', 'order': 3, 'profile_path': '/8H6sM8qCv6rAUVXV17SAtmEdmiJ.jpg'}, {'cast_id': 12, 'character': 'Dave Novotny', 'credit_id': '52fe44f9c3a36847f80b5215', 'gender': 0, 'id': 88949, 'name': 'Mark Harelik', 'order': 4, 'profile_path': '/yn7Pw7t5YOEimhXsUtdM3vmvuWG.jpg'}, {'cast_id': 13, 'character': 'Walt Hendricks', 'credit_id': '52fe44f9c3a36847f80b5219', 'gender': 2, 'id': 58741, 'name': 'Phil Reeves', 'order': 5, 'profile_path': '/tDcTy1YOhKTYGNuBzFRY2mxvmYT.jpg'}, {'cast_id': 14, 'character': 'Diane McAllister', 'credit_id': '52fe44f9c3a36847f80b521d', 'gender': 1, 'id': 58045, 'name': 'Molly Hagan', 'order': 6, 'profile_path': '/xfqpbt6U5dROCbhX31IwfNUqsUq.jpg'}, {'cast_id': 15, 'character': 'Linda Novotny', 'credit_id': '52fe44f9c3a36847f80b5221', 'gender': 0, 'id': 996758, 'name': 'Delaney Driscoll', 'order': 7, 'profile_path': None}, {'cast_id': 16, 'character': 'Judith R. Flick', 'credit_id': '52fe44f9c3a36847f80b5225', 'gender': 1, 'id': 13023, 'name': 'Colleen Camp', 'order': 8, 'profile_path': '/7NpmkGzDJCQ7neUMXhWJ96OaDMf.jpg'}, {'cast_id': 17, 'character': 'Lisa Flanagan', 'credit_id': '52fe44f9c3a36847f80b5229', 'gender': 0, 'id': 1015780, 'name': 'Frankie Ingrassia', 'order': 9, 'profile_path': '/nYu996MG9NCaJf10omnZWlFTUts.jpg'}, {'cast_id': 18, 'character': 'Vice-Principal Ron Bell', 'credit_id': '52fe44f9c3a36847f80b522d', 'gender': 2, 'id': 19208, 'name': 'Matt Malloy', 'order': 10, 'profile_path': '/ian5yLWKo8Ttz8kEZIv9GLNCz2c.jpg'}, {'cast_id': 19, 'character': 'Jo Metzler', 'credit_id': '52fe44f9c3a36847f80b5231', 'gender': 1, 'id': 152355, 'name': 'Jeanine Jackson', 'order': 11, 'profile_path': '/aTPsYoKNIZFZKche4OGOPoyd639.jpg'}, {'cast_id': 20, 'character': 'Dick Metzler', 'credit_id': '52fe44f9c3a36847f80b5235', 'gender': 2, 'id': 1578, 'name': 'Holmes Osborne', 'order': 12, 'profile_path': '/gMeHJT6u5VRO8RnAgPuBYrB7Krn.jpg'}, {'cast_id': 34, 'character': 'Larry Fouch', 'credit_id': '5957cf3fc3a36828a100f9e9', 'gender': 2, 'id': 37059, 'name': "Nicholas D'Agosto", 'order': 13, 'profile_path': '/hzGlng2AVXSxS8N8NeHsHyUjhnM.jpg'}]</t>
  </si>
  <si>
    <t>[{'credit_id': '563a29ebc3a3681b59021702', 'department': 'Production', 'gender': 1, 'id': 434, 'job': 'Casting', 'name': 'Lisa Beach', 'profile_path': None}, {'credit_id': '52fe44f9c3a36847f80b51ef', 'department': 'Writing', 'gender': 2, 'id': 4948, 'job': 'Screenplay', 'name': 'Jim Taylor', 'profile_path': None}, {'credit_id': '563a2927c3a3681b61023013', 'department': 'Production', 'gender': 2, 'id': 17172, 'job': 'Producer', 'name': 'Albert Berger', 'profile_path': None}, {'credit_id': '563a29d0c3a3681b5c023e76', 'department': 'Production', 'gender': 2, 'id': 17173, 'job': 'Producer', 'name': 'Ron Yerxa', 'profile_path': None}, {'credit_id': '52fe44f9c3a36847f80b51e9', 'department': 'Writing', 'gender': 0, 'id': 13235, 'job': 'Screenplay', 'name': 'Alexander Payne', 'profile_path': '/i9i7sV3XOGGBp0vKmE2estQBiT2.jpg'}, {'credit_id': '52fe44f9c3a36847f80b51e3', 'department': 'Directing', 'gender': 0, 'id': 13235, 'job': 'Director', 'name': 'Alexander Payne', 'profile_path': '/i9i7sV3XOGGBp0vKmE2estQBiT2.jpg'}, {'credit_id': '563a2a12c3a3681b59021706', 'department': 'Art', 'gender': 2, 'id': 37023, 'job': 'Art Direction', 'name': 'T.K. Kirkpatrick', 'profile_path': None}, {'credit_id': '52fe44f9c3a36847f80b51f5', 'department': 'Sound', 'gender': 2, 'id': 24190, 'job': 'Music', 'name': 'Rolfe Kent', 'profile_path': None}, {'credit_id': '52fe44f9c3a36847f80b51fb', 'department': 'Camera', 'gender': 2, 'id': 35511, 'job': 'Director of Photography', 'name': 'James Glennon', 'profile_path': None}, {'credit_id': '52fe44f9c3a36847f80b5201', 'department': 'Editing', 'gender': 2, 'id': 32796, 'job': 'Editor', 'name': 'Kevin Tent', 'profile_path': None}, {'credit_id': '563a2a00c3a3681b5e021011', 'department': 'Art', 'gender': 1, 'id': 35512, 'job': 'Production Design', 'name': 'Jane Ann Stewart', 'profile_path': None}, {'credit_id': '563a2a36c3a3681b4d024fef', 'department': 'Costume &amp; Make-Up', 'gender': 1, 'id': 35514, 'job': 'Costume Design', 'name': 'Wendy Chuck', 'profile_path': None}, {'credit_id': '52fe44f9c3a36847f80b523b', 'department': 'Production', 'gender': 2, 'id': 31094, 'job': 'Executive Producer', 'name': 'Van Toffler', 'profile_path': None}, {'credit_id': '563a29b19251414d22001def', 'department': 'Production', 'gender': 2, 'id': 65115, 'job': 'Producer', 'name': 'Keith Samples', 'profile_path': None}, {'credit_id': '563a2a23c3a3681b540236d6', 'department': 'Art', 'gender': 0, 'id': 1531560, 'job': 'Set Decoration', 'name': 'Renee Davenport', 'profile_path': None}, {'credit_id': '563a2a6ec3a3681b5e02101a', 'department': 'Costume &amp; Make-Up', 'gender': 0, 'id': 1531561, 'job': 'Costume Supervisor', 'name': 'Rikke Rosbaek', 'profile_path': None}, {'credit_id': '563a2aa8925141439c002a57', 'department': 'Costume &amp; Make-Up', 'gender': 0, 'id': 1531562, 'job': 'Makeup Department Head', 'name': 'James Ryder', 'profile_path': None}, {'credit_id': '588be69b925141439f000cea', 'department': 'Production', 'gender': 0, 'id': 1746321, 'job': 'Producer', 'name': 'David Gale', 'profile_path': '/b4MJOQRqAk2rIpMJ4vL9QBbj3qA.jpg'}]</t>
  </si>
  <si>
    <t>[{'name': 'Paramount Pictures', 'id': 4}, {'name': 'MTV Films', 'id': 746}, {'name': 'Bona Fide Productions', 'id': 2570}]</t>
  </si>
  <si>
    <t>Election</t>
  </si>
  <si>
    <t>m332</t>
  </si>
  <si>
    <t>[{'cast_id': 17, 'character': 'Det. Sgt. Jack Vincennes', 'credit_id': '52fe4337c3a36847f804345d', 'gender': 2, 'id': 1979, 'name': 'Kevin Spacey', 'order': 0, 'profile_path': '/cdowETe1PgXLjo72hDb7R7tyavf.jpg'}, {'cast_id': 18, 'character': 'Det. Lt. Edmund Jennings " Ed " Exley', 'credit_id': '52fe4337c3a36847f8043461', 'gender': 2, 'id': 529, 'name': 'Guy Pearce', 'order': 1, 'profile_path': '/qB0BGUhMph48P1msl9wHRgL4AeT.jpg'}, {'cast_id': 16, 'character': 'Sid Hudgens', 'credit_id': '52fe4337c3a36847f8043459', 'gender': 2, 'id': 518, 'name': 'Danny DeVito', 'order': 2, 'profile_path': '/zKuyzmKzPLG7RJo7lbbHjx6CCZc.jpg'}, {'cast_id': 19, 'character': 'Cap. Dudley Liam Smith', 'credit_id': '52fe4337c3a36847f8043465', 'gender': 2, 'id': 2505, 'name': 'James Cromwell', 'order': 3, 'profile_path': '/f9HU6zS2K2DCRt2WoJBK61ElqPJ.jpg'}, {'cast_id': 20, 'character': 'Lynn Bracken', 'credit_id': '52fe4337c3a36847f8043469', 'gender': 1, 'id': 326, 'name': 'Kim Basinger', 'order': 4, 'profile_path': '/xpv6NgpY0mDr5QSWjZLXy5KlFn9.jpg'}, {'cast_id': 21, 'character': 'Bud White', 'credit_id': '52fe4337c3a36847f804346d', 'gender': 2, 'id': 934, 'name': 'Russell Crowe', 'order': 5, 'profile_path': '/ktuOAyUHM2u2YPPChH8gAArxJ7b.jpg'}, {'cast_id': 22, 'character': 'Pierce Patchett', 'credit_id': '52fe4337c3a36847f8043471', 'gender': 2, 'id': 11064, 'name': 'David Strathairn', 'order': 6, 'profile_path': '/5P9hWKVBXVD6bNdDO3O7upa1A6S.jpg'}, {'cast_id': 26, 'character': 'D.A. Ellis Loew', 'credit_id': '52fe4337c3a36847f8043487', 'gender': 2, 'id': 12122, 'name': 'Ron Rifkin', 'order': 7, 'profile_path': '/hukx9wydqjFEu3xXToQWln1PMxN.jpg'}, {'cast_id': 27, 'character': "'Badge of Honor' Star Brett Chase", 'credit_id': '52fe4337c3a36847f804348b', 'gender': 2, 'id': 42206, 'name': 'Matt McCoy', 'order': 8, 'profile_path': '/hBbrWq1WolrEG9kSxEASywFz5OK.jpg'}, {'cast_id': 28, 'character': 'Mickey Cohen', 'credit_id': '52fe4337c3a36847f804348f', 'gender': 2, 'id': 925, 'name': 'Paul Guilfoyle', 'order': 9, 'profile_path': '/vQRNg8D5jeUHGKeFzMuwFaAFnzZ.jpg'}, {'cast_id': 29, 'character': 'Johnny Stompanato', 'credit_id': '52fe4337c3a36847f8043493', 'gender': 2, 'id': 156294, 'name': 'Paolo Seganti', 'order': 10, 'profile_path': '/qbnw8pKwHVzVATSweEK1iUt34Dc.jpg'}, {'cast_id': 30, 'character': "Mickey Cohen's Mambo Partner", 'credit_id': '52fe4337c3a36847f8043497', 'gender': 0, 'id': 184250, 'name': 'Elisabeth Granli', 'order': 11, 'profile_path': '/9hQcsYQR4Zo0bs7X34TfSTHBix3.jpg'}, {'cast_id': 31, 'character': "Mickey Cohen's Mambo Partner", 'credit_id': '52fe4337c3a36847f804349b', 'gender': 1, 'id': 32291, 'name': 'Sandra Taylor', 'order': 12, 'profile_path': '/2PO8r6s8IgfzWHc2ajfDgdp95JR.jpg'}, {'cast_id': 32, 'character': 'Officer Arresting Mickey Cohen', 'credit_id': '52fe4337c3a36847f804349f', 'gender': 0, 'id': 10137, 'name': 'Steve Rankin', 'order': 13, 'profile_path': '/5qMs4c4I7tcmubYy0xqBU7BVwSm.jpg'}, {'cast_id': 33, 'character': 'Dick Stensland', 'credit_id': '52fe4337c3a36847f80434a3', 'gender': 2, 'id': 6110, 'name': 'Graham Beckel', 'order': 14, 'profile_path': '/hv1BySh6NFhR9dz1xtqdKn3gGCF.jpg'}, {'cast_id': 34, 'character': 'Matt Reynolds', 'credit_id': '52fe4337c3a36847f80434a7', 'gender': 2, 'id': 1284159, 'name': 'Simon Baker', 'order': 15, 'profile_path': '/8BOvBLVPsnyvQrwmYLEKdAxciAL.jpg'}, {'cast_id': 44, 'character': 'Wife Beater', 'credit_id': '560ea70b9251411f2100135e', 'gender': 2, 'id': 33017, 'name': 'Allan Graf', 'order': 16, 'profile_path': '/kY2U92OoIr21UGGPHgDf8b4rIHZ.jpg'}, {'cast_id': 45, 'character': "Jack's Dancing Partner", 'credit_id': '560ea7459251414ab9000b3b', 'gender': 0, 'id': 1190129, 'name': 'Symba', 'order': 17, 'profile_path': None}, {'cast_id': 46, 'character': 'Reporter at Hollywood Station', 'credit_id': '560ea7589251415e53000958', 'gender': 2, 'id': 129661, 'name': 'Bob Clendenin', 'order': 18, 'profile_path': '/312jxn8pUhINNnxQSujnTUlwlwT.jpg'}, {'cast_id': 47, 'character': 'Photographer at Hollywood Station', 'credit_id': '560ea77392514147d8003960', 'gender': 2, 'id': 42200, 'name': 'Lennie Loftin', 'order': 19, 'profile_path': '/oqB0hQo98TCzNUe1m2uNQSscsJL.jpg'}, {'cast_id': 48, 'character': 'Liquor Store Owner', 'credit_id': '560ea78bc3a368681f00bbb8', 'gender': 0, 'id': 1226696, 'name': 'Will Zahrn', 'order': 20, 'profile_path': '/5JDnuufySepQ1fig7Hga4xL4nio.jpg'}, {'cast_id': 49, 'character': 'Susan Lefferts', 'credit_id': '560ea7a1c3a368681000cd92', 'gender': 1, 'id': 42715, 'name': 'Amber Smith', 'order': 21, 'profile_path': '/5BnSEqyvkrJpFyJ0hybv6Pjcgt8.jpg'}, {'cast_id': 50, 'character': 'Buzz Meeks', 'credit_id': '560ea7b79251414feb0033de', 'gender': 0, 'id': 1229741, 'name': 'Darrell Sandeen', 'order': 22, 'profile_path': None}, {'cast_id': 51, 'character': "Sid's Assistant", 'credit_id': '560ea7cdc3a368680e00cb69', 'gender': 0, 'id': 1334906, 'name': 'Michael Warwick', 'order': 23, 'profile_path': None}, {'cast_id': 52, 'character': 'Tammy Jordan', 'credit_id': '560ea8169251414feb0033e8', 'gender': 1, 'id': 1231187, 'name': 'Shawnee Free Jones', 'order': 24, 'profile_path': None}, {'cast_id': 53, 'character': 'First Mexican', 'credit_id': '560ea86ec3a368681900c412', 'gender': 0, 'id': 43010, 'name': 'Thomas Rosales, Jr.', 'order': 25, 'profile_path': '/ffDrcpKGvjPgpcjd0t9T6EtQ2hz.jpg'}, {'cast_id': 54, 'character': 'Officer / Detective at Hollywood Station', 'credit_id': '560ea8bec3a368682400bd6a', 'gender': 2, 'id': 78395, 'name': 'Norman Howell', 'order': 26, 'profile_path': None}, {'cast_id': 55, 'character': 'Officer / Detective at Hollywood Station', 'credit_id': '560ea989c3a368680e00cb96', 'gender': 0, 'id': 568321, 'name': 'Brian Lally', 'order': 27, 'profile_path': '/jAcXXIdSqjITOpzZy90JDqy2tbE.jpg'}, {'cast_id': 56, 'character': 'Police Chief', 'credit_id': '560eaa51c3a368681000cdde', 'gender': 2, 'id': 43978, 'name': 'John Mahon', 'order': 28, 'profile_path': '/tkBnAn8PA3gSOj3bSH8zquD7P04.jpg'}, {'cast_id': 57, 'character': "Breuning - Dudley's Guy", 'credit_id': '560eaa66c3a368681700c8b2', 'gender': 2, 'id': 941, 'name': 'Tomas Arana', 'order': 29, 'profile_path': '/sx8tDGA7e7d5oDYpQwaydmGcc93.jpg'}, {'cast_id': 58, 'character': "Carlisle - Dudley's Guy", 'credit_id': '560eaa99c3a368681900c456', 'gender': 2, 'id': 552467, 'name': 'Michael McCleery', 'order': 30, 'profile_path': None}, {'cast_id': 59, 'character': 'Vice Captain', 'credit_id': '560eaac4925141478d00395a', 'gender': 2, 'id': 21675, 'name': 'Jack Conley', 'order': 31, 'profile_path': '/u58ICPTEy2y1R6p4XM5c9tdTXQr.jpg'}, {'cast_id': 60, 'character': 'Detective at Detective Bureau', 'credit_id': '560eab4c9251414779003926', 'gender': 0, 'id': 19444, 'name': 'Jack Knight', 'order': 32, 'profile_path': '/oseM675r4nDn3fJDTYxkpF90NpG.jpg'}, {'cast_id': 61, 'character': 'Forensic Chief', 'credit_id': '560eab72c3a368682400bda4', 'gender': 2, 'id': 152993, 'name': 'Gene Wolande', 'order': 33, 'profile_path': '/wRmAsVCe1h7W6BiJdB3uLbeo9Bj.jpg'}, {'cast_id': 62, 'character': 'Coroner', 'credit_id': '560eab9cc3a368681900c46b', 'gender': 2, 'id': 112053, 'name': 'Michael Chieffo', 'order': 34, 'profile_path': None}, {'cast_id': 63, 'character': "Jack's Rejected Partner", 'credit_id': '560eac1d9251415e530009be', 'gender': 2, 'id': 149471, 'name': 'Ingo Neuhaus', 'order': 35, 'profile_path': None}, {'cast_id': 64, 'character': 'City Councilman', 'credit_id': '560eac51c3a368681700c8e5', 'gender': 2, 'id': 79740, 'name': 'Jim Metzler', 'order': 36, 'profile_path': '/tOxegcIdJ3VTixb63oSlJODMnFp.jpg'}, {'cast_id': 65, 'character': 'Ray Collins - Nite Owl Suspect', 'credit_id': '560eac89c3a368681400d67f', 'gender': 2, 'id': 116526, 'name': 'Jeremiah Birkett', 'order': 37, 'profile_path': '/mp4f8s01mUrvXRASBUr8onsWwVC.jpg'}, {'cast_id': 66, 'character': 'Louis Fontaine - Nite Owl Suspect', 'credit_id': '560eacaa9251415e530009cb', 'gender': 0, 'id': 1390332, 'name': 'Salim Grant', 'order': 38, 'profile_path': None}, {'cast_id': 67, 'character': 'Inez Soto - Rape Victim', 'credit_id': '560eacf9925141478d003983', 'gender': 0, 'id': 1231566, 'name': 'Marisol Padilla SÃ¡nchez', 'order': 39, 'profile_path': None}, {'cast_id': 68, 'character': 'Sylvester Fitch', 'credit_id': '560ead3f92514147d80039d7', 'gender': 2, 'id': 77596, 'name': 'Jeff Sanders', 'order': 40, 'profile_path': None}, {'cast_id': 69, 'character': 'Roland Navarette', 'credit_id': '560ead5f925141478d003997', 'gender': 0, 'id': 99856, 'name': 'Steven Lambert', 'order': 41, 'profile_path': '/pqCxvgAUpOhgbz9FRgBcyNXJZ46.jpg'}, {'cast_id': 70, 'character': 'Officer at Detective Bureau', 'credit_id': '560ead84925141478d00399e', 'gender': 2, 'id': 1236020, 'name': 'Jordan Marder', 'order': 42, 'profile_path': '/kaAtjnFaFJ9ddyNgNgAG4qXTaUG.jpg'}, {'cast_id': 71, 'character': 'Mayor', 'credit_id': '560eae02925141477900395f', 'gender': 2, 'id': 149439, 'name': 'Gregory White', 'order': 43, 'profile_path': None}, {'cast_id': 72, 'character': 'Look-Alike Dancer', 'credit_id': '560eae1f92514147d80039eb', 'gender': 0, 'id': 99629, 'name': 'April Breneman', 'order': 44, 'profile_path': None}, {'cast_id': 73, 'character': 'Lana Turner', 'credit_id': '560eae76c3a368681f00bc4a', 'gender': 1, 'id': 32290, 'name': 'Brenda Bakke', 'order': 45, 'profile_path': '/nhTQaWKjWnTpYvTN1Le8piHTN0w.jpg'}, {'cast_id': 74, 'character': 'Police File Clerk', 'credit_id': '560eaec69251415e53000a13', 'gender': 1, 'id': 944614, 'name': 'Rebecca Klingler', 'order': 46, 'profile_path': '/lqCpN7GtQ5ZF6iqwAJTuGOWXrXt.jpg'}, {'cast_id': 75, 'character': "D.A. Ellis Loew's Secretary", 'credit_id': '560eaee4925141477900396e', 'gender': 0, 'id': 79585, 'name': 'Irene Roseen', 'order': 47, 'profile_path': '/hORHT27sB0nNBCqt3umdCjzNd6j.jpg'}, {'cast_id': 76, 'character': "West Hollywood Sheriff's Deputy", 'credit_id': '560eaf0c92514147d80039f9', 'gender': 0, 'id': 1235823, 'name': 'Scott Eberlein', 'order': 48, 'profile_path': None}, {'cast_id': 77, 'character': 'Detective at Hush-Hush Office', 'credit_id': '560eaf2c9251411f21001419', 'gender': 2, 'id': 1598, 'name': 'David St. James', 'order': 49, 'profile_path': '/cOJhnH9pJph2snOgpTMgWcWY5kz.jpg'}, {'cast_id': 78, 'character': 'Detective', 'credit_id': '560eaf72c3a368680e00cc11', 'gender': 0, 'id': 1212471, 'name': 'Jeff Austin', 'order': 50, 'profile_path': '/6hiEiQiWIGeZ3ob85lIuHIrPYs0.jpg'}, {'cast_id': 79, 'character': 'Detective', 'credit_id': '560eafe69251411f2100142b', 'gender': 2, 'id': 165353, 'name': 'Robert Foster', 'order': 51, 'profile_path': None}, {'cast_id': 80, 'character': 'Detective', 'credit_id': '560eb07fc3a368681700c949', 'gender': 0, 'id': 154349, 'name': 'Robert Thompson', 'order': 52, 'profile_path': None}, {'cast_id': 114, 'character': 'Officer / Detective at Hollywood Station', 'credit_id': '5862a8e59251412b90000330', 'gender': 0, 'id': 1728594, 'name': 'Don Pulford', 'order': 53, 'profile_path': None}, {'cast_id': 81, 'character': '1940s Courthouse (uncredited)', 'credit_id': '560eb0fac3a368681700c957', 'gender': 0, 'id': 1434006, 'name': 'Jan Citron', 'order': 54, 'profile_path': None}, {'cast_id': 82, 'character': 'Cop (uncredited)', 'credit_id': '560eb147c3a368681900c4da', 'gender': 0, 'id': 585939, 'name': 'Scott McKinley', 'order': 55, 'profile_path': None}, {'cast_id': 83, 'character': 'Deuce Perkins (uncredited)', 'credit_id': '560eb197c3a368681700c967', 'gender': 2, 'id': 231294, 'name': 'George Oliver', 'order': 56, 'profile_path': None}, {'cast_id': 84, 'character': 'Second Mexican (uncredited)', 'credit_id': '560eb20892514147790039c1', 'gender': 2, 'id': 4606, 'name': 'Jimmy Ortega', 'order': 57, 'profile_path': '/uv2gP98DbsmjLy2dG0zHdG0wauL.jpg'}, {'cast_id': 85, 'character': 'Third Mexican (uncredited)', 'credit_id': '560eb22992514147790039c3', 'gender': 2, 'id': 179887, 'name': 'Gilbert Rosales', 'order': 58, 'profile_path': None}, {'cast_id': 86, 'character': 'Marilyn Monroe (uncredited)', 'credit_id': '560eb24c9251411f21001459', 'gender': 1, 'id': 36137, 'name': 'Nectar Rose', 'order': 59, 'profile_path': '/p5DyM7147ELNpuBXIUbz0LteBuQ.jpg'}, {'cast_id': 87, 'character': 'Uniformed Patrol Officer (uncredited)', 'credit_id': '560eb26dc3a368681000ce9b', 'gender': 2, 'id': 141023, 'name': 'Rocco Salata', 'order': 60, 'profile_path': '/xbToNeKTG1ZgCXjMspxw0IG2KLm.jpg'}, {'cast_id': 88, 'character': 'Court Bailiff (uncredited)', 'credit_id': '560eb2d5c3a368681000ceaa', 'gender': 2, 'id': 149526, 'name': 'Dell Yount', 'order': 61, 'profile_path': None}]</t>
  </si>
  <si>
    <t>[{'credit_id': '52fe4337c3a36847f8043425', 'department': 'Writing', 'gender': 2, 'id': 323, 'job': 'Screenplay', 'name': 'Curtis Hanson', 'profile_path': '/e8o4pYzVjh4ier1n0bxD78HCbxg.jpg'}, {'credit_id': '52fe4337c3a36847f8043413', 'department': 'Directing', 'gender': 2, 'id': 323, 'job': 'Director', 'name': 'Curtis Hanson', 'profile_path': '/e8o4pYzVjh4ier1n0bxD78HCbxg.jpg'}, {'credit_id': '52fe4337c3a36847f804342b', 'department': 'Production', 'gender': 2, 'id': 323, 'job': 'Producer', 'name': 'Curtis Hanson', 'profile_path': '/e8o4pYzVjh4ier1n0bxD78HCbxg.jpg'}, {'credit_id': '52fe4337c3a36847f804347d', 'department': 'Production', 'gender': 2, 'id': 376, 'job': 'Producer', 'name': 'Arnon Milchan', 'profile_path': '/5crR5twLRcIdvRR06dB1O0EQ8x0.jpg'}, {'credit_id': '52fe4337c3a36847f8043443', 'department': 'Production', 'gender': 1, 'id': 1262, 'job': 'Casting', 'name': 'Mali Finn', 'profile_path': None}, {'credit_id': '52fe4337c3a36847f8043431', 'department': 'Sound', 'gender': 2, 'id': 1760, 'job': 'Original Music Composer', 'name': 'Jerry Goldsmith', 'profile_path': '/e6sd10VuwFXkgRFrCTCygbhMq2q.jpg'}, {'credit_id': '557d8bc9c3a36826fa000a08', 'department': 'Production', 'gender': 2, 'id': 3453, 'job': 'Executive Producer', 'name': 'David L. Wolper', 'profile_path': '/lJg7z4Orrc5hP7dQ9vJd0mIMnk8.jpg'}, {'credit_id': '560d6dc7c3a3686817009a66', 'department': 'Crew', 'gender': 0, 'id': 4152, 'job': 'Special Effects Coordinator', 'name': 'Richard Stutsman', 'profile_path': None}, {'credit_id': '52fe4337c3a36847f8043455', 'department': 'Art', 'gender': 2, 'id': 7237, 'job': 'Set Decoration', 'name': 'Jay Hart', 'profile_path': None}, {'credit_id': '52fe4337c3a36847f804341f', 'department': 'Writing', 'gender': 2, 'id': 4723, 'job': 'Screenplay', 'name': 'Brian Helgeland', 'profile_path': '/oJrbZ6efL7CalCeypRyusRbHzPF.jpg'}, {'credit_id': '557d8bb5c3a36826fa000a05', 'department': 'Production', 'gender': 2, 'id': 4723, 'job': 'Co-Producer', 'name': 'Brian Helgeland', 'profile_path': '/oJrbZ6efL7CalCeypRyusRbHzPF.jpg'}, {'credit_id': '59730002925141787a0037dc', 'department': 'Sound', 'gender': 0, 'id': 6062, 'job': 'Foley Editor', 'name': 'Bob Beher', 'profile_path': None}, {'credit_id': '52fe4337c3a36847f804343d', 'department': 'Editing', 'gender': 2, 'id': 6875, 'job': 'Editor', 'name': 'Peter Honess', 'profile_path': None}, {'credit_id': '57214ded92514142350010c5', 'department': 'Camera', 'gender': 0, 'id': 7952, 'job': 'Grip', 'name': 'Randy Berrett', 'profile_path': None}, {'credit_id': '564289e5c3a3686a5c0012bd', 'department': 'Art', 'gender': 0, 'id': 9269, 'job': 'Production Design', 'name': 'Jeannine Oppewall', 'profile_path': None}, {'credit_id': '557d8bbfc3a3686536000703', 'department': 'Production', 'gender': 2, 'id': 11815, 'job': 'Executive Producer', 'name': 'Dan Kolsrud', 'profile_path': None}, {'credit_id': '5973001b9251412d41063671', 'department': 'Sound', 'gender': 2, 'id': 16161, 'job': 'Music Editor', 'name': 'Kenneth Hall', 'profile_path': None}, {'credit_id': '52fe4337c3a36847f8043437', 'department': 'Camera', 'gender': 2, 'id': 11099, 'job': 'Director of Photography', 'name': 'Dante Spinotti', 'profile_path': '/vIb3GU52BvSIQh1MXZRFDVRnqsm.jpg'}, {'credit_id': '56428a2c9251412fc5001133', 'department': 'Writing', 'gender': 2, 'id': 18862, 'job': 'Novel', 'name': 'James Ellroy', 'profile_path': '/sLxOIe8OsoRI5quoHL4aJyfddUI.jpg'}, {'credit_id': '52fe4337c3a36847f8043477', 'department': 'Production', 'gender': 2, 'id': 18349, 'job': 'Producer', 'name': 'Michael G. Nathanson', 'profile_path': None}, {'credit_id': '52fe4337c3a36847f8043483', 'department': 'Costume &amp; Make-Up', 'gender': 1, 'id': 19310, 'job': 'Costume Design', 'name': 'Ruth Myers', 'profile_path': None}, {'credit_id': '52fe4337c3a36847f804344f', 'department': 'Art', 'gender': 2, 'id': 21747, 'job': 'Art Direction', 'name': 'William Arnold', 'profile_path': None}, {'credit_id': '56428ac79251410a3f00002f', 'department': 'Camera', 'gender': 2, 'id': 21118, 'job': 'Steadicam Operator', 'name': 'James Muro', 'profile_path': None}, {'credit_id': '57681fa49251417684000837', 'department': 'Production', 'gender': 1, 'id': 22059, 'job': 'Casting Associate', 'name': 'Emily Schweber', 'profile_path': None}, {'credit_id': '5972ff02c3a3687c7d0243ed', 'department': 'Editing', 'gender': 0, 'id': 113055, 'job': 'Dialogue Editor', 'name': 'Mildred Iatrou', 'profile_path': None}, {'credit_id': '5972ff3e9251411ece01eaff', 'department': 'Editing', 'gender': 1, 'id': 58088, 'job': 'First Assistant Editor', 'name': 'Beth Jochem Besterveld', 'profile_path': None}, {'credit_id': '57682064c3a368662500000e', 'department': 'Production', 'gender': 2, 'id': 60569, 'job': 'Location Manager', 'name': 'John Panzarella', 'profile_path': '/hlQkBw7xaF7XoNoG1wWjyYUQ7fQ.jpg'}, {'credit_id': '560d6e729251414782000d45', 'department': 'Crew', 'gender': 2, 'id': 81687, 'job': 'Stunts', 'name': 'Rick Avery', 'profile_path': '/rXar2OrwkorJyQ9dRGf18zUEByW.jpg'}, {'credit_id': '560d6cd3c3a368681400a46c', 'department': 'Costume &amp; Make-Up', 'gender': 2, 'id': 75127, 'job': 'Makeup Artist', 'name': 'Lance Anderson', 'profile_path': None}, {'credit_id': '56bb77a1c3a368472f0000b5', 'department': 'Sound', 'gender': 2, 'id': 91245, 'job': 'Orchestrator', 'name': 'Arthur Morton', 'profile_path': '/wPwF8C34AydEZyCCwxB06Fc8w85.jpg'}, {'credit_id': '560d6e43c3a3686817009a7c', 'department': 'Crew', 'gender': 2, 'id': 169628, 'job': 'Stunt Coordinator', 'name': 'Jeff Imada', 'profile_path': None}, {'credit_id': '57681f7192514175ee000801', 'department': 'Production', 'gender': 0, 'id': 230436, 'job': 'Casting', 'name': 'Barbara Harris', 'profile_path': None}, {'credit_id': '564cc53dc3a3686028007a41', 'department': 'Crew', 'gender': 0, 'id': 1016007, 'job': 'Stunts', 'name': 'Bob Herron', 'profile_path': None}, {'credit_id': '56428a40c3a3686a5f000fd2', 'department': 'Camera', 'gender': 0, 'id': 1172443, 'job': 'Still Photographer', 'name': 'Merrick Morton', 'profile_path': None}, {'credit_id': '56429585c3a36870e80002b5', 'department': 'Crew', 'gender': 0, 'id': 1298897, 'job': 'Special Effects Coordinator', 'name': 'Eric Rylander', 'profile_path': None}, {'credit_id': '5972fcd9c3a3683c10002efb', 'department': 'Costume &amp; Make-Up', 'gender': 1, 'id': 1319844, 'job': 'Costume Supervisor', 'name': 'Lisa Lovaas', 'profile_path': None}, {'credit_id': '5823d80b9251411a36001823', 'department': 'Editing', 'gender': 2, 'id': 1327842, 'job': 'Assistant Editor', 'name': 'Michael Trent', 'profile_path': None}, {'credit_id': '57d8a05fc3a368538300231d', 'department': 'Crew', 'gender': 0, 'id': 1378368, 'job': 'Title Graphics', 'name': 'Pablo Ferro', 'profile_path': None}, {'credit_id': '5972fddfc3a3687c7d024277', 'department': 'Art', 'gender': 0, 'id': 1378687, 'job': 'Property Master', 'name': 'Steven B. Melton', 'profile_path': None}, {'credit_id': '56ddc27fc3a3685d670000ad', 'department': 'Costume &amp; Make-Up', 'gender': 0, 'id': 1392142, 'job': 'Set Costumer', 'name': 'Marsha Bozeman', 'profile_path': None}, {'credit_id': '564289cbc3a3686a55001213', 'department': 'Directing', 'gender': 1, 'id': 1395290, 'job': 'Script Supervisor', 'name': 'Sharron Reynolds', 'profile_path': None}, {'credit_id': '5972fc9d92514112bb025afd', 'department': 'Camera', 'gender': 0, 'id': 1403479, 'job': 'First Assistant Camera', 'name': 'Duane Manwiller', 'profile_path': None}, {'credit_id': '597300c8925141787a0038c8', 'department': 'Visual Effects', 'gender': 0, 'id': 1406396, 'job': 'Visual Effects Supervisor', 'name': 'Peter Donen', 'profile_path': None}, {'credit_id': '597300749251412d410636ee', 'department': 'Sound', 'gender': 0, 'id': 1407354, 'job': 'Sound Designer', 'name': 'Terry Rodman', 'profile_path': None}, {'credit_id': '5972fc74c3a3684bfc01cc92', 'department': 'Camera', 'gender': 2, 'id': 1409831, 'job': 'Camera Operator', 'name': 'Gary Jay', 'profile_path': None}, {'credit_id': '56428aa5c3a36870dd000022', 'department': 'Camera', 'gender': 2, 'id': 1411293, 'job': 'Still Photographer', 'name': 'Peter Sorel', 'profile_path': None}, {'credit_id': '5973010ac3a3687c7d024692', 'department': 'Sound', 'gender': 0, 'id': 1412242, 'job': 'Dolby Consultant', 'name': "Thom 'Coach' Ehle", 'profile_path': None}, {'credit_id': '597300aa9251411ece01ecf3', 'department': 'Sound', 'gender': 0, 'id': 1413451, 'job': 'Supervising Sound Effects Editor', 'name': 'John Leveque', 'profile_path': None}, {'credit_id': '57681f22925141770e000848', 'department': 'Visual Effects', 'gender': 0, 'id': 1414518, 'job': 'Visual Effects', 'name': 'Travis Baumann', 'profile_path': None}, {'credit_id': '56428b00c3a36870ef000038', 'department': 'Costume &amp; Make-Up', 'gender': 0, 'id': 1418453, 'job': 'Key Hair Stylist', 'name': 'Janis Clark', 'profile_path': None}, {'credit_id': '56759af292514179e30030d0', 'department': 'Crew', 'gender': 0, 'id': 1419114, 'job': 'Dialect Coach', 'name': 'Jessica Drake', 'profile_path': None}, {'credit_id': '5972fad89251415e860493e3', 'department': 'Art', 'gender': 0, 'id': 1435689, 'job': 'Construction Coordinator', 'name': 'Dave DeGaetano', 'profile_path': None}, {'credit_id': '564289aa9251412fc20010b7', 'department': 'Directing', 'gender': 0, 'id': 1458054, 'job': 'Script Supervisor', 'name': 'Connie Papineau', 'profile_path': None}, {'credit_id': '59730039c3a3683ba4003463', 'department': 'Sound', 'gender': 0, 'id': 1463390, 'job': 'Production Sound Mixer', 'name': 'Kirk Francis', 'profile_path': None}, {'credit_id': '5972fd8fc3a3684bfc01cda2', 'department': 'Crew', 'gender': 0, 'id': 1536971, 'job': 'Loader', 'name': 'James W. Apted', 'profile_path': None}, {'credit_id': '564e1052c3a368071b0000fc', 'department': 'Crew', 'gender': 0, 'id': 1538365, 'job': 'Stunts', 'name': 'Anthony G. Schmidt', 'profile_path': None}, {'credit_id': '57681e7b925141770e000839', 'department': 'Production', 'gender': 2, 'id': 1546454, 'job': 'Unit Production Manager', 'name': 'L. Dean Jones Jr.', 'profile_path': None}, {'credit_id': '5670d47b92514169e201505e', 'department': 'Crew', 'gender': 0, 'id': 1549499, 'job': 'Stand In', 'name': 'Fred Fein', 'profile_path': None}, {'credit_id': '568f06a79251416b45004206', 'department': 'Editing', 'gender': 0, 'id': 1552549, 'job': 'Color Timer', 'name': 'David Orr', 'profile_path': None}, {'credit_id': '5972fcb59251414fde02d5e1', 'department': 'Camera', 'gender': 0, 'id': 1553244, 'job': 'Key Grip', 'name': 'Scott M. Robinson', 'profile_path': None}, {'credit_id': '5972ff80c3a3684c7001db8b', 'department': 'Lighting', 'gender': 0, 'id': 1553262, 'job': 'Rigging Grip', 'name': 'Jim Duggan', 'profile_path': None}, {'credit_id': '5972fd69925141787a0034d4', 'department': 'Crew', 'gender': 0, 'id': 1553622, 'job': 'Craft Service', 'name': 'David Guilbeau', 'profile_path': None}, {'credit_id': '5972fd2fc3a3686f7c0469b7', 'department': 'Crew', 'gender': 2, 'id': 1554344, 'job': 'Armorer', 'name': 'Thell Reed', 'profile_path': None}, {'credit_id': '59730090c3a3686f7c046dbe', 'department': 'Sound', 'gender': 0, 'id': 1556512, 'job': 'Sound Effects Editor', 'name': 'Joe Divitale', 'profile_path': None}, {'credit_id': '5972ff64c3a3686fc704f802', 'department': 'Lighting', 'gender': 0, 'id': 1578185, 'job': 'Electrician', 'name': 'Corwin A. Bibb', 'profile_path': None}, {'credit_id': '5972fc2d9251415e86049586', 'department': 'Art', 'gender': 0, 'id': 1593975, 'job': 'Painter', 'name': 'Rick Broderman', 'profile_path': None}, {'credit_id': '5973005c9251415e86049a5f', 'department': 'Sound', 'gender': 0, 'id': 1603908, 'job': 'Scoring Mixer', 'name': 'Bruce Botnick', 'profile_path': None}, {'credit_id': '5768210dc3a36866ed000011', 'department': 'Production', 'gender': 0, 'id': 1638721, 'job': 'Location Manager', 'name': 'Kenneth Hunter', 'profile_path': None}, {'credit_id': '5972ffd7c3a36830fb00458a', 'department': 'Sound', 'gender': 2, 'id': 1648018, 'job': 'Boom Operator', 'name': 'Mychal Smith', 'profile_path': None}, {'credit_id': '5972ffa29251417fa6025993', 'department': 'Production', 'gender': 1, 'id': 1665903, 'job': 'Production Accountant', 'name': 'Kim Bodner', 'profile_path': None}, {'credit_id': '5972ffee9251414fde02d9b8', 'department': 'Sound', 'gender': 0, 'id': 1748479, 'job': 'Assistant Sound Editor', 'name': 'Steven Gerrior', 'profile_path': None}, {'credit_id': '5972fd53c3a3686f7c0469d3', 'department': 'Crew', 'gender': 0, 'id': 1750212, 'job': 'Chef', 'name': 'Robert Lamkin', 'profile_path': None}, {'credit_id': '5972fe869251412d41063477', 'department': 'Crew', 'gender': 0, 'id': 1765462, 'job': 'Transportation Coordinator', 'name': 'Keith Dillin', 'profile_path': None}, {'credit_id': '597300e69251411ece01ed41', 'department': 'Writing', 'gender': 0, 'id': 1778013, 'job': 'Storyboard', 'name': 'Gary Damian Thomas', 'profile_path': None}, {'credit_id': '5972fc409251412d41063216', 'department': 'Art', 'gender': 1, 'id': 1786666, 'job': 'Set Designer', 'name': 'Louisa Bonnie', 'profile_path': None}, {'credit_id': '5972fc0cc3a3684c7001d7aa', 'department': 'Art', 'gender': 0, 'id': 1792875, 'job': 'Construction Foreman', 'name': 'Javier Carrillo', 'profile_path': None}, {'credit_id': '5972fc5cc3a3683ba400302d', 'department': 'Art', 'gender': 0, 'id': 1809076, 'job': 'Standby Painter', 'name': 'John Hinkle', 'profile_path': None}, {'credit_id': '5972fac8c3a3687c7d023f09', 'department': 'Art', 'gender': 0, 'id': 1855766, 'job': 'Art Department Coordinator', 'name': 'Moira Gill', 'profile_path': None}, {'credit_id': '5972fc1fc3a3684bfc01cc48', 'department': 'Art', 'gender': 0, 'id': 1855767, 'job': 'Greensman', 'name': 'Chuck Brooks', 'profile_path': None}, {'credit_id': '5972fcf9c3a36830fb0041ea', 'department': 'Costume &amp; Make-Up', 'gender': 0, 'id': 1855768, 'job': 'Hairstylist', 'name': 'Peter Savic', 'profile_path': None}, {'credit_id': '5972fd0bc3a36830fb004209', 'department': 'Costume &amp; Make-Up', 'gender': 0, 'id': 1855769, 'job': 'Seamstress', 'name': 'Bella Noubarian', 'profile_path': None}, {'credit_id': '5972fd2192514112bb025b93', 'department': 'Costume &amp; Make-Up', 'gender': 0, 'id': 1855770, 'job': 'Set Dressing Artist', 'name': 'Jim C. Johnson', 'profile_path': None}, {'credit_id': '5972fd42925141787a0034aa', 'department': 'Crew', 'gender': 0, 'id': 1855771, 'job': 'Carpenter', 'name': 'Eric Yount', 'profile_path': None}, {'credit_id': '5972fd809251417fa6025704', 'department': 'Crew', 'gender': 0, 'id': 1855772, 'job': 'Driver', 'name': 'Dave Amberik', 'profile_path': None}, {'credit_id': '5972fdacc3a3686f7c046a24', 'department': 'Crew', 'gender': 0, 'id': 1855773, 'job': 'Production Controller', 'name': 'Bonnie Daniels', 'profile_path': None}, {'credit_id': '5972fdc39251416faf0043fc', 'department': 'Production', 'gender': 0, 'id': 1855774, 'job': 'Production Office Coordinator', 'name': 'Carolyn Hagan', 'profile_path': None}, {'credit_id': '5972fdd0c3a3683ba4003199', 'department': 'Crew', 'gender': 0, 'id': 1855775, 'job': 'Propmaker', 'name': 'John Cales', 'profile_path': None}, {'credit_id': '5972fe079251411ece01e98c', 'department': 'Crew', 'gender': 0, 'id': 1855776, 'job': 'Set Production Assistant', 'name': 'John Baumhauer', 'profile_path': None}, {'credit_id': '5972fe219251411ece01e9b0', 'department': 'Crew', 'gender': 0, 'id': 1855777, 'job': 'Transportation Captain', 'name': 'Pete Bianco', 'profile_path': None}, {'credit_id': '5972fe799251416faf0044c0', 'department': 'Crew', 'gender': 0, 'id': 1855778, 'job': 'Transportation Co-Captain', 'name': 'John Bush', 'profile_path': None}, {'credit_id': '5972feaa9251412d410634a0', 'department': 'Crew', 'gender': 0, 'id': 1855779, 'job': 'Unit Publicist', 'name': 'Michael Battaglia', 'profile_path': None}, {'credit_id': '5972feb7c3a3684c7001da80', 'department': 'Crew', 'gender': 0, 'id': 1855780, 'job': 'Utility Stunts', 'name': 'Dion Mitchell', 'profile_path': None}, {'credit_id': '5972fec79251415e8604983b', 'department': 'Crew', 'gender': 0, 'id': 1855781, 'job': 'Video Assist Operator', 'name': 'Mark Burnett', 'profile_path': None}, {'credit_id': '5972fee8c3a3686f7c046ba1', 'department': 'Directing', 'gender': 0, 'id': 1855782, 'job': 'First Assistant Director', 'name': 'Linda Montanti', 'profile_path': None}, {'credit_id': '5972ffc3c3a3684c7001dbf4', 'department': 'Production', 'gender': 0, 'id': 1855785, 'job': 'Production Supervisor', 'name': 'Warren Smith', 'profile_path': None}]</t>
  </si>
  <si>
    <t>[{'name': 'Regency Enterprises', 'id': 508}, {'name': 'Wolper Organization', 'id': 2428}, {'name': 'Warner Bros.', 'id': 6194}]</t>
  </si>
  <si>
    <t>L.A. Confidential</t>
  </si>
  <si>
    <t>m333</t>
  </si>
  <si>
    <t>[{'cast_id': 16, 'character': 'Robert Clayton Dean', 'credit_id': '52fe452fc3a36847f80c0f93', 'gender': 2, 'id': 2888, 'name': 'Will Smith', 'order': 0, 'profile_path': '/eze9FO9VuryXLP0aF2cRqPCcibN.jpg'}, {'cast_id': 2, 'character': 'Edward "Brill" Lyle', 'credit_id': '52fe452fc3a36847f80c0f47', 'gender': 2, 'id': 193, 'name': 'Gene Hackman', 'order': 1, 'profile_path': '/qEKcmwc1XstymEniGuCs3KIsGfP.jpg'}, {'cast_id': 3, 'character': 'Thomas Brian Reynolds', 'credit_id': '52fe452fc3a36847f80c0f4b', 'gender': 2, 'id': 10127, 'name': 'Jon Voight', 'order': 2, 'profile_path': '/c7BvyqlvqDkfkFqSBUCiR21fvTh.jpg'}, {'cast_id': 17, 'character': 'Carla Dean', 'credit_id': '52fe452fc3a36847f80c0f97', 'gender': 1, 'id': 9788, 'name': 'Regina King', 'order': 3, 'profile_path': '/6cQIHc2JNeNs3nkf6nQtqsSi58s.jpg'}, {'cast_id': 23, 'character': 'John Bingham', 'credit_id': '52fe452fc3a36847f80c0faf', 'gender': 2, 'id': 10985, 'name': 'Ian Hart', 'order': 4, 'profile_path': '/35KSRxsFR20QGDhIrZn7G4Jkc2g.jpg'}, {'cast_id': 4, 'character': 'Rachel Banks', 'credit_id': '52fe452fc3a36847f80c0f4f', 'gender': 1, 'id': 3232, 'name': 'Lisa Bonet', 'order': 5, 'profile_path': '/jZG7Sw7U1uQyIoUpiroRTofwu5q.jpg'}, {'cast_id': 22, 'character': 'David Pratt', 'credit_id': '52fe452fc3a36847f80c0fab', 'gender': 2, 'id': 12834, 'name': 'Barry Pepper', 'order': 6, 'profile_path': '/xLVueyLs2MERkS9RxERa3VCn95s.jpg'}, {'cast_id': 27, 'character': 'Jerry Miller', 'credit_id': '52fe452fc3a36847f80c0fbf', 'gender': 2, 'id': 6474, 'name': 'James Le Gros', 'order': 7, 'profile_path': '/rqBjmSkcRGwtwpb2tTjGcqLtKyG.jpg'}, {'cast_id': 24, 'character': 'Krug', 'credit_id': '52fe452fc3a36847f80c0fb3', 'gender': 2, 'id': 28410, 'name': 'Jake Busey', 'order': 8, 'profile_path': '/mGbWKlwTTyr62h6IwL66otOQV15.jpg'}, {'cast_id': 25, 'character': 'Jones', 'credit_id': '52fe452fc3a36847f80c0fb7', 'gender': 2, 'id': 1894, 'name': 'Scott Caan', 'order': 9, 'profile_path': '/kvUKf9HCaqUtgj7XuKZOvN66MOT.jpg'}, {'cast_id': 30, 'character': 'Jamie Williams', 'credit_id': '52fe452fc3a36847f80c0fcb', 'gender': 0, 'id': 6213, 'name': 'Jamie Kennedy', 'order': 10, 'profile_path': '/fwvClPv21iaeAsF8Xdg1I0nF8ls.jpg'}, {'cast_id': 26, 'character': 'Daniel Leon Zavitz', 'credit_id': '52fe452fc3a36847f80c0fbb', 'gender': 2, 'id': 11662, 'name': 'Jason Lee', 'order': 11, 'profile_path': '/67wSoVHxlOqtRhh3KJFBYf2qrDJ.jpg'}, {'cast_id': 5, 'character': 'Fake Brill', 'credit_id': '52fe452fc3a36847f80c0f53', 'gender': 2, 'id': 5168, 'name': 'Gabriel Byrne', 'order': 12, 'profile_path': '/lFIH4De52Eg21m7pScPMXezZDUh.jpg'}, {'cast_id': 50, 'character': 'Eric Dean', 'credit_id': '587b761d9251413e9200e798', 'gender': 2, 'id': 58147, 'name': 'Jascha Washington', 'order': 13, 'profile_path': '/jqaE0iUXDuDPlM6WXQvniTMliUw.jpg'}, {'cast_id': 19, 'character': 'Congressman Sam Albert', 'credit_id': '52fe452fc3a36847f80c0f9f', 'gender': 2, 'id': 14344, 'name': 'Stuart Wilson', 'order': 14, 'profile_path': '/zHNgIIShvznjpg8xhHHuOuHieQB.jpg'}, {'cast_id': 29, 'character': 'Fiedler', 'credit_id': '52fe452fc3a36847f80c0fc7', 'gender': 2, 'id': 70851, 'name': 'Jack Black', 'order': 15, 'profile_path': '/kAyKg3rYGgIhB5KRaIWALuf78W3.jpg'}, {'cast_id': 49, 'character': 'Emily Reynolds', 'credit_id': '587b74f0c3a368494c00d5d2', 'gender': 1, 'id': 134531, 'name': 'Anna Gunn', 'order': 16, 'profile_path': '/6yLKtfYFWbJp5HAjvCecQCYlmqk.jpg'}, {'cast_id': 20, 'character': 'Christa Hawkins', 'credit_id': '52fe452fc3a36847f80c0fa3', 'gender': 1, 'id': 565498, 'name': 'Laura Cayouette', 'order': 17, 'profile_path': '/l12w7F4ouOPctma3Wvls0FYHXDs.jpg'}, {'cast_id': 21, 'character': 'Loren Hicks', 'credit_id': '52fe452fc3a36847f80c0fa7', 'gender': 2, 'id': 11628, 'name': 'Loren Dean', 'order': 18, 'profile_path': '/7qYin1jdiWuuFobjlacatyojqds.jpg'}, {'cast_id': 31, 'character': 'Van', 'credit_id': '52fe452fc3a36847f80c0fcf', 'gender': 2, 'id': 154883, 'name': 'Bodhi Elfman', 'order': 19, 'profile_path': '/df6kpq8RPDKi1CwRlBWwl29kZSS.jpg'}, {'cast_id': 28, 'character': 'Shaffer', 'credit_id': '52fe452fc3a36847f80c0fc3', 'gender': 2, 'id': 76470, 'name': 'Dan Butler', 'order': 20, 'profile_path': '/55UZl262RQRz5t8rFmSUciJB7U3.jpg'}, {'cast_id': 18, 'character': 'Lenny', 'credit_id': '52fe452fc3a36847f80c0f9b', 'gender': 2, 'id': 31511, 'name': 'Grant Heslov', 'order': 21, 'profile_path': '/7MKZWZnGmeBmK9JRUKZYDN8Cqeb.jpg'}, {'cast_id': 32, 'character': "Ruby's Sales Clerk", 'credit_id': '52fe452fc3a36847f80c0fd3', 'gender': 1, 'id': 29930, 'name': 'Ivana MiliÄeviÄ‡', 'order': 22, 'profile_path': '/ukBpu3MgWoncHcR4Cjs81BCBPvu.jpg'}, {'cast_id': 33, 'character': 'Selby (uncredited)', 'credit_id': '52fe452fc3a36847f80c0fd7', 'gender': 2, 'id': 13922, 'name': 'Seth Green', 'order': 23, 'profile_path': '/7ksgEtZZIhSkJmt7zMyVDOQfdxu.jpg'}, {'cast_id': 34, 'character': 'Attorney Mark Silverberg (uncredited)', 'credit_id': '52fe452fc3a36847f80c0fdb', 'gender': 2, 'id': 4492, 'name': 'Philip Baker Hall', 'order': 24, 'profile_path': '/eH7GrivSuLEvhJL85qPkhNvg3E7.jpg'}, {'cast_id': 35, 'character': 'Congressman Phillip Hammersley (uncredited)', 'credit_id': '52fe452fc3a36847f80c0fdf', 'gender': 2, 'id': 4765, 'name': 'Jason Robards', 'order': 25, 'profile_path': '/d5t554TsCjMvI9zwe7M5gNLvZeX.jpg'}, {'cast_id': 36, 'character': 'Boss Paulie Pintero (uncredited)', 'credit_id': '52fe452fc3a36847f80c0fe3', 'gender': 2, 'id': 3197, 'name': 'Tom Sizemore', 'order': 26, 'profile_path': '/soINOuacuiThRb2LyPD4tTWve7C.jpg'}, {'cast_id': 47, 'character': 'Attorney Brian Blake (uncredited)', 'credit_id': '587b74a2c3a36846c300c478', 'gender': 2, 'id': 28004, 'name': 'Brian Markinson', 'order': 27, 'profile_path': '/CL63sueT7SSBZQwoPH23FQEIR8.jpg'}, {'cast_id': 48, 'character': 'Himself (uncredited)', 'credit_id': '587b74b2c3a36847e800f8cf', 'gender': 2, 'id': 44127, 'name': 'Larry King', 'order': 28, 'profile_path': '/Afcp573W6lgYN9NvXuBAOpli3S6.jpg'}, {'cast_id': 37, 'character': 'Tunnel Technician', 'credit_id': '52fe452fc3a36847f80c0fe7', 'gender': 2, 'id': 1115118, 'name': 'Tom Quinn', 'order': 29, 'profile_path': '/goJeBvmLYutE2LYCoxGKTPxjGgA.jpg'}, {'cast_id': 38, 'character': 'Field Reporter', 'credit_id': '575095a09251413ede0003d7', 'gender': 1, 'id': 1629923, 'name': 'Brenna McDonough', 'order': 30, 'profile_path': '/r8y4TiloMEPmFtCjbuaGvsF4Ohl.jpg'}, {'cast_id': 51, 'character': 'Dylan', 'credit_id': '587b775e9251413f3300edf2', 'gender': 0, 'id': 1507100, 'name': 'Bobby Boriello', 'order': 31, 'profile_path': None}, {'cast_id': 52, 'character': 'Mike - Law Firm', 'credit_id': '587b776d9251413f3300ee08', 'gender': 0, 'id': 1354153, 'name': 'Carl Mergenthaler', 'order': 32, 'profile_path': None}, {'cast_id': 53, 'character': 'Jenny', 'credit_id': '587b77869251413f4600e33b', 'gender': 0, 'id': 52925, 'name': 'Donna W. Scott', 'order': 33, 'profile_path': None}, {'cast_id': 54, 'character': 'Hotel Desk Clerk', 'credit_id': '587b77969251414143003d68', 'gender': 0, 'id': 1139954, 'name': 'Allison Sie', 'order': 34, 'profile_path': None}, {'cast_id': 55, 'character': 'Young Worker', 'credit_id': '587b77b39251413e9200e8ee', 'gender': 2, 'id': 17917, 'name': 'Lillo Brancato', 'order': 35, 'profile_path': '/3Avwz0ephATXXZJOvMNhfOu0eCG.jpg'}, {'cast_id': 56, 'character': 'Older Worker #1', 'credit_id': '587b77c5c3a368426e001f11', 'gender': 2, 'id': 31007, 'name': 'John Capodice', 'order': 36, 'profile_path': '/sQuJV9o2FSXr5UBo2MaiTLObXiY.jpg'}, {'cast_id': 57, 'character': 'Frankie', 'credit_id': '587b77ddc3a3684a6500f229', 'gender': 2, 'id': 28033, 'name': 'Arthur J. Nascarella', 'order': 37, 'profile_path': '/3hWjDrHfNSS1BxJ5GeIDtxm5975.jpg'}, {'cast_id': 58, 'character': 'Bartender', 'credit_id': '587b77ef9251413ecb00ea4f', 'gender': 0, 'id': 1216752, 'name': 'Frank Medrano', 'order': 38, 'profile_path': '/rMd8vzLUCOGnp3d1mDF1GJJnjvy.jpg'}, {'cast_id': 59, 'character': 'Fireman #2', 'credit_id': '587b787a9251414143003e20', 'gender': 2, 'id': 173886, 'name': 'Joseph Patrick Kelly', 'order': 39, 'profile_path': '/FsyGOuH6AEbKf6VtTrhlaBnUs2.jpg'}, {'cast_id': 60, 'character': 'Tunnel Maintenance Worker', 'credit_id': '587b788e9251413f1b00f64d', 'gender': 2, 'id': 205164, 'name': 'Lennox Brown', 'order': 40, 'profile_path': '/ovaCwDIZmcxCvLCBEoredQcIApe.jpg'}, {'cast_id': 61, 'character': 'Mrs. Wu', 'credit_id': '587b7899c3a3684a4a00fcb8', 'gender': 0, 'id': 1395918, 'name': 'Nancy Yee', 'order': 41, 'profile_path': None}, {'cast_id': 62, 'character': 'Paramedic', 'credit_id': '587b78bfc3a36846c300c6db', 'gender': 0, 'id': 46084, 'name': 'Christopher Lawrence', 'order': 42, 'profile_path': None}, {'cast_id': 63, 'character': 'Boss Paulie Pintero', 'credit_id': '597e834cc3a36853f60234bd', 'gender': 2, 'id': 3197, 'name': 'Tom Sizemore', 'order': 43, 'profile_path': '/soINOuacuiThRb2LyPD4tTWve7C.jpg'}]</t>
  </si>
  <si>
    <t>[{'credit_id': '52fe452fc3a36847f80c0f65', 'department': 'Production', 'gender': 2, 'id': 770, 'job': 'Producer', 'name': 'Jerry Bruckheimer', 'profile_path': '/lQu9eRzRX264j2LFQwvKC50wb9s.jpg'}, {'credit_id': '52fe452fc3a36847f80c0f71', 'department': 'Production', 'gender': 2, 'id': 2446, 'job': 'Executive Producer', 'name': 'Chad Oman', 'profile_path': '/l84amvUZOrpSU5GRTDYoEkvbh25.jpg'}, {'credit_id': '52fe452fc3a36847f80c0f8f', 'department': 'Editing', 'gender': 2, 'id': 541, 'job': 'Editor', 'name': 'Chris Lebenzon', 'profile_path': '/eA6NqE5wdIM0LT3g1ihanv5vUM7.jpg'}, {'credit_id': '5785999d925141021e002ae5', 'department': 'Production', 'gender': 1, 'id': 547, 'job': 'Casting', 'name': 'Victoria Thomas', 'profile_path': '/cdOR8cgySFsgxWtp6hGA3eMsVra.jpg'}, {'credit_id': '57859a76c3a36857d90083d7', 'department': 'Art', 'gender': 2, 'id': 795, 'job': 'Art Direction', 'name': 'James J. Murakami', 'profile_path': None}, {'credit_id': '52fe452fc3a36847f80c0f83', 'department': 'Sound', 'gender': 2, 'id': 894, 'job': 'Original Music Composer', 'name': 'Trevor Rabin', 'profile_path': None}, {'credit_id': '52fe452fc3a36847f80c0f59', 'department': 'Directing', 'gender': 2, 'id': 893, 'job': 'Director', 'name': 'Tony Scott', 'profile_path': '/hL7Tt1faZvA68G4bw9hC4X0Zp7d.jpg'}, {'credit_id': '57859a8cc3a3680bec002917', 'department': 'Art', 'gender': 0, 'id': 2528, 'job': 'Art Direction', 'name': 'Donald B. Woodruff', 'profile_path': None}, {'credit_id': '57859b2292514101cd002b14', 'department': 'Costume &amp; Make-Up', 'gender': 1, 'id': 3989, 'job': 'Costume Design', 'name': 'Marlene Stewart', 'profile_path': None}, {'credit_id': '52fe452fc3a36847f80c0f77', 'department': 'Production', 'gender': 2, 'id': 4701, 'job': 'Executive Producer', 'name': 'James W. Skotchdopole', 'profile_path': None}, {'credit_id': '57859a2cc3a3680bb3002b07', 'department': 'Art', 'gender': 2, 'id': 4710, 'job': 'Production Design', 'name': 'BenjamÃ­n FernÃ¡ndez', 'profile_path': None}, {'credit_id': '52fe452fc3a36847f80c0f7d', 'department': 'Sound', 'gender': 2, 'id': 5553, 'job': 'Original Music Composer', 'name': 'Harry Gregson-Williams', 'profile_path': '/qyq2ptCxmmRdO9ccuM7RASVsKyT.jpg'}, {'credit_id': '57859aafc3a36857d90083e2', 'department': 'Art', 'gender': 2, 'id': 11413, 'job': 'Set Decoration', 'name': 'Garrett Lewis', 'profile_path': None}, {'credit_id': '52fe452fc3a36847f80c0f89', 'department': 'Camera', 'gender': 0, 'id': 15348, 'job': 'Director of Photography', 'name': 'Daniel Mindel', 'profile_path': None}, {'credit_id': '57859832c3a3680b66002bac', 'department': 'Writing', 'gender': 2, 'id': 21002, 'job': 'Writer', 'name': 'David Marconi', 'profile_path': '/1p73VDY77LYfEWs9ihxUAjPz4d8.jpg'}, {'credit_id': '52fe452fc3a36847f80c0f6b', 'department': 'Production', 'gender': 2, 'id': 57864, 'job': 'Executive Producer', 'name': 'Andrew Z. Davis', 'profile_path': None}, {'credit_id': '57859a5b925141021e002b3f', 'department': 'Art', 'gender': 0, 'id': 1380472, 'job': 'Art Direction', 'name': 'Jennifer A. Davis', 'profile_path': None}, {'credit_id': '59ad7abac3a3682c22044398', 'department': 'Camera', 'gender': 2, 'id': 1402095, 'job': 'Camera Operator', 'name': 'Paul A. Edwards', 'profile_path': None}]</t>
  </si>
  <si>
    <t>[{'id': 28, 'name': 'Action'}, {'id': 18, 'name': 'Drama'}, {'id': 53, 'name': 'Thriller'}]</t>
  </si>
  <si>
    <t>[{'name': 'Jerry Bruckheimer Films', 'id': 130}, {'name': 'Scott Free Productions', 'id': 1645}, {'name': 'Touchstone Pictures', 'id': 9195}, {'name': 'No Such Productions', 'id': 79209}]</t>
  </si>
  <si>
    <t>Enemy of the State</t>
  </si>
  <si>
    <t>m336</t>
  </si>
  <si>
    <t>['biography', 'drama', 'romance']</t>
  </si>
  <si>
    <t>[{'cast_id': 25, 'character': 'Erin Brockovich', 'credit_id': '52fe4246c3a36847f801198d', 'gender': 1, 'id': 1204, 'name': 'Julia Roberts', 'order': 0, 'profile_path': '/h13yvG0tRNMTAwciQXxYmQWdYW8.jpg'}, {'cast_id': 26, 'character': 'Ed Masry', 'credit_id': '52fe4246c3a36847f8011991', 'gender': 0, 'id': 3926, 'name': 'Albert Finney', 'order': 1, 'profile_path': '/2BTzSQUa3RXPqeeNjbJqnyIBePE.jpg'}, {'cast_id': 27, 'character': 'George', 'credit_id': '52fe4246c3a36847f8011995', 'gender': 2, 'id': 6383, 'name': 'Aaron Eckhart', 'order': 2, 'profile_path': '/aRSofX2rMpOhPanB9Wh7veYmFn4.jpg'}, {'cast_id': 28, 'character': 'Donna Jensen', 'credit_id': '52fe4246c3a36847f8011999', 'gender': 1, 'id': 19838, 'name': 'Marg Helgenberger', 'order': 3, 'profile_path': '/9jIgVEJGZkfjQI1bItxFIaNN3b3.jpg'}, {'cast_id': 29, 'character': 'Pamela Duncan', 'credit_id': '52fe4246c3a36847f801199d', 'gender': 1, 'id': 1956, 'name': 'Cherry Jones', 'order': 4, 'profile_path': '/kPqwYbJZb50bPs79lGUIQSX7nox.jpg'}, {'cast_id': 30, 'character': 'Theresa Dallavale', 'credit_id': '52fe4246c3a36847f80119a1', 'gender': 1, 'id': 26719, 'name': 'Veanne Cox', 'order': 5, 'profile_path': '/7fxVktlpPBAEWImceQB9wTPb90H.jpg'}, {'cast_id': 31, 'character': 'Brenda', 'credit_id': '52fe4246c3a36847f80119a5', 'gender': 1, 'id': 1909, 'name': 'Conchata Ferrell', 'order': 6, 'profile_path': '/p7KiBF2blE5KOXKrXMrVpMgCYZX.jpg'}, {'cast_id': 32, 'character': 'Charles Embry', 'credit_id': '52fe4246c3a36847f80119a9', 'gender': 2, 'id': 3801, 'name': 'Tracey Walter', 'order': 7, 'profile_path': '/pMeImyAZ8fpQ32QyPO8g6W8gs13.jpg'}, {'cast_id': 33, 'character': 'Kurt Potter', 'credit_id': '52fe4246c3a36847f80119ad', 'gender': 2, 'id': 9979, 'name': 'Peter Coyote', 'order': 8, 'profile_path': '/5zVvYZxE6T0OeL1iaFBBCzY3QOi.jpg'}, {'cast_id': 34, 'character': 'Waitress', 'credit_id': '543db078c3a368251a00086b', 'gender': 0, 'id': 1248986, 'name': 'Erin Brockovich', 'order': 9, 'profile_path': None}]</t>
  </si>
  <si>
    <t>[{'credit_id': '58b999c0c3a36866af00ba1d', 'department': 'Sound', 'gender': 2, 'id': 153, 'job': 'Original Music Composer', 'name': 'Thomas Newman', 'profile_path': '/nZSsNIrjbkqqxFYwsD3zcHskxdP.jpg'}, {'credit_id': '52fe4246c3a36847f8011947', 'department': 'Production', 'gender': 2, 'id': 518, 'job': 'Producer', 'name': 'Danny DeVito', 'profile_path': '/zKuyzmKzPLG7RJo7lbbHjx6CCZc.jpg'}, {'credit_id': '52fe4246c3a36847f801193b', 'department': 'Directing', 'gender': 2, 'id': 1884, 'job': 'Director', 'name': 'Steven Soderbergh', 'profile_path': '/dxdMRsAosaGlMRd7EMmm9lrXXsW.jpg'}, {'credit_id': '52fe4246c3a36847f8011983', 'department': 'Art', 'gender': 2, 'id': 1890, 'job': 'Production Design', 'name': 'Philip Messina', 'profile_path': None}, {'credit_id': '52fe4246c3a36847f8011959', 'department': 'Production', 'gender': 2, 'id': 5381, 'job': 'Producer', 'name': 'Michael Shamberg', 'profile_path': '/tjqSWmFb0OCjnTwDISwR8Kl94af.jpg'}, {'credit_id': '52fe4246c3a36847f801195f', 'department': 'Production', 'gender': 1, 'id': 5382, 'job': 'Producer', 'name': 'Stacey Sher', 'profile_path': '/fFvKIC38R9Q34VhTQ8BGfqorK8E.jpg'}, {'credit_id': '584d9fd392514118ed000bf9', 'department': 'Writing', 'gender': 1, 'id': 6340, 'job': 'Writer', 'name': 'Susannah Grant', 'profile_path': '/jEvMIuUbTu9HDzNfv5P23kQixy7.jpg'}, {'credit_id': '52fe4246c3a36847f801194d', 'department': 'Production', 'gender': 2, 'id': 6341, 'job': 'Executive Producer', 'name': 'John Hardy', 'profile_path': None}, {'credit_id': '5573308192514115ee001e6a', 'department': 'Production', 'gender': 1, 'id': 6342, 'job': 'Co-Producer', 'name': 'Gail Lyon', 'profile_path': None}, {'credit_id': '52fe4246c3a36847f8011965', 'department': 'Production', 'gender': 1, 'id': 6344, 'job': 'Executive Producer', 'name': 'Carla Santos Shamberg', 'profile_path': None}, {'credit_id': '52fe4246c3a36847f8011971', 'department': 'Camera', 'gender': 2, 'id': 6345, 'job': 'Director of Photography', 'name': 'Edward Lachman', 'profile_path': '/yXhB83p1aRpJzd3qKke6uBYescB.jpg'}, {'credit_id': '52fe4246c3a36847f8011977', 'department': 'Editing', 'gender': 1, 'id': 6346, 'job': 'Editor', 'name': 'Anne V. Coates', 'profile_path': None}, {'credit_id': '52fe4246c3a36847f801197d', 'department': 'Production', 'gender': 1, 'id': 6347, 'job': 'Casting', 'name': 'Margery Simkin', 'profile_path': '/dCyAWZGEaW1OlGgh5ALiqGfsbpb.jpg'}, {'credit_id': '52fe4246c3a36847f8011989', 'department': 'Costume &amp; Make-Up', 'gender': 2, 'id': 6348, 'job': 'Costume Design', 'name': 'Jeffrey Kurland', 'profile_path': None}, {'credit_id': '584f0fe6c3a3682a94001ebe', 'department': 'Art', 'gender': 1, 'id': 6922, 'job': 'Art Direction', 'name': 'Christa Munro', 'profile_path': None}, {'credit_id': '584f16b8c3a3682a830025d9', 'department': 'Sound', 'gender': 2, 'id': 7538, 'job': 'Music Editor', 'name': 'Bill Bernstein', 'profile_path': None}, {'credit_id': '58b9bd7f925141606f00d656', 'department': 'Lighting', 'gender': 0, 'id': 7952, 'job': 'Rigging Grip', 'name': 'Randy Berrett', 'profile_path': None}, {'credit_id': '584f128b9251412e3600121d', 'department': 'Editing', 'gender': 0, 'id': 19661, 'job': 'First Assistant Editor', 'name': 'Robb Sullivan', 'profile_path': None}, {'credit_id': '584f0ff692514107020021c7', 'department': 'Art', 'gender': 0, 'id': 21568, 'job': 'Assistant Art Director', 'name': 'Keith P. Cunningham', 'profile_path': None}, {'credit_id': '584f0f29c3a3682a7d00202a', 'department': 'Art', 'gender': 1, 'id': 21707, 'job': 'Set Decoration', 'name': 'Kristen Toscano Messina', 'profile_path': None}, {'credit_id': '584f14db925141070000253b', 'department': 'Production', 'gender': 1, 'id': 51922, 'job': 'Casting Associate', 'name': 'Carmen Cuba', 'profile_path': None}, {'credit_id': '584f1692c3a3682a8d002466', 'department': 'Sound', 'gender': 1, 'id': 113045, 'job': 'Foley', 'name': 'Dawn Lunsford', 'profile_path': '/gaGtvXaFT7hZzGc12KsYp91etlh.jpg'}, {'credit_id': '584f162bc3a3682a7d00245a', 'department': 'Sound', 'gender': 1, 'id': 113090, 'job': 'Foley', 'name': 'Alicia Stevenson', 'profile_path': '/kgYtaWN4VSFh2B0jkHa1GMBOcNU.jpg'}, {'credit_id': '58b9b19fc3a368663000c18a', 'department': 'Art', 'gender': 0, 'id': 92347, 'job': 'Greensman', 'name': 'Richard Boris', 'profile_path': None}, {'credit_id': '584f0fab9251410711002263', 'department': 'Sound', 'gender': 0, 'id': 83082, 'job': 'Boom Operator', 'name': 'Joseph F. Brennan', 'profile_path': None}, {'credit_id': '58b9bce6925141606b00db67', 'department': 'Directing', 'gender': 2, 'id': 119665, 'job': 'Assistant Director', 'name': 'Gregory Jacobs', 'profile_path': '/8kzQe6LVlByPillPuqPfWpTmKd6.jpg'}, {'credit_id': '584f1508925141070c002429', 'department': 'Crew', 'gender': 1, 'id': 122607, 'job': 'Dialect Coach', 'name': 'Carla Meyer', 'profile_path': None}, {'credit_id': '584f0eebc3a3682a900022e5', 'department': 'Crew', 'gender': 0, 'id': 142161, 'job': 'Stunt Coordinator', 'name': 'John Robotham', 'profile_path': None}, {'credit_id': '584f15bac3a3682a83002513', 'department': 'Sound', 'gender': 2, 'id': 158916, 'job': 'Sound Re-Recording Mixer', 'name': 'Michael Keller', 'profile_path': None}, {'credit_id': '584f13ebc3a3682a8a002747', 'department': 'Costume &amp; Make-Up', 'gender': 0, 'id': 214170, 'job': 'Makeup Artist', 'name': 'Richard Dean', 'profile_path': None}, {'credit_id': '58b9bc94925141608400d6e0', 'department': 'Sound', 'gender': 0, 'id': 548433, 'job': 'Sound Recordist', 'name': 'Eric Flickinger', 'profile_path': None}, {'credit_id': '584f0f419251410702002157', 'department': 'Camera', 'gender': 0, 'id': 589973, 'job': 'Camera Operator', 'name': 'Chris Lombardi', 'profile_path': None}, {'credit_id': '584f13c6c3a3682a830023b6', 'department': 'Costume &amp; Make-Up', 'gender': 0, 'id': 967719, 'job': 'Set Costumer', 'name': 'Shoshana Rubin', 'profile_path': None}, {'credit_id': '584f0f03c3a3682a8d001fda', 'department': 'Production', 'gender': 0, 'id': 1117840, 'job': 'Unit Production Manager', 'name': 'Frederic W. Brost', 'profile_path': None}, {'credit_id': '58b9c0abc3a36866af00ce55', 'department': 'Sound', 'gender': 0, 'id': 1159914, 'job': 'Dolby Consultant', 'name': 'Mark Kenna', 'profile_path': None}, {'credit_id': '584f12bfc3a3682a83002300', 'department': 'Costume &amp; Make-Up', 'gender': 0, 'id': 1328407, 'job': 'Costume Supervisor', 'name': 'Elaine Ramires', 'profile_path': None}, {'credit_id': '584f129bc3a3682a7d002211', 'department': 'Crew', 'gender': 0, 'id': 1335069, 'job': 'Special Effects', 'name': 'Kevin Hannigan', 'profile_path': None}, {'credit_id': '584f154bc3a3682a800025d6', 'department': 'Crew', 'gender': 0, 'id': 1335075, 'job': 'Transportation Captain', 'name': 'Shane Greedy', 'profile_path': None}, {'credit_id': '584f15839251410711002654', 'department': 'Sound', 'gender': 0, 'id': 1335127, 'job': 'Supervising Sound Editor', 'name': 'Larry Blake', 'profile_path': None}, {'credit_id': '584f1595c3a3682a8d0023c2', 'department': 'Sound', 'gender': 0, 'id': 1335127, 'job': 'Sound Re-Recording Mixer', 'name': 'Larry Blake', 'profile_path': None}, {'credit_id': '584f15199251410714002768', 'department': 'Art', 'gender': 0, 'id': 1339445, 'job': 'Construction Coordinator', 'name': 'Chris Snyder', 'profile_path': None}, {'credit_id': '584f13b99251410711002521', 'department': 'Costume &amp; Make-Up', 'gender': 0, 'id': 1357067, 'job': 'Set Costumer', 'name': 'Corey Bronson', 'profile_path': None}, {'credit_id': '58b9b1bb925141607300cc0b', 'department': 'Art', 'gender': 0, 'id': 1378220, 'job': 'Leadman', 'name': 'Jason Bedig', 'profile_path': None}, {'credit_id': '584f1076c3a3682a80002295', 'department': 'Art', 'gender': 1, 'id': 1378749, 'job': 'Set Designer', 'name': 'Patricia Klawonn', 'profile_path': None}, {'credit_id': '584f153f925141070c002453', 'department': 'Crew', 'gender': 0, 'id': 1391399, 'job': 'Transportation Coordinator', 'name': 'Jon Carpenter', 'profile_path': None}, {'credit_id': '584f0fdac3a3682a7d002089', 'department': 'Directing', 'gender': 1, 'id': 1391605, 'job': 'Script Supervisor', 'name': 'Annie Welles', 'profile_path': None}, {'credit_id': '584f10689251412e360010e6', 'department': 'Art', 'gender': 0, 'id': 1392116, 'job': 'Set Designer', 'name': 'Masako Masuda', 'profile_path': None}, {'credit_id': '584f14f3c3a3682a8d00234d', 'department': 'Camera', 'gender': 0, 'id': 1392247, 'job': 'Still Photographer', 'name': 'Bob Marshak', 'profile_path': None}, {'credit_id': '584f1726c3a3682a900028b5', 'department': 'Visual Effects', 'gender': 0, 'id': 1392909, 'job': 'Visual Effects Supervisor', 'name': 'Thomas J. Smith', 'profile_path': None}, {'credit_id': '584f155dc3a3682a8a00286d', 'department': 'Crew', 'gender': 0, 'id': 1399890, 'job': 'Transportation Co-Captain', 'name': 'Rich Bennetti', 'profile_path': None}, {'credit_id': '584f15f6c3a3682a7d002440', 'department': 'Editing', 'gender': 0, 'id': 1404716, 'job': 'Dialogue Editor', 'name': 'Aaron Glascock', 'profile_path': None}, {'credit_id': '58b9bb25c3a36866af00cb6e', 'department': 'Camera', 'gender': 0, 'id': 1406766, 'job': 'First Assistant Camera', 'name': 'Barry Idoine', 'profile_path': None}, {'credit_id': '584f0fbf925141071100226b', 'department': 'Production', 'gender': 0, 'id': 1409825, 'job': 'Production Coordinator', 'name': 'Robin Le Chanu', 'profile_path': None}, {'credit_id': '584f14e9c3a3682a8d002342', 'department': 'Crew', 'gender': 0, 'id': 1409837, 'job': 'Unit Publicist', 'name': 'Spooky Stevens', 'profile_path': None}, {'credit_id': '58b9bddec3a36866b700d3fb', 'department': 'Sound', 'gender': 0, 'id': 1413092, 'job': 'Assistant Sound Editor', 'name': 'James Morioka', 'profile_path': None}, {'credit_id': '58b9be16925141607700d840', 'department': 'Sound', 'gender': 2, 'id': 1413169, 'job': 'Scoring Mixer', 'name': 'Dennis S. Sands', 'profile_path': None}, {'credit_id': '584f13fac3a3682a94002120', 'department': 'Costume &amp; Make-Up', 'gender': 0, 'id': 1418528, 'job': 'Hair Designer', 'name': 'Bonnie Clevering', 'profile_path': None}, {'credit_id': '584f14a692514107020024db', 'department': 'Production', 'gender': 0, 'id': 1433917, 'job': 'Location Manager', 'name': 'Ken Lavet', 'profile_path': None}, {'credit_id': '584f1406c3a3682a94002127', 'department': 'Costume &amp; Make-Up', 'gender': 0, 'id': 1457712, 'job': 'Hair Department Head', 'name': 'Deborah Mills-Whitlock', 'profile_path': None}, {'credit_id': '58b9bc79c3a368664d00d42c', 'department': 'Crew', 'gender': 1, 'id': 1490062, 'job': 'Set Production Assistant', 'name': 'Keri Bruno', 'profile_path': None}, {'credit_id': '584f16a8925141070500274e', 'department': 'Sound', 'gender': 0, 'id': 1530082, 'job': 'Music Supervisor', 'name': 'Amanda Scheer-Demme', 'profile_path': None}, {'credit_id': '584f18a6c3a3682a80002829', 'department': 'Visual Effects', 'gender': 0, 'id': 1537540, 'job': 'Visual Effects Producer', 'name': 'Carole Cowley', 'profile_path': None}, {'credit_id': '584f0f919251410705002267', 'department': 'Sound', 'gender': 0, 'id': 1538705, 'job': 'Production Sound Mixer', 'name': 'Thomas Causey', 'profile_path': None}, {'credit_id': '58b9bc1d925141606f00d587', 'department': 'Crew', 'gender': 0, 'id': 1549062, 'job': 'Propmaker', 'name': 'John Bullard', 'profile_path': None}, {'credit_id': '584f13d5c3a3682a7d0022da', 'department': 'Costume &amp; Make-Up', 'gender': 0, 'id': 1549172, 'job': 'Set Costumer', 'name': 'Emily Wyss', 'profile_path': None}, {'credit_id': '584f120592514107050023cd', 'department': 'Art', 'gender': 0, 'id': 1549180, 'job': 'Art Department Coordinator', 'name': 'Blair Huizingh', 'profile_path': None}, {'credit_id': '584f130092514107020023a5', 'department': 'Costume &amp; Make-Up', 'gender': 0, 'id': 1549189, 'job': 'Set Costumer', 'name': 'Fran Vega-Buck', 'profile_path': None}, {'credit_id': '58b9bdfd925141609b00cf06', 'department': 'Sound', 'gender': 2, 'id': 1549209, 'job': 'Orchestrator', 'name': 'Thomas Pasatieri', 'profile_path': None}, {'credit_id': '584f11e4c3a3682a8a0025b7', 'department': 'Crew', 'gender': 0, 'id': 1550601, 'job': 'Property Master', 'name': 'Peter Bankins', 'profile_path': None}, {'credit_id': '584f1271c3a3682a8700252a', 'department': 'Lighting', 'gender': 0, 'id': 1550603, 'job': 'Rigging Gaffer', 'name': 'Richard Hartley', 'profile_path': None}, {'credit_id': '584f1444925141070c002391', 'department': 'Costume &amp; Make-Up', 'gender': 0, 'id': 1553246, 'job': 'Hairstylist', 'name': 'Michelle Weiss', 'profile_path': None}, {'credit_id': '58b9bc0ac3a36866b700d2f6', 'department': 'Crew', 'gender': 0, 'id': 1554352, 'job': 'Projection', 'name': 'Thomas S. Dickson', 'profile_path': None}, {'credit_id': '58b9bc36c3a368668f00b90d', 'department': 'Crew', 'gender': 0, 'id': 1569823, 'job': 'Security', 'name': 'Joseph Keideth', 'profile_path': None}, {'credit_id': '58b9bb9dc3a36866a500cc7e', 'department': 'Crew', 'gender': 0, 'id': 1629524, 'job': 'Chef', 'name': 'Antoine Mascaro', 'profile_path': None}, {'credit_id': '584f15cac3a3682a7d002410', 'department': 'Crew', 'gender': 0, 'id': 1629528, 'job': 'Post Production Supervisor', 'name': 'Caitlin Maloney', 'profile_path': None}, {'credit_id': '584f18b7c3a3682a8d0025a9', 'department': 'Editing', 'gender': 0, 'id': 1629535, 'job': 'Color Timer', 'name': 'Dana Ross', 'profile_path': None}, {'credit_id': '58b9bb41925141608400d61e', 'department': 'Camera', 'gender': 0, 'id': 1681341, 'job': 'Grip', 'name': 'Charles John Bukey', 'profile_path': None}, {'credit_id': '584f1461c3a3682a94002165', 'department': 'Costume &amp; Make-Up', 'gender': 0, 'id': 1721987, 'job': 'Hairstylist', 'name': 'Bernard Gough', 'profile_path': None}, {'credit_id': '584f149892514107140026f9', 'department': 'Costume &amp; Make-Up', 'gender': 0, 'id': 1721988, 'job': 'Hairstylist', 'name': 'Anthony Wilson', 'profile_path': None}, {'credit_id': '584f15e2925141071100269d', 'department': 'Crew', 'gender': 0, 'id': 1721989, 'job': 'Post Production Assistant', 'name': 'Monica de Armond', 'profile_path': None}, {'credit_id': '58b9bb86925141609e00cb6f', 'department': 'Crew', 'gender': 0, 'id': 1722374, 'job': 'Carpenter', 'name': 'Steven Kissick', 'profile_path': None}, {'credit_id': '58b9bbe4925141606b00dad8', 'department': 'Crew', 'gender': 0, 'id': 1735465, 'job': 'Loader', 'name': 'Stacy De La Motte', 'profile_path': None}, {'credit_id': '58b9bbcfc3a36866b700d2d6', 'department': 'Crew', 'gender': 0, 'id': 1746560, 'job': 'Driver', 'name': 'Loren Bess', 'profile_path': None}, {'credit_id': '58b9bd5bc3a36866a500cd71', 'department': 'Lighting', 'gender': 2, 'id': 1752259, 'job': 'Gaffer', 'name': 'Russell Caldwell', 'profile_path': None}, {'credit_id': '58b9b186925141609b00c8fc', 'department': 'Art', 'gender': 0, 'id': 1769259, 'job': 'Art Department Assistant', 'name': 'Sarah Bullion', 'profile_path': None}, {'credit_id': '58b9b1d7c3a36866b700cbf3', 'department': 'Art', 'gender': 0, 'id': 1769260, 'job': 'Painter', 'name': 'Scott Shordon', 'profile_path': None}, {'credit_id': '58b9bb0a925141609b00cd98', 'department': 'Art', 'gender': 0, 'id': 1769321, 'job': 'Standby Painter', 'name': "Francis N. 'Lucky' Costello", 'profile_path': None}, {'credit_id': '58b9bb73925141609b00cdc6', 'department': 'Costume &amp; Make-Up', 'gender': 0, 'id': 1769324, 'job': 'Set Dressing Artist', 'name': 'Dale E. Anderson', 'profile_path': None}, {'credit_id': '58b9bbb6c3a36866b700d2c9', 'department': 'Crew', 'gender': 0, 'id': 1769325, 'job': 'Craft Service', 'name': 'Charles Drake', 'profile_path': None}, {'credit_id': '58b9bbfb925141608400d68a', 'department': 'Crew', 'gender': 0, 'id': 1769327, 'job': 'Production Intern', 'name': 'Taina Mirach', 'profile_path': None}, {'credit_id': '58b9bc53c3a368663000c6e7', 'department': 'Crew', 'gender': 0, 'id': 1769334, 'job': 'Set Medic', 'name': 'Harold Fowler', 'profile_path': None}, {'credit_id': '58b9bcb4c3a36866b700d34f', 'department': 'Crew', 'gender': 0, 'id': 1769338, 'job': 'Stand In', 'name': 'Marc C. Geschwind', 'profile_path': None}, {'credit_id': '58b9bd17c3a36866a500cd49', 'department': 'Lighting', 'gender': 0, 'id': 1769345, 'job': 'Best Boy Electric', 'name': 'Frank Endewardt', 'profile_path': None}, {'credit_id': '58b9bd42c3a368668600c20c', 'department': 'Lighting', 'gender': 0, 'id': 1769346, 'job': 'Electrician', 'name': 'Gary M. Lang', 'profile_path': None}, {'credit_id': '58b9bdaf925141606f00d66e', 'department': 'Production', 'gender': 0, 'id': 1769349, 'job': 'Production Accountant', 'name': 'Ricki L. Stein', 'profile_path': None}, {'credit_id': '58b9bdc3c3a368666b00c428', 'department': 'Production', 'gender': 0, 'id': 1769350, 'job': 'Production Supervisor', 'name': 'James C. Taylor', 'profile_path': None}, {'credit_id': '58b9c082c3a368664d00d662', 'department': 'Visual Effects', 'gender': 0, 'id': 1769354, 'job': 'Digital Compositors', 'name': 'Mark Tait Lewis', 'profile_path': None}, {'credit_id': '58b9c09ac3a36866af00ce48', 'department': 'Crew', 'gender': 0, 'id': 1769356, 'job': 'Studio Teachers', 'name': 'Thomas John McGowan', 'profile_path': None}]</t>
  </si>
  <si>
    <t>[{'name': 'Jersey Films', 'id': 216}]</t>
  </si>
  <si>
    <t>Erin Brockovich</t>
  </si>
  <si>
    <t>m338</t>
  </si>
  <si>
    <t>['sci-fi', 'thriller']</t>
  </si>
  <si>
    <t>[{'cast_id': 1, 'character': 'Cornelius', 'credit_id': '52fe430cc3a36847f8036841', 'gender': 2, 'id': 7505, 'name': 'Roddy McDowall', 'order': 0, 'profile_path': '/e0OZn5SUXHghdmAgJbF3uLHD5gf.jpg'}, {'cast_id': 2, 'character': 'Dr. Zira', 'credit_id': '52fe430cc3a36847f8036845', 'gender': 1, 'id': 10539, 'name': 'Kim Hunter', 'order': 1, 'profile_path': '/nB44EysedphcIWftSqyyG2qBYk8.jpg'}, {'cast_id': 3, 'character': 'Dr. Lewis Dixon', 'credit_id': '52fe430cc3a36847f8036849', 'gender': 2, 'id': 18647, 'name': 'Bradford Dillman', 'order': 2, 'profile_path': '/zmoOkQTh6c7VwQlEl86r73pYFFw.jpg'}, {'cast_id': 4, 'character': "Dr. Stephanie 'Stevie' Branton", 'credit_id': '52fe430cc3a36847f803684d', 'gender': 1, 'id': 18648, 'name': 'Natalie Trundy', 'order': 3, 'profile_path': '/50ljrtCFeFQRFURoSgf1hrgdCPw.jpg'}, {'cast_id': 5, 'character': 'Dr. Otto Hasslein', 'credit_id': '52fe430cc3a36847f8036851', 'gender': 2, 'id': 8544, 'name': 'Eric Braeden', 'order': 4, 'profile_path': '/6dEqM2zylkopoZtr6quXW5i7W0V.jpg'}, {'cast_id': 6, 'character': 'The President', 'credit_id': '52fe430cc3a36847f8036855', 'gender': 2, 'id': 8499, 'name': 'William Windom', 'order': 5, 'profile_path': '/nTqbMx3o9rk6Q5PfS3fwh5LEbGw.jpg'}, {'cast_id': 7, 'character': 'Dr. Milo', 'credit_id': '52fe430cc3a36847f8036859', 'gender': 2, 'id': 2770, 'name': 'Sal Mineo', 'order': 6, 'profile_path': '/Ahb40hYos0eGAPpb7oeRRPpOKrG.jpg'}, {'cast_id': 8, 'character': 'E-1', 'credit_id': '52fe430cc3a36847f803685d', 'gender': 2, 'id': 12692, 'name': 'Albert Salmi', 'order': 7, 'profile_path': '/z7dpRaZTt3ETMx48cvMBgcQAN97.jpg'}, {'cast_id': 9, 'character': 'E-2', 'credit_id': '52fe430cc3a36847f8036861', 'gender': 0, 'id': 16089, 'name': 'Jason Evers', 'order': 8, 'profile_path': '/18UezS7VTmEd3WQ4R7kizPKgeNd.jpg'}, {'cast_id': 10, 'character': 'Committee Chairman', 'credit_id': '52fe430cc3a36847f8036865', 'gender': 2, 'id': 18649, 'name': 'John Randolph', 'order': 9, 'profile_path': '/r3HirIBplq3hjYYvO7JtyGP4SrF.jpg'}, {'cast_id': 30, 'character': 'Aide', 'credit_id': '54a1fba19251414e28008db2', 'gender': 2, 'id': 588, 'name': 'M. Emmet Walsh', 'order': 10, 'profile_path': '/dLf79xlsmE40rog0gryjxsZJzml.jpg'}, {'cast_id': 31, 'character': 'Armando', 'credit_id': '54a202209251414e28008ed4', 'gender': 2, 'id': 1793, 'name': 'Ricardo Montalban', 'order': 11, 'profile_path': '/cjVYY35mjqZsno1qECjTr4lzqbS.jpg'}, {'cast_id': 32, 'character': 'Official at Briefing', 'credit_id': '55d2a97f92514134070009fe', 'gender': 0, 'id': 1208039, 'name': 'Arthur Tovey', 'order': 12, 'profile_path': None}]</t>
  </si>
  <si>
    <t>[{'credit_id': '52fe430cc3a36847f803686b', 'department': 'Directing', 'gender': 2, 'id': 9108, 'job': 'Director', 'name': 'Don Taylor', 'profile_path': '/ozLWbvtjxMhthQZQpGwpJ5UgZf5.jpg'}, {'credit_id': '52fe430cc3a36847f8036871', 'department': 'Writing', 'gender': 2, 'id': 9916, 'job': 'Screenplay', 'name': 'Paul Dehn', 'profile_path': None}, {'credit_id': '52fe430cc3a36847f8036877', 'department': 'Editing', 'gender': 1, 'id': 18651, 'job': 'Editor', 'name': 'Marion Rothman', 'profile_path': None}, {'credit_id': '52fe430cc3a36847f803687d', 'department': 'Crew', 'gender': 0, 'id': 18652, 'job': 'Special Effects Coordinator', 'name': 'Howard A. Anderson III', 'profile_path': None}, {'credit_id': '52fe430cc3a36847f8036883', 'department': 'Art', 'gender': 2, 'id': 9061, 'job': 'Art Direction', 'name': 'Jack Martin Smith', 'profile_path': None}, {'credit_id': '52fe430cc3a36847f8036889', 'department': 'Art', 'gender': 2, 'id': 7512, 'job': 'Art Direction', 'name': 'William J. Creber', 'profile_path': None}, {'credit_id': '52fe430cc3a36847f803689b', 'department': 'Sound', 'gender': 2, 'id': 1760, 'job': 'Original Music Composer', 'name': 'Jerry Goldsmith', 'profile_path': '/e6sd10VuwFXkgRFrCTCygbhMq2q.jpg'}, {'credit_id': '52fe430cc3a36847f80368a1', 'department': 'Camera', 'gender': 2, 'id': 14431, 'job': 'Director of Photography', 'name': 'Joseph F. Biroc', 'profile_path': None}, {'credit_id': '52fe430cc3a36847f80368a7', 'department': 'Writing', 'gender': 2, 'id': 12240, 'job': 'Characters', 'name': 'Pierre Boulle', 'profile_path': None}, {'credit_id': '52fe430cc3a36847f80368ad', 'department': 'Art', 'gender': 2, 'id': 9799, 'job': 'Art Direction', 'name': 'Stuart A. Reiss', 'profile_path': None}, {'credit_id': '52fe430cc3a36847f80368b3', 'department': 'Art', 'gender': 2, 'id': 9587, 'job': 'Art Direction', 'name': 'Walter M. Scott', 'profile_path': None}, {'credit_id': '52fe430cc3a36847f80368b9', 'department': 'Production', 'gender': 2, 'id': 13269, 'job': 'Producer', 'name': 'Arthur P. Jacobs', 'profile_path': None}, {'credit_id': '569d46b4c3a36858ce003f5b', 'department': 'Sound', 'gender': 0, 'id': 18655, 'job': 'Sound', 'name': 'Dean Vernon', 'profile_path': None}, {'credit_id': '569d46c69251415e6a003f28', 'department': 'Sound', 'gender': 0, 'id': 18656, 'job': 'Sound', 'name': 'Theodore Soderberg', 'profile_path': None}]</t>
  </si>
  <si>
    <t>[{'id': 28, 'name': 'Action'}, {'id': 878, 'name': 'Science Fiction'}]</t>
  </si>
  <si>
    <t>[{'name': 'Twentieth Century Fox Film Corporation', 'id': 306}, {'name': 'APJAC Productions', 'id': 12943}]</t>
  </si>
  <si>
    <t>Escape from the Planet of the Apes</t>
  </si>
  <si>
    <t>m339</t>
  </si>
  <si>
    <t>[{'cast_id': 12, 'character': 'Snake Plissken', 'credit_id': '52fe43179251416c7500313f', 'gender': 2, 'id': 6856, 'name': 'Kurt Russell', 'order': 0, 'profile_path': '/rlnFuNkisPpuypARI7QaGCmOY6V.jpg'}, {'cast_id': 13, 'character': 'Malloy', 'credit_id': '52fe43179251416c75003143', 'gender': 2, 'id': 825, 'name': 'Stacy Keach', 'order': 1, 'profile_path': '/9G0urAVBBP9FRX1wrxkdZCj3VCW.jpg'}, {'cast_id': 14, 'character': 'Eddie', 'credit_id': '52fe43179251416c75003147', 'gender': 2, 'id': 884, 'name': 'Steve Buscemi', 'order': 2, 'profile_path': '/e19GfOWzMNN1hi7B9Ci62hMvtXs.jpg'}, {'cast_id': 16, 'character': 'Hershe Las Palamas', 'credit_id': '52fe43179251416c7500314f', 'gender': 1, 'id': 2230, 'name': 'Pam Grier', 'order': 3, 'profile_path': '/8NaNIFhKySQ2fkwSlhoOGFgqtHO.jpg'}, {'cast_id': 18, 'character': 'President', 'credit_id': '52fe43179251416c75003157', 'gender': 0, 'id': 19153, 'name': 'Cliff Robertson', 'order': 4, 'profile_path': '/brkuCYbMRJqPAucyIf3szNhA5h5.jpg'}, {'cast_id': 21, 'character': 'Cuervo Jones', 'credit_id': '52fe43179251416c75003163', 'gender': 2, 'id': 35529, 'name': 'Georges Corraface', 'order': 5, 'profile_path': '/utHopC4vFaWuCTSBAiUghzyix0P.jpg'}, {'cast_id': 22, 'character': 'Brazen', 'credit_id': '52fe43179251416c75003167', 'gender': 1, 'id': 41820, 'name': 'Michelle Forbes', 'order': 6, 'profile_path': '/6xjsXKZs23a1Vzdw4uSUiV64BFS.jpg'}, {'cast_id': 19, 'character': 'Taslima', 'credit_id': '52fe43179251416c7500315b', 'gender': 1, 'id': 3124, 'name': 'Valeria Golino', 'order': 7, 'profile_path': '/fD4N460T7Yw8VTDG4YgoMSdMqhU.jpg'}, {'cast_id': 23, 'character': 'Utopia', 'credit_id': '52fe43179251416c7500316b', 'gender': 1, 'id': 157904, 'name': 'A. J. Langer', 'order': 8, 'profile_path': '/iA2AfnJZBDgZEcZrjryq7RwGjER.jpg'}, {'cast_id': 15, 'character': 'Pipeline', 'credit_id': '52fe43179251416c7500314b', 'gender': 2, 'id': 8949, 'name': 'Peter Fonda', 'order': 9, 'profile_path': '/dgorN06SQ9ZNL2NY3I7BNxg93lc.jpg'}, {'cast_id': 20, 'character': 'Surgeon General of Beverly Hills', 'credit_id': '52fe43179251416c7500315f', 'gender': 2, 'id': 11357, 'name': 'Bruce Campbell', 'order': 10, 'profile_path': '/hZ2fW0gpPIBvXxT5suJzaPZQCz.jpg'}, {'cast_id': 24, 'character': 'Test Tube', 'credit_id': '52fe43179251416c7500316f', 'gender': 2, 'id': 2221, 'name': 'Leland Orser', 'order': 11, 'profile_path': '/2XnpH5LOE7Ln0JMhFTT73QscLQh.jpg'}, {'cast_id': 25, 'character': 'Saigon Shadow', 'credit_id': '52fe43179251416c75003173', 'gender': 2, 'id': 169628, 'name': 'Jeff Imada', 'order': 12, 'profile_path': None}, {'cast_id': 26, 'character': 'Hershe Gang Member', 'credit_id': '52fe43179251416c75003177', 'gender': 2, 'id': 61704, 'name': 'Al Leong', 'order': 13, 'profile_path': '/imOF8DbaIQ7HENiSAZsNWEQ3MiY.jpg'}, {'cast_id': 27, 'character': 'Hershe Gang Member', 'credit_id': '52fe43179251416c7500317b', 'gender': 2, 'id': 94089, 'name': 'James Lew', 'order': 14, 'profile_path': '/9aB4RsUv0lKxtmBdWd3PH1JA6jY.jpg'}, {'cast_id': 54, 'character': 'Mescalito (uncredited)', 'credit_id': '56ec21ff9251414dba00135c', 'gender': 2, 'id': 1592534, 'name': 'Julien Cesario', 'order': 15, 'profile_path': '/xhLfC2mjT6uarwkPPxcez0biG2B.jpg'}, {'cast_id': 17, 'character': 'Surfer', 'credit_id': '52fe43179251416c75003153', 'gender': 2, 'id': 33654, 'name': 'Breckin Meyer', 'order': 16, 'profile_path': '/7V3hXjmSJXApsuu2aGkEgFFAy03.jpg'}]</t>
  </si>
  <si>
    <t>[{'credit_id': '52fe43179251416c7500311d', 'department': 'Directing', 'gender': 2, 'id': 11770, 'job': 'Director', 'name': 'John Carpenter', 'profile_path': '/5qgEQ9D9r8JmbBmqeLupc1jeTcz.jpg'}, {'credit_id': '52fe43179251416c75003123', 'department': 'Writing', 'gender': 2, 'id': 11770, 'job': 'Screenplay', 'name': 'John Carpenter', 'profile_path': '/5qgEQ9D9r8JmbBmqeLupc1jeTcz.jpg'}, {'credit_id': '52fe43179251416c75003129', 'department': 'Production', 'gender': 1, 'id': 2161, 'job': 'Producer', 'name': 'Debra Hill', 'profile_path': None}, {'credit_id': '52fe43179251416c7500312f', 'department': 'Writing', 'gender': 1, 'id': 2161, 'job': 'Screenplay', 'name': 'Debra Hill', 'profile_path': None}, {'credit_id': '52fe43179251416c75003135', 'department': 'Camera', 'gender': 2, 'id': 24956, 'job': 'Director of Photography', 'name': 'Gary B. Kibbe', 'profile_path': None}, {'credit_id': '52fe43179251416c7500313b', 'department': 'Editing', 'gender': 2, 'id': 27583, 'job': 'Editor', 'name': 'Edward A. Warschilka', 'profile_path': None}, {'credit_id': '52fe43179251416c75003181', 'department': 'Writing', 'gender': 2, 'id': 6856, 'job': 'Screenplay', 'name': 'Kurt Russell', 'profile_path': '/rlnFuNkisPpuypARI7QaGCmOY6V.jpg'}, {'credit_id': '52fe43179251416c75003187', 'department': 'Writing', 'gender': 2, 'id': 11770, 'job': 'Characters', 'name': 'John Carpenter', 'profile_path': '/5qgEQ9D9r8JmbBmqeLupc1jeTcz.jpg'}, {'credit_id': '52fe43179251416c7500318d', 'department': 'Writing', 'gender': 2, 'id': 14692, 'job': 'Characters', 'name': 'Nick Castle', 'profile_path': '/ecUHW93fTzJLCEZcpfvfjgNMi1o.jpg'}, {'credit_id': '52fe43179251416c75003193', 'department': 'Production', 'gender': 2, 'id': 6856, 'job': 'Producer', 'name': 'Kurt Russell', 'profile_path': '/rlnFuNkisPpuypARI7QaGCmOY6V.jpg'}, {'credit_id': '52fe43179251416c75003199', 'department': 'Sound', 'gender': 2, 'id': 11770, 'job': 'Original Music Composer', 'name': 'John Carpenter', 'profile_path': '/5qgEQ9D9r8JmbBmqeLupc1jeTcz.jpg'}, {'credit_id': '52fe43179251416c7500319f', 'department': 'Sound', 'gender': 1, 'id': 26981, 'job': 'Original Music Composer', 'name': 'Shirley Walker', 'profile_path': None}, {'credit_id': '52fe43179251416c750031a5', 'department': 'Production', 'gender': 1, 'id': 6119, 'job': 'Casting', 'name': 'Carrie Frazier', 'profile_path': '/57khsn9y5flU7qemKWD5gMfn7Ce.jpg'}, {'credit_id': '52fe43179251416c750031ab', 'department': 'Art', 'gender': 2, 'id': 596, 'job': 'Production Design', 'name': 'Lawrence G. Paull', 'profile_path': '/kvhIAnrrVdOdAwQ3ps1KkOTyW77.jpg'}, {'credit_id': '54f48cbac3a3681ddd002406', 'department': 'Art', 'gender': 2, 'id': 14350, 'job': 'Set Designer', 'name': 'Richard F. Mays', 'profile_path': None}, {'credit_id': '54f48a189251410c3e001be3', 'department': 'Art', 'gender': 2, 'id': 13434, 'job': 'Art Direction', 'name': 'Bruce Crone', 'profile_path': None}, {'credit_id': '54f48a3cc3a3683455001383', 'department': 'Art', 'gender': 0, 'id': 13435, 'job': 'Set Decoration', 'name': 'Kathe Klopp', 'profile_path': None}, {'credit_id': '54f48a52c3a36850f3001df1', 'department': 'Costume &amp; Make-Up', 'gender': 0, 'id': 62029, 'job': 'Costume Design', 'name': 'Robin Michel Bush', 'profile_path': None}, {'credit_id': '54f48aea925141799a002070', 'department': 'Costume &amp; Make-Up', 'gender': 0, 'id': 1434270, 'job': 'Hairstylist', 'name': 'Susan Mills', 'profile_path': None}, {'credit_id': '54f48b3ec3a3681ddd0023e3', 'department': 'Costume &amp; Make-Up', 'gender': 0, 'id': 1335808, 'job': 'Makeup Artist', 'name': 'Marvin G. Westmore', 'profile_path': None}, {'credit_id': '54f48b56c3a36834550013a3', 'department': 'Costume &amp; Make-Up', 'gender': 0, 'id': 1434271, 'job': 'Makeup Artist', 'name': 'Joseph Yuss Simon', 'profile_path': None}, {'credit_id': '54f48b6e9251410bfe001b4f', 'department': 'Costume &amp; Make-Up', 'gender': 0, 'id': 1316599, 'job': 'Makeup Artist', 'name': 'Dennis Liddiard', 'profile_path': None}, {'credit_id': '54f48bc69251410bfe001b58', 'department': 'Art', 'gender': 0, 'id': 1355529, 'job': 'Art Department Coordinator', 'name': 'Carol Kiefer', 'profile_path': None}, {'credit_id': '54f48bec9251410c2a001974', 'department': 'Art', 'gender': 0, 'id': 38414, 'job': 'Assistant Art Director', 'name': 'Bill Hiney', 'profile_path': None}, {'credit_id': '54f48c0a92514179920021c3', 'department': 'Crew', 'gender': 2, 'id': 1411264, 'job': 'Property Master', 'name': 'Bill MacSems', 'profile_path': None}, {'credit_id': '54f48c339251410c3e001c18', 'department': 'Art', 'gender': 0, 'id': 1389131, 'job': 'Construction Coordinator', 'name': 'John Hoskins', 'profile_path': None}, {'credit_id': '54f48c65c3a368512b001a95', 'department': 'Art', 'gender': 0, 'id': 1404714, 'job': 'Sculptor', 'name': 'Jordu Schell', 'profile_path': None}, {'credit_id': '54f48c85c3a3681dda001ecf', 'department': 'Art', 'gender': 0, 'id': 1434274, 'job': 'Sculptor', 'name': 'Jim McPherson', 'profile_path': None}, {'credit_id': '54f48c9b9251410bfe001b6d', 'department': 'Art', 'gender': 2, 'id': 15327, 'job': 'Set Designer', 'name': 'Nathan Crowley', 'profile_path': '/lI5Q6oEf1nj3AAHuTltwpckQW3n.jpg'}, {'credit_id': '54f48cd19251410c3e001c28', 'department': 'Art', 'gender': 0, 'id': 1171607, 'job': 'Set Designer', 'name': 'Christopher S. Nushawg', 'profile_path': None}, {'credit_id': '54f48ce89251410c3e001c2a', 'department': 'Art', 'gender': 0, 'id': 19863, 'job': 'Set Designer', 'name': 'Patrick M. Sullivan Jr.', 'profile_path': None}, {'credit_id': '54f48cf9c3a3681ddd002410', 'department': 'Art', 'gender': 0, 'id': 1171098, 'job': 'Set Designer', 'name': 'Darrell L. Wight', 'profile_path': None}, {'credit_id': '597b1643c3a368374c00dfea', 'department': 'Crew', 'gender': 2, 'id': 15438, 'job': 'Stunts', 'name': 'Erik Stabenau', 'profile_path': '/FXAvL8IXyByCAPhXlPLTqXh9kj.jpg'}]</t>
  </si>
  <si>
    <t>[{'id': 28, 'name': 'Action'}, {'id': 12, 'name': 'Adventure'}, {'id': 878, 'name': 'Science Fiction'}, {'id': 53, 'name': 'Thriller'}]</t>
  </si>
  <si>
    <t>[{'name': 'Paramount Pictures', 'id': 4}, {'name': 'Rysher Entertainment', 'id': 11661}]</t>
  </si>
  <si>
    <t>Escape from L.A.</t>
  </si>
  <si>
    <t>m343</t>
  </si>
  <si>
    <t>['action', 'crime', 'drama', 'sci-fi', 'thriller']</t>
  </si>
  <si>
    <t>[{'cast_id': 1, 'character': 'Sean Archer', 'credit_id': '52fe4271c3a36847f801f0e3', 'gender': 2, 'id': 8891, 'name': 'John Travolta', 'order': 0, 'profile_path': '/ns8uZHEHzV18ifqA9secv8c2Ard.jpg'}, {'cast_id': 2, 'character': 'Castor Troy', 'credit_id': '52fe4271c3a36847f801f0e7', 'gender': 2, 'id': 2963, 'name': 'Nicolas Cage', 'order': 1, 'profile_path': '/ti2h1OS1n1VwoJHWFaJD8dMZuEE.jpg'}, {'cast_id': 3, 'character': 'Eve Archer', 'credit_id': '52fe4271c3a36847f801f0eb', 'gender': 1, 'id': 11148, 'name': 'Joan Allen', 'order': 2, 'profile_path': '/Atg0mSjK9Dl98YBsFvBuGO8PG5m.jpg'}, {'cast_id': 5, 'character': 'Pollux Troy', 'credit_id': '52fe4271c3a36847f801f0f3', 'gender': 2, 'id': 4941, 'name': 'Alessandro Nivola', 'order': 3, 'profile_path': '/lLlaotVNM6dhjXj7GWVLSedugct.jpg'}, {'cast_id': 6, 'character': 'Sasha Hassler', 'credit_id': '52fe4271c3a36847f801f0f7', 'gender': 1, 'id': 11150, 'name': 'Gina Gershon', 'order': 4, 'profile_path': '/jaUQhGVmemkSyS5O0fcRkhGTOUq.jpg'}, {'cast_id': 4, 'character': 'Jamie Archer', 'credit_id': '52fe4271c3a36847f801f0ef', 'gender': 1, 'id': 11149, 'name': 'Dominique Swain', 'order': 5, 'profile_path': '/bTNRz9yR8QSwpNDSF8xR70Pc0X7.jpg'}, {'cast_id': 7, 'character': 'Dietrich Hassler', 'credit_id': '52fe4271c3a36847f801f0fb', 'gender': 2, 'id': 11151, 'name': 'Nick Cassavetes', 'order': 6, 'profile_path': '/daXFYs1PxFtrAZJv5iLMpqnIGet.jpg'}, {'cast_id': 8, 'character': 'Victor Lazarro', 'credit_id': '52fe4271c3a36847f801f0ff', 'gender': 2, 'id': 3907, 'name': 'Harve Presnell', 'order': 7, 'profile_path': '/hH4HYzCa5BzWxOs76HQnDBOKe4c.jpg'}, {'cast_id': 9, 'character': 'Dr. Malcolm Walsh', 'credit_id': '52fe4271c3a36847f801f103', 'gender': 2, 'id': 10132, 'name': 'Colm Feore', 'order': 8, 'profile_path': '/ack88BRQ7mApRMOdaiOqEUh2FDu.jpg'}, {'cast_id': 10, 'character': 'Walt', 'credit_id': '52fe4271c3a36847f801f107', 'gender': 2, 'id': 3911, 'name': 'John Carroll Lynch', 'order': 9, 'profile_path': '/5eEGOANKnCCj7FLa3oV28gGYWkW.jpg'}, {'cast_id': 38, 'character': 'Hollis Miller', 'credit_id': '53d6d8d70e0a26033d000294', 'gender': 1, 'id': 30485, 'name': 'CCH Pounder', 'order': 10, 'profile_path': '/4Xu155Rt87p42HVxI2L6Hf9AB4w.jpg'}, {'cast_id': 75, 'character': 'Tito Biondi', 'credit_id': '5789d88292514163c4000f36', 'gender': 2, 'id': 21505, 'name': 'Robert Wisdom', 'order': 11, 'profile_path': '/zAoS4BCgTOJHA88wD7lmjlXOfnP.jpg'}, {'cast_id': 11, 'character': 'Wanda', 'credit_id': '52fe4271c3a36847f801f10b', 'gender': 1, 'id': 11152, 'name': 'Margaret Cho', 'order': 12, 'profile_path': '/3DUdtidVGm8FFfknl6HfBMBf366.jpg'}, {'cast_id': 12, 'character': 'Buzz', 'credit_id': '52fe4271c3a36847f801f10f', 'gender': 2, 'id': 11153, 'name': 'James Denton', 'order': 13, 'profile_path': '/ApoCBEO4bhDizjqLOnF0BUW1HLX.jpg'}, {'cast_id': 13, 'character': 'Loomis', 'credit_id': '52fe4271c3a36847f801f113', 'gender': 2, 'id': 11154, 'name': 'Matt Ross', 'order': 14, 'profile_path': '/tl51oqEpUoa9S5JGbklg9aXd99Q.jpg'}, {'cast_id': 17, 'character': 'Ivan Dubov', 'credit_id': '52fe4271c3a36847f801f123', 'gender': 2, 'id': 4445, 'name': 'Chris Bauer', 'order': 15, 'profile_path': '/3KYVMaGkWTEDQ0T9lsu85pVbP4T.jpg'}, {'cast_id': 16, 'character': 'Michael Archer', 'credit_id': '52fe4271c3a36847f801f11f', 'gender': 2, 'id': 11157, 'name': 'Myles Jeffrey', 'order': 16, 'profile_path': '/snKwcKNBaIWKNv0dHzlB8h9q935.jpg'}, {'cast_id': 15, 'character': 'Adam Hassler', 'credit_id': '52fe4271c3a36847f801f11b', 'gender': 0, 'id': 11156, 'name': 'David McCurley', 'order': 17, 'profile_path': None}, {'cast_id': 14, 'character': 'Burke Hicks', 'credit_id': '52fe4271c3a36847f801f117', 'gender': 2, 'id': 11155, 'name': 'Thomas Jane', 'order': 18, 'profile_path': '/xAES23Ll0JT0lJADA1SIdTAN0bf.jpg'}, {'cast_id': 39, 'character': 'Karl', 'credit_id': '53d6e83c0e0a260337000450', 'gender': 2, 'id': 18972, 'name': 'Danny Masterson', 'order': 19, 'profile_path': '/vBC0mHPEVHwhFZYzhXgoHzBKYyK.jpg'}, {'cast_id': 41, 'character': 'Cindee', 'credit_id': '561f4800c3a3680e10002457', 'gender': 1, 'id': 9313, 'name': 'Lisa Boyle', 'order': 20, 'profile_path': '/r7YqIRBbeNIgVNK6xgmrmLDh4uW.jpg'}, {'cast_id': 40, 'character': 'Livia', 'credit_id': '5485e05ec3a3686767001963', 'gender': 1, 'id': 58042, 'name': 'Linda Hoffman', 'order': 21, 'profile_path': '/h9silu0xpZpjEcPXjJAyQTWXSb5.jpg'}]</t>
  </si>
  <si>
    <t>[{'credit_id': '52fe4271c3a36847f801f141', 'department': 'Production', 'gender': 2, 'id': 123, 'job': 'Producer', 'name': 'Barrie M. Osborne', 'profile_path': '/xWtXYk6M5NFroddcQDviLlxOnkU.jpg'}, {'credit_id': '52fe4271c3a36847f801f18f', 'department': 'Production', 'gender': 2, 'id': 1202, 'job': 'Executive Producer', 'name': 'Steven Reuther', 'profile_path': None}, {'credit_id': '5789de4b9251410deb003330', 'department': 'Production', 'gender': 2, 'id': 3392, 'job': 'Executive Producer', 'name': 'Michael Douglas', 'profile_path': '/nmlitv4g2jXO3sJrnA9g980j2uc.jpg'}, {'credit_id': '52fe4271c3a36847f801f183', 'department': 'Costume &amp; Make-Up', 'gender': 1, 'id': 7735, 'job': 'Costume Design', 'name': 'Ellen Mirojnick', 'profile_path': None}, {'credit_id': '52fe4271c3a36847f801f16b', 'department': 'Editing', 'gender': 2, 'id': 6668, 'job': 'Editor', 'name': 'Christian Wagner', 'profile_path': None}, {'credit_id': '52fe4271c3a36847f801f171', 'department': 'Production', 'gender': 1, 'id': 6044, 'job': 'Casting', 'name': 'Mindy Marin', 'profile_path': '/qzqo2SyYdwb3CKeLuUMXBJneWEe.jpg'}, {'credit_id': '52fe4271c3a36847f801f177', 'department': 'Art', 'gender': 2, 'id': 11411, 'job': 'Production Design', 'name': 'Neil Spisak', 'profile_path': None}, {'credit_id': '52fe4271c3a36847f801f129', 'department': 'Directing', 'gender': 2, 'id': 11401, 'job': 'Director', 'name': 'John Woo', 'profile_path': '/9Zab9ULt4tk50dzCqyCswbtlT3E.jpg'}, {'credit_id': '5789dd57925141641a00116c', 'department': 'Writing', 'gender': 2, 'id': 11402, 'job': 'Writer', 'name': 'Mike Werb', 'profile_path': None}, {'credit_id': '5789ddf19251410d83002f1d', 'department': 'Production', 'gender': 2, 'id': 11402, 'job': 'Co-Producer', 'name': 'Mike Werb', 'profile_path': None}, {'credit_id': '5789dd71c3a36874a80006b5', 'department': 'Writing', 'gender': 2, 'id': 11403, 'job': 'Writer', 'name': 'Michael Colleary', 'profile_path': None}, {'credit_id': '5789dddac3a3687473000791', 'department': 'Production', 'gender': 2, 'id': 11403, 'job': 'Co-Producer', 'name': 'Michael Colleary', 'profile_path': None}, {'credit_id': '52fe4271c3a36847f801f13b', 'department': 'Production', 'gender': 0, 'id': 11404, 'job': 'Producer', 'name': 'Terence Chang', 'profile_path': None}, {'credit_id': '52fe4271c3a36847f801f147', 'department': 'Production', 'gender': 2, 'id': 11405, 'job': 'Producer', 'name': 'David Permut', 'profile_path': '/7pAjvPIcB8a6aGefNJqMMvqKOKU.jpg'}, {'credit_id': '5766b6afc3a3687e1a000c73', 'department': 'Production', 'gender': 2, 'id': 11408, 'job': 'Associate Producer', 'name': 'Jeff Levine', 'profile_path': None}, {'credit_id': '52fe4271c3a36847f801f159', 'department': 'Sound', 'gender': 2, 'id': 11098, 'job': 'Original Music Composer', 'name': 'John Powell', 'profile_path': '/fFRYoiZxBtP4Gs0CAphU7F5mDk.jpg'}, {'credit_id': '52fe4271c3a36847f801f15f', 'department': 'Camera', 'gender': 2, 'id': 11409, 'job': 'Director of Photography', 'name': 'Oliver Wood', 'profile_path': None}, {'credit_id': '52fe4271c3a36847f801f165', 'department': 'Editing', 'gender': 2, 'id': 11410, 'job': 'Editor', 'name': 'Steven Kemper', 'profile_path': None}, {'credit_id': '52fe4271c3a36847f801f17d', 'department': 'Art', 'gender': 2, 'id': 11412, 'job': 'Art Direction', 'name': 'Steve Arnold', 'profile_path': None}, {'credit_id': '52fe4271c3a36847f801f189', 'department': 'Art', 'gender': 2, 'id': 11413, 'job': 'Set Decoration', 'name': 'Garrett Lewis', 'profile_path': None}, {'credit_id': '5675c584c3a368167c00388d', 'department': 'Production', 'gender': 2, 'id': 11655, 'job': 'Unit Production Manager', 'name': 'Marty P. Ewing', 'profile_path': None}, {'credit_id': '5675c27392514179d4003689', 'department': 'Sound', 'gender': 0, 'id': 13166, 'job': 'Sound Effects Editor', 'name': 'Dino Dimuro', 'profile_path': None}, {'credit_id': '5675c2bd92514179db0036ea', 'department': 'Sound', 'gender': 0, 'id': 13179, 'job': 'Sound Effects Editor', 'name': 'Tony Lamberti', 'profile_path': '/jQTxQeV6n6zjRYDgyxiQzUx08Kq.jpg'}, {'credit_id': '5789de7fc3a36874730007db', 'department': 'Production', 'gender': 2, 'id': 14093, 'job': 'Executive Producer', 'name': 'Jonathan D. Krane', 'profile_path': None}, {'credit_id': '5675c267c3a36816800034c9', 'department': 'Sound', 'gender': 0, 'id': 14764, 'job': 'Sound Effects Editor', 'name': 'Christopher Assells', 'profile_path': None}, {'credit_id': '5675c0f092514179dd003475', 'department': 'Sound', 'gender': 0, 'id': 14765, 'job': 'Supervising Sound Editor', 'name': 'Per Hallberg', 'profile_path': None}, {'credit_id': '5675c285c3a3681685003612', 'department': 'Sound', 'gender': 0, 'id': 15331, 'job': 'Sound Effects Editor', 'name': 'Bryan Bowen', 'profile_path': None}, {'credit_id': '5675c0c6c3a36816850035ca', 'department': 'Sound', 'gender': 0, 'id': 15332, 'job': 'Supervising Sound Editor', 'name': 'Mark P. Stoeckinger', 'profile_path': None}, {'credit_id': '5675c55892514179e30035de', 'department': 'Crew', 'gender': 2, 'id': 15335, 'job': 'Stunt Coordinator', 'name': 'Brian Smrz', 'profile_path': '/3T07uPP01HtpctQdsvzLVsNTm8u.jpg'}, {'credit_id': '5789dec0c3a3686a65004a35', 'department': 'Production', 'gender': 2, 'id': 56996, 'job': 'Producer', 'name': 'Christopher Godsick', 'profile_path': None}, {'credit_id': '5675c23b92514179d70034d7', 'department': 'Editing', 'gender': 0, 'id': 71633, 'job': 'Dialogue Editor', 'name': 'Jeff Clark', 'profile_path': None}, {'credit_id': '5675c1f792514179e3003555', 'department': 'Editing', 'gender': 0, 'id': 74974, 'job': 'Dialogue Editor', 'name': 'Gail Clark Burch', 'profile_path': None}, {'credit_id': '5675c17392514179d20037a4', 'department': 'Editing', 'gender': 2, 'id': 1252535, 'job': 'Dialogue Editor', 'name': 'David Williams', 'profile_path': None}, {'credit_id': '5675c3c4c3a3681689003497', 'department': 'Sound', 'gender': 2, 'id': 1338976, 'job': 'Sound Re-Recording Mixer', 'name': 'Andy Nelson', 'profile_path': None}, {'credit_id': '5675c1ccc3a368167c00381d', 'department': 'Editing', 'gender': 0, 'id': 1341857, 'job': 'Dialogue Editor', 'name': 'Carin Rogers', 'profile_path': None}, {'credit_id': '5675c109c3a368168b0033f0', 'department': 'Sound', 'gender': 0, 'id': 1387541, 'job': 'Sound Editor', 'name': 'Susan Kurtz', 'profile_path': None}, {'credit_id': '5675c10292514179d7003495', 'department': 'Editing', 'gender': 0, 'id': 1387541, 'job': 'Dialogue Editor', 'name': 'Susan Kurtz', 'profile_path': None}, {'credit_id': '5675c438c3a3681685003646', 'department': 'Camera', 'gender': 2, 'id': 1390535, 'job': 'Still Photographer', 'name': 'Stephen Vaughan', 'profile_path': None}, {'credit_id': '5675c45392514179e30035c3', 'department': 'Camera', 'gender': 0, 'id': 1398127, 'job': 'Camera Operator', 'name': 'William D. Barber', 'profile_path': None}, {'credit_id': '5675c38f92514179d7003505', 'department': 'Sound', 'gender': 0, 'id': 1401687, 'job': 'Sound Re-Recording Mixer', 'name': 'Anna Behlmer', 'profile_path': None}, {'credit_id': '5675c35b92514179e100357c', 'department': 'Sound', 'gender': 0, 'id': 1404216, 'job': 'Sound Effects Editor', 'name': 'Michael A. Reagan', 'profile_path': None}, {'credit_id': '5675c2a1c3a3681683003551', 'department': 'Sound', 'gender': 2, 'id': 1405382, 'job': 'Sound Effects Editor', 'name': 'Chris Hogan', 'profile_path': None}, {'credit_id': '5675c373c3a368168900348e', 'department': 'Sound', 'gender': 0, 'id': 1414549, 'job': 'Sound Effects Editor', 'name': 'Scott Wolf', 'profile_path': None}, {'credit_id': '5675c1df92514179e7003583', 'department': 'Editing', 'gender': 0, 'id': 1417498, 'job': 'Dialogue Editor', 'name': 'Richard Corwin', 'profile_path': None}, {'credit_id': '5675c4e3c3a36816890034b6', 'department': 'Camera', 'gender': 0, 'id': 1429501, 'job': 'Camera Operator', 'name': 'Peter Jensen', 'profile_path': None}, {'credit_id': '5675c3b492514179dd0034c0', 'department': 'Sound', 'gender': 0, 'id': 1459647, 'job': 'Sound Re-Recording Mixer', 'name': 'Tom Lalley', 'profile_path': None}, {'credit_id': '5675c3f892514179d20037fe', 'department': 'Directing', 'gender': 1, 'id': 1478953, 'job': 'Script Supervisor', 'name': 'Cate Hardman', 'profile_path': None}, {'credit_id': '5675c33d92514179d20037e0', 'department': 'Sound', 'gender': 2, 'id': 1511086, 'job': 'Sound Effects Editor', 'name': 'Kelly Oxford', 'profile_path': None}, {'credit_id': '5675c126c3a368168b0033fa', 'department': 'Sound', 'gender': 0, 'id': 1551213, 'job': 'Production Sound Mixer', 'name': 'David M. Ronne', 'profile_path': None}, {'credit_id': '5675c2cac3a368168b00343e', 'department': 'Sound', 'gender': 0, 'id': 1551215, 'job': 'Sound Effects Editor', 'name': 'Peter J. Lehman', 'profile_path': None}, {'credit_id': '5675c31792514179d400369f', 'department': 'Sound', 'gender': 0, 'id': 1551216, 'job': 'Sound Effects Editor', 'name': 'Rick Morris', 'profile_path': None}, {'credit_id': '5675c3e192514179d20037f6', 'department': 'Sound', 'gender': 0, 'id': 1551217, 'job': 'Sound Re-Recording Mixer', 'name': 'Tom Perry', 'profile_path': None}, {'credit_id': '5675c5ad92514179dd0034e7', 'department': 'Production', 'gender': 0, 'id': 1551218, 'job': 'Production Coordinator', 'name': 'Karen Shaw', 'profile_path': None}, {'credit_id': '5675c5bd92514179db00374b', 'department': 'Sound', 'gender': 0, 'id': 1551219, 'job': 'Music Editor', 'name': 'Sally Boldt', 'profile_path': None}]</t>
  </si>
  <si>
    <t>[{'id': 28, 'name': 'Action'}, {'id': 80, 'name': 'Crime'}, {'id': 878, 'name': 'Science Fiction'}, {'id': 53, 'name': 'Thriller'}]</t>
  </si>
  <si>
    <t>[{'name': 'Paramount Pictures', 'id': 4}, {'name': 'Permut Presentations', 'id': 455}, {'name': 'WCG Entertainment Productions', 'id': 456}, {'name': 'Douglas/Reuther Productions', 'id': 458}, {'name': 'Touchstone Pictures', 'id': 9195}, {'name': 'Krane Entertainment', 'id': 25358}]</t>
  </si>
  <si>
    <t>Face/Off</t>
  </si>
  <si>
    <t>m346</t>
  </si>
  <si>
    <t>['adventure', 'sci-fi']</t>
  </si>
  <si>
    <t>[{'cast_id': 11, 'character': 'Grant', 'credit_id': '52fe433cc3a36847f8044a97', 'gender': 2, 'id': 10020, 'name': 'Stephen Boyd', 'order': 0, 'profile_path': '/nZKyN3wtSqbPDXCDsQTXaLfORhP.jpg'}, {'cast_id': 12, 'character': 'Cora', 'credit_id': '52fe433cc3a36847f8044a9b', 'gender': 1, 'id': 21462, 'name': 'Raquel Welch', 'order': 1, 'profile_path': '/dEr7QkkgOqCwH1uc5VXzTxDveAv.jpg'}, {'cast_id': 19, 'character': 'Gen. Carter', 'credit_id': '52fe433cc3a36847f8044ab7', 'gender': 2, 'id': 8254, 'name': "Edmond O'Brien", 'order': 2, 'profile_path': '/jyi6OW4ZFWudfyk0TgnBK4i3XSf.jpg'}, {'cast_id': 13, 'character': 'Dr. Michaels', 'credit_id': '52fe433cc3a36847f8044a9f', 'gender': 2, 'id': 9221, 'name': 'Donald Pleasence', 'order': 3, 'profile_path': '/fr9lf679ZsHbDZsbcpKZfbFO1Pu.jpg'}, {'cast_id': 18, 'character': 'Col. Donald Reid', 'credit_id': '52fe433cc3a36847f8044ab3', 'gender': 2, 'id': 857, 'name': "Arthur O'Connell", 'order': 4, 'profile_path': '/rWoLpGwQlIZSiPIzJqE1yIMiDxr.jpg'}, {'cast_id': 15, 'character': 'Cap. Bill Owens', 'credit_id': '52fe433cc3a36847f8044aa7', 'gender': 2, 'id': 7072, 'name': 'William Redfield', 'order': 5, 'profile_path': '/5Tk02lfq65M4GT4lfCCfSais2Qg.jpg'}, {'cast_id': 14, 'character': 'Dr. Duval', 'credit_id': '52fe433cc3a36847f8044aa3', 'gender': 0, 'id': 11128, 'name': 'Arthur Kennedy', 'order': 6, 'profile_path': '/k8ew7ZMRadQeDyteqt7ZicSySub.jpg'}, {'cast_id': 16, 'character': 'Jan Benes', 'credit_id': '52fe433cc3a36847f8044aab', 'gender': 2, 'id': 22099, 'name': 'Jean Del Val', 'order': 7, 'profile_path': None}, {'cast_id': 23, 'character': 'Communications Aide', 'credit_id': '578be2b4c3a3685acb002ce3', 'gender': 2, 'id': 16199, 'name': 'Barry Coe', 'order': 8, 'profile_path': '/8Yah80aGUKVElRJkCe4ll6vcdB4.jpg'}, {'cast_id': 24, 'character': 'Secret Service', 'credit_id': '578be331c3a3685ace002a2c', 'gender': 0, 'id': 151525, 'name': 'Ken Scott', 'order': 9, 'profile_path': '/ebMa7AzzoUkn34BWWMfOsLUUojZ.jpg'}, {'cast_id': 25, 'character': 'Nurse', 'credit_id': '578be349c3a3685acb002d13', 'gender': 1, 'id': 91255, 'name': 'Shelby Grant', 'order': 10, 'profile_path': None}, {'cast_id': 17, 'character': 'Technician', 'credit_id': '52fe433cc3a36847f8044aaf', 'gender': 2, 'id': 9274, 'name': 'James Brolin', 'order': 11, 'profile_path': '/8SGPpN3ieM3K0mHjD8bbQIRD6x.jpg'}, {'cast_id': 26, 'character': 'Wireless Operator', 'credit_id': '578be393c3a3682bb200ae51', 'gender': 0, 'id': 1652370, 'name': 'Brendan Fitzgerald', 'order': 12, 'profile_path': None}]</t>
  </si>
  <si>
    <t>[{'credit_id': '52fe433cc3a36847f8044a6f', 'department': 'Sound', 'gender': 2, 'id': 2027, 'job': 'Original Music Composer', 'name': 'Leonard Rosenman', 'profile_path': None}, {'credit_id': '52fe433cc3a36847f8044a5d', 'department': 'Directing', 'gender': 0, 'id': 2087, 'job': 'Director', 'name': 'Richard Fleischer', 'profile_path': '/pChGBiYPxqPfozB7GlDFCIjCQxs.jpg'}, {'credit_id': '52fe433cc3a36847f8044a87', 'department': 'Art', 'gender': 2, 'id': 9061, 'job': 'Art Direction', 'name': 'Jack Martin Smith', 'profile_path': None}, {'credit_id': '52fe433cc3a36847f8044a75', 'department': 'Camera', 'gender': 2, 'id': 9103, 'job': 'Director of Photography', 'name': 'Ernest Laszlo', 'profile_path': None}, {'credit_id': '52fe433cc3a36847f8044a93', 'department': 'Art', 'gender': 2, 'id': 9587, 'job': 'Set Decoration', 'name': 'Walter M. Scott', 'profile_path': None}, {'credit_id': '52fe433cc3a36847f8044a8d', 'department': 'Art', 'gender': 2, 'id': 9799, 'job': 'Set Decoration', 'name': 'Stuart A. Reiss', 'profile_path': None}, {'credit_id': '578be4659251417c0700aacb', 'department': 'Writing', 'gender': 2, 'id': 14053, 'job': 'Screenplay', 'name': 'Harry Kleiner', 'profile_path': None}, {'credit_id': '52fe433cc3a36847f8044a81', 'department': 'Art', 'gender': 2, 'id': 14779, 'job': 'Art Direction', 'name': 'Dale Hennesy', 'profile_path': None}, {'credit_id': '52fe433cc3a36847f8044abd', 'department': 'Writing', 'gender': 2, 'id': 21870, 'job': 'Adaptation', 'name': 'David Duncan', 'profile_path': None}, {'credit_id': '52fe433cc3a36847f8044ac9', 'department': 'Writing', 'gender': 2, 'id': 15951, 'job': 'Story', 'name': 'Jerome Bixby', 'profile_path': '/1ucm7jiIS1VmMe3dtTSqXXydYWr.jpg'}, {'credit_id': '52fe433cc3a36847f8044a69', 'department': 'Production', 'gender': 2, 'id': 22095, 'job': 'Producer', 'name': 'Saul David', 'profile_path': None}, {'credit_id': '52fe433cc3a36847f8044a7b', 'department': 'Editing', 'gender': 2, 'id': 22096, 'job': 'Editor', 'name': 'William B. Murphy', 'profile_path': None}, {'credit_id': '578be54592514132c3009de2', 'department': 'Costume &amp; Make-Up', 'gender': 0, 'id': 26175, 'job': 'Makeup Artist', 'name': 'Ben Nye', 'profile_path': None}, {'credit_id': '578be4fb92514132c3009dc7', 'department': 'Costume &amp; Make-Up', 'gender': 0, 'id': 91232, 'job': 'Hairstylist', 'name': 'Margaret Donovan', 'profile_path': None}, {'credit_id': '578be5719251413f74002c65', 'department': 'Production', 'gender': 0, 'id': 91234, 'job': 'Unit Production Manager', 'name': 'Eric Stacey', 'profile_path': None}, {'credit_id': '52fe433cc3a36847f8044ac3', 'department': 'Writing', 'gender': 0, 'id': 960115, 'job': 'Story', 'name': 'Otto Klement', 'profile_path': None}]</t>
  </si>
  <si>
    <t>[{'id': 12, 'name': 'Adventure'}, {'id': 878, 'name': 'Science Fiction'}]</t>
  </si>
  <si>
    <t>Fantastic Voyage</t>
  </si>
  <si>
    <t>m347</t>
  </si>
  <si>
    <t>[{'cast_id': 7, 'character': 'Jerry Lundegaard', 'credit_id': '52fe4230c3a36847f800af23', 'gender': 2, 'id': 3905, 'name': 'William H. Macy', 'order': 0, 'profile_path': '/cYmHYCGxkOVZgu2oDyhF6lKgfaj.jpg'}, {'cast_id': 12, 'character': 'Marge Gunderson', 'credit_id': '52fe4230c3a36847f800af37', 'gender': 1, 'id': 3910, 'name': 'Frances McDormand', 'order': 1, 'profile_path': '/jodV4NuQAvxQWIHxqnop1jUX77N.jpg'}, {'cast_id': 5, 'character': 'Carl Showalter', 'credit_id': '52fe4230c3a36847f800af1b', 'gender': 2, 'id': 884, 'name': 'Steve Buscemi', 'order': 2, 'profile_path': '/e19GfOWzMNN1hi7B9Ci62hMvtXs.jpg'}, {'cast_id': 6, 'character': 'Gaear Grimsrud', 'credit_id': '52fe4230c3a36847f800af1f', 'gender': 2, 'id': 53, 'name': 'Peter Stormare', 'order': 3, 'profile_path': '/dDR0brp5L7fXDyEywrhjQv01LSg.jpg'}, {'cast_id': 8, 'character': 'Jean Lundegaard', 'credit_id': '52fe4230c3a36847f800af27', 'gender': 1, 'id': 3906, 'name': 'Kristin RudrÃ¼d', 'order': 4, 'profile_path': '/oZFXHbANc2MsFgB2VXR8UOsDqDM.jpg'}, {'cast_id': 9, 'character': 'Wade Gustafson', 'credit_id': '52fe4230c3a36847f800af2b', 'gender': 2, 'id': 3907, 'name': 'Harve Presnell', 'order': 5, 'profile_path': '/hH4HYzCa5BzWxOs76HQnDBOKe4c.jpg'}, {'cast_id': 10, 'character': 'Scotty Lundegaard', 'credit_id': '52fe4230c3a36847f800af2f', 'gender': 2, 'id': 3908, 'name': 'Tony Denman', 'order': 6, 'profile_path': '/8W0gxnfQyeWATYKOdQhjFtWLsft.jpg'}, {'cast_id': 11, 'character': 'Irate Customer', 'credit_id': '52fe4230c3a36847f800af33', 'gender': 2, 'id': 3909, 'name': 'Gary Houston', 'order': 7, 'profile_path': '/sHnbRD3qic7ndwrYB3qRRPSiEFE.jpg'}, {'cast_id': 13, 'character': 'Norm Gunderson', 'credit_id': '52fe4230c3a36847f800af3b', 'gender': 2, 'id': 3911, 'name': 'John Carroll Lynch', 'order': 8, 'profile_path': '/5eEGOANKnCCj7FLa3oV28gGYWkW.jpg'}, {'cast_id': 18, 'character': "Irate Customer's Wife", 'credit_id': '52fe4231c3a36847f800af57', 'gender': 0, 'id': 3912, 'name': 'Sally Wingert', 'order': 9, 'profile_path': '/ykag9cTD0asz8odp3tmD3vT4vnk.jpg'}, {'cast_id': 19, 'character': 'Shep Proudfoot', 'credit_id': '52fe4231c3a36847f800af5b', 'gender': 2, 'id': 4024, 'name': 'Steve Reevis', 'order': 10, 'profile_path': '/1jyaStTyO7omrKhRL3Hil3CWbks.jpg'}, {'cast_id': 20, 'character': 'Mike Yanagita', 'credit_id': '52fe4231c3a36847f800af5f', 'gender': 2, 'id': 4025, 'name': 'Steve Park', 'order': 11, 'profile_path': '/o0OEyfHM4IJ7PFMk9X87hivxtJs.jpg'}, {'cast_id': 28, 'character': 'Stan Grossman', 'credit_id': '53a625340e0a261439002638', 'gender': 2, 'id': 92119, 'name': 'Larry Brandenburg', 'order': 12, 'profile_path': '/3TGsmGFwJps4dmVncOZIO3p6ToO.jpg'}, {'cast_id': 25, 'character': 'Car Salesman', 'credit_id': '53a624400e0a2614360025eb', 'gender': 0, 'id': 1332890, 'name': 'Kurt Schweickhardt', 'order': 13, 'profile_path': None}, {'cast_id': 26, 'character': 'Hooker #1', 'credit_id': '53a6245f0e0a26143200256c', 'gender': 0, 'id': 1332891, 'name': 'Larissa Kokernot', 'order': 14, 'profile_path': None}, {'cast_id': 27, 'character': 'Hooker #2', 'credit_id': '53a625050e0a26143f002506', 'gender': 1, 'id': 145816, 'name': 'Melissa Peterman', 'order': 15, 'profile_path': '/cJyl1c5znVd95Mq8Y1LQAo7YfOD.jpg'}, {'cast_id': 33, 'character': 'Soap Opera Actor on TV', 'credit_id': '58fb93ffc3a36879f400f1f4', 'gender': 2, 'id': 11357, 'name': 'Bruce Campbell', 'order': 16, 'profile_path': '/hZ2fW0gpPIBvXxT5suJzaPZQCz.jpg'}]</t>
  </si>
  <si>
    <t>[{'credit_id': '52fe4231c3a36847f800af4d', 'department': 'Camera', 'gender': 2, 'id': 151, 'job': 'Director of Photography', 'name': 'Roger Deakins', 'profile_path': '/osGe7eLKNIErFLn1RHJDeYTYOmb.jpg'}, {'credit_id': '5488d600c3a3686f5b000259', 'department': 'Art', 'gender': 2, 'id': 1226, 'job': 'Production Design', 'name': 'Rick Heinrichs', 'profile_path': None}, {'credit_id': '52fe4231c3a36847f800af65', 'department': 'Writing', 'gender': 0, 'id': 1223, 'job': 'Screenplay', 'name': 'Joel Coen', 'profile_path': '/rgVaJNkZCgMarUcZuUAsVfXMWk3.jpg'}, {'credit_id': '52fe4230c3a36847f800af05', 'department': 'Directing', 'gender': 0, 'id': 1223, 'job': 'Director', 'name': 'Joel Coen', 'profile_path': '/rgVaJNkZCgMarUcZuUAsVfXMWk3.jpg'}, {'credit_id': '53a623aa0e0a261445002679', 'department': 'Editing', 'gender': 0, 'id': 1223, 'job': 'Editor', 'name': 'Joel Coen', 'profile_path': '/rgVaJNkZCgMarUcZuUAsVfXMWk3.jpg'}, {'credit_id': '52fe4231c3a36847f800af6b', 'department': 'Writing', 'gender': 0, 'id': 1224, 'job': 'Screenplay', 'name': 'Ethan Coen', 'profile_path': '/AH5YwNZC5txyJKyjVZhA4ZXFzP.jpg'}, {'credit_id': '52fe4230c3a36847f800af41', 'department': 'Production', 'gender': 0, 'id': 1224, 'job': 'Producer', 'name': 'Ethan Coen', 'profile_path': '/AH5YwNZC5txyJKyjVZhA4ZXFzP.jpg'}, {'credit_id': '52fe4231c3a36847f800af47', 'department': 'Sound', 'gender': 2, 'id': 1225, 'job': 'Original Music Composer', 'name': 'Carter Burwell', 'profile_path': '/feAqzRbewe6r2icciqiTeaqzTm4.jpg'}, {'credit_id': '52fe4231c3a36847f800af53', 'department': 'Production', 'gender': 2, 'id': 1227, 'job': 'Casting', 'name': 'John S. Lyons', 'profile_path': None}, {'credit_id': '5488d61792514161dc00029a', 'department': 'Costume &amp; Make-Up', 'gender': 1, 'id': 7418, 'job': 'Costume Design', 'name': 'Mary Zophres', 'profile_path': None}, {'credit_id': '5488d63992514161d9000275', 'department': 'Art', 'gender': 0, 'id': 9649, 'job': 'Art Direction', 'name': 'Thomas P. Wilkins', 'profile_path': None}, {'credit_id': '5488d628c3a3686f580002aa', 'department': 'Art', 'gender': 0, 'id': 14348, 'job': 'Set Decoration', 'name': 'Lauri Gaffin', 'profile_path': None}]</t>
  </si>
  <si>
    <t>[{'name': 'PolyGram Filmed Entertainment', 'id': 1382}, {'name': 'Working Title Films', 'id': 10163}]</t>
  </si>
  <si>
    <t>Fargo</t>
  </si>
  <si>
    <t>m348</t>
  </si>
  <si>
    <t>[{'cast_id': 4, 'character': 'The Narrator', 'credit_id': '52fe4250c3a36847f80149f3', 'gender': 2, 'id': 819, 'name': 'Edward Norton', 'order': 0, 'profile_path': '/eIkFHNlfretLS1spAcIoihKUS62.jpg'}, {'cast_id': 5, 'character': 'Tyler Durden', 'credit_id': '52fe4250c3a36847f80149f7', 'gender': 2, 'id': 287, 'name': 'Brad Pitt', 'order': 1, 'profile_path': '/ejYIW1enUcGJ9GS3Bs34mtONwWS.jpg'}, {'cast_id': 7, 'character': "Robert 'Bob' Paulson", 'credit_id': '52fe4250c3a36847f80149ff', 'gender': 2, 'id': 7470, 'name': 'Meat Loaf', 'order': 2, 'profile_path': '/43nyfW3TxD3PxDqYB8tyqaKpDBH.jpg'}, {'cast_id': 30, 'character': 'Angel Face', 'credit_id': '52fe4250c3a36847f8014a51', 'gender': 2, 'id': 7499, 'name': 'Jared Leto', 'order': 3, 'profile_path': '/msugySeTCyCmlRWtyB6sMixTQYY.jpg'}, {'cast_id': 6, 'character': 'Marla Singer', 'credit_id': '52fe4250c3a36847f80149fb', 'gender': 1, 'id': 1283, 'name': 'Helena Bonham Carter', 'order': 4, 'profile_path': '/rHZMwkumoRvhKV5ZvwBONKENAhG.jpg'}, {'cast_id': 31, 'character': 'Richard Chesler', 'credit_id': '52fe4250c3a36847f8014a55', 'gender': 2, 'id': 7471, 'name': 'Zach Grenier', 'order': 5, 'profile_path': '/vwYvEHYXhPBjovqbOHY011ipij9.jpg'}, {'cast_id': 32, 'character': 'The Mechanic', 'credit_id': '52fe4250c3a36847f8014a59', 'gender': 2, 'id': 7497, 'name': 'Holt McCallany', 'order': 6, 'profile_path': '/wUmLIjjwBH0sJio5ExafBqF0NRR.jpg'}, {'cast_id': 33, 'character': 'Ricky', 'credit_id': '52fe4250c3a36847f8014a5d', 'gender': 2, 'id': 7498, 'name': 'Eion Bailey', 'order': 7, 'profile_path': '/4MnRgrwuiJvHsfoiJrIUL4TkfoC.jpg'}, {'cast_id': 34, 'character': 'Intern', 'credit_id': '52fe4250c3a36847f8014a61', 'gender': 2, 'id': 7472, 'name': 'Richmond Arquette', 'order': 8, 'profile_path': '/xW4bb2qsPYilO27ex4Xoy2Ik1Ai.jpg'}, {'cast_id': 35, 'character': 'Thomas', 'credit_id': '52fe4250c3a36847f8014a65', 'gender': 2, 'id': 7219, 'name': 'David Andrews', 'order': 9, 'profile_path': '/pxmxn29UHW9r6uvLrd7bEwLswlQ.jpg'}, {'cast_id': 36, 'character': 'Group Leader', 'credit_id': '52fe4250c3a36847f8014a69', 'gender': 1, 'id': 68277, 'name': 'Christina Cabot', 'order': 10, 'profile_path': '/7UBTv5lW6apPdVLnOqTTBMTJWwY.jpg'}, {'cast_id': 37, 'character': 'Inspector Bird', 'credit_id': '52fe4250c3a36847f8014a6d', 'gender': 2, 'id': 956719, 'name': 'Tim DeZarn', 'order': 11, 'profile_path': '/bvj6Kaq1VzAEBkqCGVDvOaQKOhi.jpg'}, {'cast_id': 38, 'character': 'Inspector Dent', 'credit_id': '52fe4250c3a36847f8014a71', 'gender': 2, 'id': 59285, 'name': 'Ezra Buzzington', 'order': 12, 'profile_path': '/dl0SIqpOqS05UpJHKuDQqZTwUvP.jpg'}, {'cast_id': 39, 'character': 'Airport Security Officer', 'credit_id': '52fe4250c3a36847f8014a75', 'gender': 2, 'id': 17449, 'name': 'Bob Stephenson', 'order': 13, 'profile_path': '/BdlHJDys3K6tMKGR8zIB3QMw4o.jpg'}, {'cast_id': 40, 'character': 'Walter', 'credit_id': '52fe4250c3a36847f8014a79', 'gender': 2, 'id': 56112, 'name': 'David Lee Smith', 'order': 14, 'profile_path': '/ugV6LYSKcdFmWMgZyOWw7zoW7Tn.jpg'}, {'cast_id': 42, 'character': "Lou's Body Guard", 'credit_id': '52fe4250c3a36847f8014a81', 'gender': 2, 'id': 42824, 'name': 'Carl Ciarfalio', 'order': 15, 'profile_path': '/1JyIKBSkpK1tADOXpYYrO1khcQH.jpg'}, {'cast_id': 43, 'character': 'Car Salesman', 'credit_id': '52fe4251c3a36847f8014a85', 'gender': 0, 'id': 40277, 'name': 'Stuart Blumberg', 'order': 16, 'profile_path': '/nvHQBUin3CXD0kBsET1KBNaiekW.jpg'}, {'cast_id': 44, 'character': 'Man at Auto Shop', 'credit_id': '52fe4251c3a36847f8014a89', 'gender': 2, 'id': 122805, 'name': 'Mark Fite', 'order': 17, 'profile_path': '/A46OLuNRFPu1NA61VQBf0NzQNFN.jpg'}, {'cast_id': 45, 'character': 'Seminary Student', 'credit_id': '52fe4251c3a36847f8014a8d', 'gender': 2, 'id': 35521, 'name': 'Matt Winston', 'order': 18, 'profile_path': '/vjXom4PhSWEkXlQDhh8ubTFoiIq.jpg'}, {'cast_id': 46, 'character': 'Channel 4 Reporter', 'credit_id': '52fe4251c3a36847f8014a91', 'gender': 1, 'id': 1224996, 'name': 'Lauren SÃ¡nchez', 'order': 19, 'profile_path': '/iQ16P9a8TEzb4WsN8fjLsMCtvMA.jpg'}, {'cast_id': 41, 'character': 'Detective Stern', 'credit_id': '52fe4250c3a36847f8014a7d', 'gender': 0, 'id': 1219497, 'name': 'Thom Gossom Jr.', 'order': 20, 'profile_path': '/8je5ISnUinU4RfjRGqW0ktZLneX.jpg'}, {'cast_id': 52, 'character': 'Detective Kevin', 'credit_id': '52fe4251c3a36847f8014aa9', 'gender': 0, 'id': 1226835, 'name': 'Markus Redmond', 'order': 21, 'profile_path': '/yxMbPCGa8rMSrquc8v4UN7QLlWX.jpg'}, {'cast_id': 51, 'character': 'Detective Andrew', 'credit_id': '52fe4251c3a36847f8014aa5', 'gender': 2, 'id': 41352, 'name': 'Van Quattro', 'order': 22, 'profile_path': '/kNmOCRKD6PyG8t9tcDOpBFOrast.jpg'}, {'cast_id': 84, 'character': 'Detective Walker', 'credit_id': '588651eac3a3684628003490', 'gender': 0, 'id': 177175, 'name': 'Michael Girardin', 'order': 23, 'profile_path': '/SMcjobWI3ruYfnSu56Se5mOMQX.jpg'}, {'cast_id': 47, 'character': 'Policeman', 'credit_id': '52fe4251c3a36847f8014a95', 'gender': 2, 'id': 109100, 'name': 'David Jean Thomas', 'order': 24, 'profile_path': '/f5YBSiswUU9rctXbJQoXi0CdJBn.jpg'}, {'cast_id': 48, 'character': 'Salvator, Winking Bartender', 'credit_id': '52fe4251c3a36847f8014a99', 'gender': 0, 'id': 1221838, 'name': 'Paul Carafotes', 'order': 25, 'profile_path': '/enoYGFhHwLqKacISwjxk5yrFAOA.jpg'}, {'cast_id': 49, 'character': 'Proprietor of Dry Cleaners', 'credit_id': '52fe4251c3a36847f8014a9d', 'gender': 2, 'id': 145531, 'name': 'Christopher John Fields', 'order': 26, 'profile_path': '/jTWw4B74VhrPo8AN6Q9jq31eYDD.jpg'}, {'cast_id': 50, 'character': 'Bartender in Halo', 'credit_id': '52fe4251c3a36847f8014aa1', 'gender': 2, 'id': 9291, 'name': 'Michael Shamus Wiles', 'order': 27, 'profile_path': '/upfSW6BGze446iqsZRehzcToNm8.jpg'}, {'cast_id': 59, 'character': 'Group Leader', 'credit_id': '581fce4c92514168ad00899d', 'gender': 0, 'id': 1129738, 'name': 'George Maguire', 'order': 28, 'profile_path': '/u7eyYwbcxhYYlfUbsyhu7WBsJfW.jpg'}, {'cast_id': 60, 'character': 'Weeping Woman', 'credit_id': '581fce7fc3a368555600847b', 'gender': 1, 'id': 1317693, 'name': 'Eugenie Bondurant', 'order': 29, 'profile_path': '/e0kJKzmTuSS1Uk2S9Yaw6633HN3.jpg'}, {'cast_id': 61, 'character': 'Speaker', 'credit_id': '581fcf3a92514168ad008b09', 'gender': 2, 'id': 202080, 'name': "Sydney 'Big Dawg' Colston", 'order': 30, 'profile_path': '/ofu7Z6xXpCpb4PJpOpbsH16cDR9.jpg'}, {'cast_id': 62, 'character': 'Chloe', 'credit_id': '581fcf5d92514168aa008b9e', 'gender': 1, 'id': 7473, 'name': 'Rachel Singer', 'order': 31, 'profile_path': '/gwCAgdmUkZg1LHjn9uZuiAwul8X.jpg'}, {'cast_id': 63, 'character': 'Airline Attendant', 'credit_id': '581fd16ec3a36855530096a4', 'gender': 1, 'id': 1172435, 'name': 'Christie Cronenweth', 'order': 32, 'profile_path': '/wQsaa133xR8klRucMHtoAedeMzc.jpg'}, {'cast_id': 64, 'character': 'Woman on Plane', 'credit_id': '581fd575c3a36855630075c4', 'gender': 1, 'id': 1705289, 'name': 'Dierdre Downing-Jackson', 'order': 33, 'profile_path': '/oqxygdk5UPsl7afucfq8Nxj3tpc.jpg'}, {'cast_id': 65, 'character': 'Doorman', 'credit_id': '581fd6bcc3a3685556008e6b', 'gender': 2, 'id': 62846, 'name': 'Charlie Dell', 'order': 34, 'profile_path': '/z0JgZxazJAVlHxLYXWM8eUZlOk8.jpg'}, {'cast_id': 66, 'character': 'Man in Suit', 'credit_id': '581fd6e192514168ad0093bc', 'gender': 2, 'id': 530040, 'name': 'Rob Lanza', 'order': 35, 'profile_path': '/7vQAlOkqsJb8J6LEGeVd5xmlNlU.jpg'}, {'cast_id': 67, 'character': "Food Court Maitre D'", 'credit_id': '581fd956c3a368554d009932', 'gender': 0, 'id': 137425, 'name': 'Joel Bissonnette', 'order': 36, 'profile_path': '/2JrM1KCF0kjSlfqPUr3lfq9HFVD.jpg'}, {'cast_id': 68, 'character': 'Steph', 'credit_id': '581fda0292514168af009523', 'gender': 2, 'id': 175120, 'name': 'Evan Mirand', 'order': 37, 'profile_path': '/7g5eTHXJ4F10CcUoNKhPRmRncqS.jpg'}, {'cast_id': 69, 'character': "Next Month's Opponent", 'credit_id': '58864e17925141107e0008b4', 'gender': 0, 'id': 1744132, 'name': 'Robby Robinson', 'order': 38, 'profile_path': '/sQx9PWf8PtBqvERvMDZbCfjZrR3.jpg'}, {'cast_id': 70, 'character': "Cop at Marla's Building", 'credit_id': '58864e2fc3a3684480002f96', 'gender': 2, 'id': 168924, 'name': 'Lou Beatty Jr.', 'order': 39, 'profile_path': '/vgw7D3yM7ki7Y6TOFNZRqi96E08.jpg'}, {'cast_id': 71, 'character': 'Susan, Comsetics Dealer', 'credit_id': '58864fa392514113ea00076f', 'gender': 0, 'id': 157938, 'name': 'Valerie Bickford', 'order': 40, 'profile_path': '/ipMs4d6trwAReFp1QKbsZgAYDmv.jpg'}, {'cast_id': 72, 'character': 'Lou', 'credit_id': '58864fdac3a36845e6002f78', 'gender': 0, 'id': 7500, 'name': 'Peter Iacangelo', 'order': 41, 'profile_path': '/mmYWw6sWibxbFK7LuO4qFUnO9G0.jpg'}, {'cast_id': 73, 'character': 'Man #1 at Auto Shop', 'credit_id': '5886500492514113ea000859', 'gender': 0, 'id': 1744135, 'name': 'Todd Peirce', 'order': 42, 'profile_path': None}, {'cast_id': 74, 'character': 'Raymond K. Hessel', 'credit_id': '58865057c3a36843c80032d9', 'gender': 0, 'id': 1744137, 'name': 'Joon Kim', 'order': 43, 'profile_path': '/iEMEz4B05UfKYefo2rcFk5wAfxu.jpg'}, {'cast_id': 75, 'character': 'Bus Driver with Broken Nose', 'credit_id': '588650819251411bb4000042', 'gender': 0, 'id': 1636371, 'name': 'Bennie Moore', 'order': 44, 'profile_path': None}, {'cast_id': 76, 'character': 'Police Commissioner Jacobs', 'credit_id': '588650a5925141125e000bcd', 'gender': 0, 'id': 1174793, 'name': 'Pat McNamara', 'order': 45, 'profile_path': None}, {'cast_id': 77, 'character': 'Banquest Speaker', 'credit_id': '588650b7c3a3684628003283', 'gender': 0, 'id': 1744138, 'name': 'Tyrone R. Livingston', 'order': 46, 'profile_path': None}, {'cast_id': 78, 'character': 'Airport Valet', 'credit_id': '588650cb925141107e000e39', 'gender': 0, 'id': 1744139, 'name': 'Owen Masterson', 'order': 47, 'profile_path': '/1LKLNASM94TIEUlDpPqdMXywDQl.jpg'}, {'cast_id': 79, 'character': 'Bruised Bar Patron #1', 'credit_id': '58865114c3a36843020036a1', 'gender': 0, 'id': 1744140, 'name': 'Anderson Bourell', 'order': 48, 'profile_path': None}, {'cast_id': 80, 'character': 'Bruised Bar Patron #2', 'credit_id': '5886512c92514116ac000756', 'gender': 2, 'id': 63537, 'name': 'Scotch Ellis Loring', 'order': 49, 'profile_path': '/7Tk72GCd4TLfJj16EvVroEtMv86.jpg'}, {'cast_id': 81, 'character': 'Hotel Desk Clerk', 'credit_id': '5886514992514113ea000ae7', 'gender': 1, 'id': 170315, 'name': 'Andi Carnick', 'order': 50, 'profile_path': '/ry0Nx6P0NRRO6NUnonQzxL6qaRz.jpg'}, {'cast_id': 82, 'character': "Waiter at Clifton's", 'credit_id': '588651a192514116ac00088a', 'gender': 0, 'id': 1707776, 'name': 'Edward Kowalczyk', 'order': 51, 'profile_path': '/iFCGPfmFahEuRda1OWEZ8WPiy6Y.jpg'}, {'cast_id': 83, 'character': 'Desk Sergeant', 'credit_id': '588651b59251411158000f3f', 'gender': 2, 'id': 7140, 'name': 'Leonard Termo', 'order': 52, 'profile_path': '/jdXgGMSpQGeN6vCZO5OM758dh3t.jpg'}, {'cast_id': 85, 'character': 'BMW Salesman', 'credit_id': '5886520ec3a36843c80035ea', 'gender': 0, 'id': 74507, 'name': 'Michael Arturo', 'order': 53, 'profile_path': '/yMm3LVd8tm63B3e3DF415U5qRaI.jpg'}, {'cast_id': 86, 'character': 'Fight Spectator', 'credit_id': '58865232c3a3684628003526', 'gender': 2, 'id': 1383838, 'name': 'Greg Bronson', 'order': 54, 'profile_path': '/t8tzdPzXoSDqvg5XaCK5JNtQRYD.jpg'}, {'cast_id': 87, 'character': 'Fighter', 'credit_id': '58865242925141107e00117f', 'gender': 0, 'id': 1194120, 'name': 'Matt Cinquanta', 'order': 55, 'profile_path': None}, {'cast_id': 88, 'character': 'Champion Fighter', 'credit_id': '58865252c3a36843c8003665', 'gender': 0, 'id': 1744141, 'name': 'Tommy Dallace', 'order': 56, 'profile_path': None}, {'cast_id': 89, 'character': 'Irvin', 'credit_id': '58865265c3a3684628003584', 'gender': 2, 'id': 13925, 'name': 'Paul Dillon', 'order': 57, 'profile_path': '/6jouXtMcbJ7nTuDNwvaePnqCHTX.jpg'}, {'cast_id': 90, 'character': 'Vomiting Fight Spectator', 'credit_id': '5886527a9251411362000e93', 'gender': 0, 'id': 1744142, 'name': 'Tom Falzone', 'order': 58, 'profile_path': None}, {'cast_id': 91, 'character': 'Chanting Fighter', 'credit_id': '5886529f92514113ea000df8', 'gender': 0, 'id': 552271, 'name': 'Eddie Hargitay', 'order': 59, 'profile_path': None}, {'cast_id': 92, 'character': 'Banquest Guest', 'credit_id': '588652b5c3a3684480003740', 'gender': 0, 'id': 94561, 'name': 'Phil Hawn', 'order': 60, 'profile_path': '/yrBuFzfaYIkglYj0NpVpdZB25F3.jpg'}, {'cast_id': 93, 'character': 'Waiter in Bridgeworth Suites Corporate Video', 'credit_id': '588652d892514111a900118a', 'gender': 0, 'id': 1223916, 'name': 'Bruce Holman', 'order': 61, 'profile_path': '/3qIP6JvcNfKCmSee2STHt3JE0Wy.jpg'}, {'cast_id': 94, 'character': "Fight Patron Saying 'I don't know. What's going on?'", 'credit_id': '588652f0c3a36845e60034af', 'gender': 0, 'id': 1744143, 'name': 'Jawara', 'order': 62, 'profile_path': '/kkJsBMhO0kJN1hG6xW8qAXnzllP.jpg'}, {'cast_id': 95, 'character': 'Waiter', 'credit_id': '58865312925141107e001361', 'gender': 0, 'id': 1525014, 'name': 'Baron Jay', 'order': 63, 'profile_path': '/dsYI4aUxeqx1RizSqmxIsXhruS8.jpg'}, {'cast_id': 96, 'character': "Restaurant Maitre D'", 'credit_id': '58865333c3a36843c80037ef', 'gender': 2, 'id': 1577360, 'name': 'Jim Jenkins', 'order': 64, 'profile_path': None}, {'cast_id': 97, 'character': 'Passenger Clutching Armrest', 'credit_id': '5886535392514113ea000f8d', 'gender': 0, 'id': 1403525, 'name': 'Kevin Scott Mack', 'order': 65, 'profile_path': '/a6eWi1R0BwPMQkKZpLaxyu1rXGa.jpg'}, {'cast_id': 98, 'character': 'Fight Club Patron / Guy #2 in Video Store', 'credit_id': '5886536592514113ea000fbb', 'gender': 0, 'id': 1744144, 'name': 'Trey Ore', 'order': 66, 'profile_path': None}, {'cast_id': 99, 'character': 'Fight Spectator', 'credit_id': '5886537d9251411158001378', 'gender': 0, 'id': 1744145, 'name': 'Louis Ortiz', 'order': 67, 'profile_path': None}, {'cast_id': 100, 'character': 'Fight Club Man', 'credit_id': '58865398c3a36845e60035ea', 'gender': 0, 'id': 1386468, 'name': 'Hugh Peddy', 'order': 68, 'profile_path': '/fB4Kyotps22hqd7G8ppur6i4KDN.jpg'}, {'cast_id': 101, 'character': 'Fight Club Man', 'credit_id': '588653aa92514111580013f2', 'gender': 0, 'id': 1744146, 'name': 'J.T. Pontino', 'order': 69, 'profile_path': None}, {'cast_id': 102, 'character': 'Waiter', 'credit_id': '588653c8c3a36843c800390b', 'gender': 0, 'id': 1744147, 'name': 'Chad Randau', 'order': 70, 'profile_path': '/Ao7XRsmXN35T3FpDA1zrCtx1MMe.jpg'}, {'cast_id': 103, 'character': 'Fighter', 'credit_id': '588653ec92514113ea001123', 'gender': 0, 'id': 133153, 'name': 'Marcio Rosario', 'order': 71, 'profile_path': '/d98hd1hEhnPtUTAc5SQ7PiSHLFJ.jpg'}, {'cast_id': 104, 'character': 'Riley Wilde - Fighter', 'credit_id': '58865401c3a36817620006fc', 'gender': 0, 'id': 1744148, 'name': 'Gregory Silva', 'order': 72, 'profile_path': '/tfajHRl56kJlqNhaW92XH9fj1vG.jpg'}, {'cast_id': 105, 'character': 'Fight Bully', 'credit_id': '588654119251411bb40007f2', 'gender': 2, 'id': 16060, 'name': 'Brian Tochi', 'order': 73, 'profile_path': '/2nAC2ssCFu74zkhg1722WQhArGO.jpg'}, {'cast_id': 106, 'character': 'Bar Worker', 'credit_id': '58865423c3a36818e9000600', 'gender': 0, 'id': 1744149, 'name': 'Alekxia Valdez', 'order': 74, 'profile_path': None}, {'cast_id': 107, 'character': 'Support Group Member', 'credit_id': '58865450c3a3681eb70000ce', 'gender': 0, 'id': 1744150, 'name': 'Michael Zagst', 'order': 75, 'profile_path': '/bqbjYLTFjE4aoYOntybwP2TmzEZ.jpg'}, {'cast_id': 108, 'character': 'Man at the Club', 'credit_id': '58865460c3a3684480003a41', 'gender': 0, 'id': 1744151, 'name': 'GÃ¶khan Ã–ncel', 'order': 76, 'profile_path': None}]</t>
  </si>
  <si>
    <t>[{'credit_id': '55731b8192514111610027d7', 'department': 'Production', 'gender': 2, 'id': 376, 'job': 'Executive Producer', 'name': 'Arnon Milchan', 'profile_path': '/5crR5twLRcIdvRR06dB1O0EQ8x0.jpg'}, {'credit_id': '5894c4eac3a3685ec6000218', 'department': 'Costume &amp; Make-Up', 'gender': 2, 'id': 605, 'job': 'Costume Design', 'name': 'Michael Kaplan', 'profile_path': '/pgME9OWsN2y3UZw1OsXbqmN2fEx.jpg'}, {'credit_id': '52fe4250c3a36847f8014a11', 'department': 'Production', 'gender': 2, 'id': 1254, 'job': 'Producer', 'name': 'Art Linson', 'profile_path': '/dEtVivCXxQBtIzmJcUNupT1AB4H.jpg'}, {'credit_id': '52fe4250c3a36847f8014a35', 'department': 'Art', 'gender': 2, 'id': 1303, 'job': 'Production Design', 'name': 'Alex McDowell', 'profile_path': None}, {'credit_id': '5894c4a3c3a3685ecd0001c0', 'department': 'Art', 'gender': 2, 'id': 7237, 'job': 'Set Decoration', 'name': 'Jay Hart', 'profile_path': None}, {'credit_id': '5894cedb92514122b50000e4', 'department': 'Visual Effects', 'gender': 2, 'id': 5714, 'job': 'Animation Supervisor', 'name': 'Carlos Saldanha', 'profile_path': '/qoLZZnTGm55EuQOfeVLODthuNyo.jpg'}, {'credit_id': '52fe4250c3a36847f8014a47', 'department': 'Directing', 'gender': 2, 'id': 7467, 'job': 'Director', 'name': 'David Fincher', 'profile_path': '/dcBHejOsKvzVZVozWJAPzYthb8X.jpg'}, {'credit_id': '5894cdfcc3a3687bb800004a', 'department': 'Sound', 'gender': 0, 'id': 7537, 'job': 'Sound Effects Editor', 'name': 'Steve Boeddeker', 'profile_path': None}, {'credit_id': '52fe4250c3a36847f8014a4d', 'department': 'Writing', 'gender': 0, 'id': 7468, 'job': 'Novel', 'name': 'Chuck Palahniuk', 'profile_path': '/8nOJDJ6SqwV2h7PjdLBDTvIxXvx.jpg'}, {'credit_id': '56380f0cc3a3681b5c0200be', 'department': 'Writing', 'gender': 2, 'id': 7469, 'job': 'Screenplay', 'name': 'Jim Uhls', 'profile_path': None}, {'credit_id': '52fe4250c3a36847f8014a05', 'department': 'Production', 'gender': 2, 'id': 7474, 'job': 'Producer', 'name': 'Ross Grayson Bell', 'profile_path': None}, {'credit_id': '52fe4250c3a36847f8014a0b', 'department': 'Production', 'gender': 0, 'id': 7475, 'job': 'Producer', 'name': 'CeÃ¡n Chaffin', 'profile_path': None}, {'credit_id': '52fe4250c3a36847f8014a17', 'department': 'Sound', 'gender': 2, 'id': 7477, 'job': 'Original Music Composer', 'name': 'John King', 'profile_path': None}, {'credit_id': '52fe4250c3a36847f8014a1d', 'department': 'Sound', 'gender': 2, 'id': 7478, 'job': 'Original Music Composer', 'name': 'Michael Simpson', 'profile_path': None}, {'credit_id': '52fe4250c3a36847f8014a23', 'department': 'Camera', 'gender': 2, 'id': 7479, 'job': 'Director of Photography', 'name': 'Jeff Cronenweth', 'profile_path': None}, {'credit_id': '52fe4250c3a36847f8014a29', 'department': 'Editing', 'gender': 2, 'id': 7480, 'job': 'Editor', 'name': 'James Haygood', 'profile_path': None}, {'credit_id': '52fe4250c3a36847f8014a2f', 'department': 'Production', 'gender': 1, 'id': 7481, 'job': 'Casting', 'name': 'Laray Mayfield', 'profile_path': None}, {'credit_id': '5894cde492514122c1000053', 'department': 'Sound', 'gender': 0, 'id': 7763, 'job': 'Sound Designer', 'name': 'Ren Klyce', 'profile_path': None}, {'credit_id': '52fe4250c3a36847f8014a3b', 'department': 'Sound', 'gender': 0, 'id': 7763, 'job': 'Sound Editor', 'name': 'Ren Klyce', 'profile_path': None}, {'credit_id': '52fe4250c3a36847f8014a41', 'department': 'Sound', 'gender': 0, 'id': 7764, 'job': 'Sound Editor', 'name': 'Richard Hymns', 'profile_path': None}, {'credit_id': '5894cafd9251410b9300054d', 'department': 'Production', 'gender': 0, 'id': 8850, 'job': 'Unit Production Manager', 'name': 'Helen Pollak', 'profile_path': None}, {'credit_id': '5894cb1e9251410b87000528', 'department': 'Crew', 'gender': 2, 'id': 12371, 'job': 'Utility Stunts', 'name': 'Richard Cetrone', 'profile_path': '/63LiC0atGVnNUUaEu86tce2il8Z.jpg'}, {'credit_id': '5894c4869251410b990001e3', 'department': 'Art', 'gender': 2, 'id': 10855, 'job': 'Art Direction', 'name': 'Chris Gorak', 'profile_path': None}, {'credit_id': '5894cd38c3a368771c000046', 'department': 'Production', 'gender': 1, 'id': 34528, 'job': 'Production Supervisor', 'name': 'Julie M. Anderson', 'profile_path': None}, {'credit_id': '5894c6cb9251410b8d00031f', 'department': 'Camera', 'gender': 2, 'id': 37925, 'job': 'Camera Operator', 'name': 'Conrad W. Hall', 'profile_path': None}, {'credit_id': '5894cc17c3a3685ecf0005a6', 'department': 'Lighting', 'gender': 2, 'id': 51333, 'job': 'Gaffer', 'name': 'Claudio Miranda', 'profile_path': None}, {'credit_id': '5894c5c89251410b96000268', 'department': 'Art', 'gender': 2, 'id': 60937, 'job': 'Assistant Art Director', 'name': 'Seth Reed', 'profile_path': None}, {'credit_id': '5894c632c3a3685ec60002ce', 'department': 'Art', 'gender': 0, 'id': 83072, 'job': 'Leadman', 'name': 'P. Scott Bailey', 'profile_path': None}, {'credit_id': '5894ca83c3a3685ec3000578', 'department': 'Crew', 'gender': 2, 'id': 169628, 'job': 'Stunts', 'name': 'Jeff Imada', 'profile_path': None}, {'credit_id': '5894cbe09251410b89000610', 'department': 'Editing', 'gender': 2, 'id': 423640, 'job': 'First Assistant Editor', 'name': 'Michael Matzdorff', 'profile_path': None}, {'credit_id': '5894cfef92514122bf00017c', 'department': 'Crew', 'gender': 0, 'id': 554001, 'job': 'Thanks', 'name': 'Johann BenÃ©t', 'profile_path': None}, {'credit_id': '5894c54ec3a3685ec9000253', 'department': 'Art', 'gender': 0, 'id': 562696, 'job': 'Art Department Assistant', 'name': 'Dianne Chadwick', 'profile_path': None}, {'credit_id': '5894cd7a92514122bf000003', 'department': 'Sound', 'gender': 0, 'id': 578767, 'job': 'Boom Operator', 'name': 'Don Coufal', 'profile_path': None}, {'credit_id': '5894cf5892514122ad000137', 'department': 'Visual Effects', 'gender': 2, 'id': 1002652, 'job': 'Visual Effects Supervisor', 'name': 'Dennis Berardi', 'profile_path': None}, {'credit_id': '5894c75b9251410b8900037f', 'department': 'Camera', 'gender': 0, 'id': 1172443, 'job': 'Still Photographer', 'name': 'Merrick Morton', 'profile_path': None}, {'credit_id': '5894c8269251410b900003c1', 'department': 'Crew', 'gender': 0, 'id': 1181128, 'job': 'Additional Music', 'name': 'P.J. Hanke', 'profile_path': None}, {'credit_id': '5894c7cf9251410b9000039e', 'department': 'Costume &amp; Make-Up', 'gender': 0, 'id': 1325234, 'job': 'Makeup Artist', 'name': 'Jean Ann Black', 'profile_path': None}, {'credit_id': '5894c7859251410b90000374', 'department': 'Costume &amp; Make-Up', 'gender': 0, 'id': 1325655, 'job': 'Costume Supervisor', 'name': 'Elinor Bardach', 'profile_path': None}, {'credit_id': '595513299251412b2304f78e', 'department': 'Costume &amp; Make-Up', 'gender': 0, 'id': 1327146, 'job': 'Set Costumer', 'name': 'Wendy M. Craig', 'profile_path': None}, {'credit_id': '5894c5f6c3a3685ec00002bc', 'department': 'Art', 'gender': 0, 'id': 1341851, 'job': 'Construction Coordinator', 'name': 'Jeff Passanante', 'profile_path': None}, {'credit_id': '5894cdaac3a3687bc300000e', 'department': 'Sound', 'gender': 0, 'id': 1341856, 'job': 'Foley', 'name': 'Hilda Hodges', 'profile_path': None}, {'credit_id': '5894c9fe9251410b8d0004f8', 'department': 'Crew', 'gender': 0, 'id': 1342072, 'job': 'Special Effects Coordinator', 'name': 'Cliff Wenger', 'profile_path': None}, {'credit_id': '5894cef5c3a3687ba70000c6', 'department': 'Visual Effects', 'gender': 0, 'id': 1342601, 'job': 'Digital Compositors', 'name': 'Nicholas Brooks', 'profile_path': None}, {'credit_id': '5894c8dec3a3685ec000049b', 'department': 'Crew', 'gender': 0, 'id': 1352424, 'job': 'Mix Technician', 'name': 'Brandon Proctor', 'profile_path': None}, {'credit_id': '5894c670c3a3685ebc000311', 'department': 'Art', 'gender': 0, 'id': 1357044, 'job': 'Production Illustrator', 'name': 'Richard K. Buoen', 'profile_path': None}, {'credit_id': '5894cd609251411eeb000065', 'department': 'Sound', 'gender': 0, 'id': 1376902, 'job': 'ADR Supervisor', 'name': 'Gwendolyn Yates Whittle', 'profile_path': None}, {'credit_id': '5894c88d9251410b870003ad', 'department': 'Crew', 'gender': 0, 'id': 1378726, 'job': 'Dialect Coach', 'name': 'Francie Brown', 'profile_path': None}, {'credit_id': '5894cbc4c3a3685ec60005f4', 'department': 'Editing', 'gender': 0, 'id': 1389534, 'job': 'Dialogue Editor', 'name': 'Richard Quinn', 'profile_path': None}, {'credit_id': '5894c69d9251410b93000302', 'department': 'Art', 'gender': 0, 'id': 1390518, 'job': 'Set Designer', 'name': 'Luis G. Hoyos', 'profile_path': None}, {'credit_id': '5894c687c3a3685ebc000327', 'department': 'Art', 'gender': 0, 'id': 1397810, 'job': 'Sculptor', 'name': 'Kenneth Garrett', 'profile_path': None}, {'credit_id': '5894cae99251410b9000055a', 'department': 'Crew', 'gender': 0, 'id': 1398980, 'job': 'Transportation Coordinator', 'name': 'Dave Robling', 'profile_path': None}, {'credit_id': '5894c73cc3a3685ec9000380', 'department': 'Camera', 'gender': 2, 'id': 1401109, 'job': 'Steadicam Operator', 'name': 'Chris Haarhoff', 'profile_path': None}, {'credit_id': '5894cf3e92514122b7000122', 'department': 'Visual Effects', 'gender': 0, 'id': 1403191, 'job': 'Visual Effects Producer', 'name': "Andrea D'Amico", 'profile_path': None}, {'credit_id': '5894cdc692514122b7000038', 'department': 'Sound', 'gender': 2, 'id': 1404546, 'job': 'Music Editor', 'name': 'Brian Richards', 'profile_path': None}, {'credit_id': '5894c79ec3a3685ec60003af', 'department': 'Costume &amp; Make-Up', 'gender': 0, 'id': 1408290, 'job': 'Hairstylist', 'name': 'Patricia Miller', 'profile_path': None}, {'credit_id': '5894c7b2c3a3685ec00003eb', 'department': 'Costume &amp; Make-Up', 'gender': 0, 'id': 1413224, 'job': 'Key Hair Stylist', 'name': 'FrÃ­Ã°a AradÃ³ttir', 'profile_path': None}, {'credit_id': '5894c61ac3a3685ec30002a5', 'department': 'Art', 'gender': 0, 'id': 1422059, 'job': 'Greensman', 'name': 'Craig B. Ayers Sr.', 'profile_path': None}, {'credit_id': '5894cf0fc3a3687b9f0000f1', 'department': 'Visual Effects', 'gender': 0, 'id': 1440848, 'job': 'Visual Effects', 'name': 'Joshua I. Kolden', 'profile_path': None}, {'credit_id': '55422f369251414aee003e1c', 'department': 'Crew', 'gender': 0, 'id': 1447557, 'job': 'Compositors', 'name': 'Rachel Wyn Dunn', 'profile_path': None}, {'credit_id': '5894cf90c3a3687ba3000138', 'department': 'Writing', 'gender': 0, 'id': 1463313, 'job': 'Storyboard', 'name': 'Collin Grant', 'profile_path': None}, {'credit_id': '5894c60cc3a3685ec00002cf', 'department': 'Art', 'gender': 2, 'id': 1463325, 'job': 'Construction Foreman', 'name': 'Tim R. Lafferty', 'profile_path': None}, {'credit_id': '55731b7792514110f90024ab', 'department': 'Production', 'gender': 0, 'id': 1474687, 'job': 'Associate Producer', 'name': 'John S. Dorsey', 'profile_path': None}, {'credit_id': '5894c6e99251410b90000311', 'department': 'Camera', 'gender': 0, 'id': 1493771, 'job': 'First Assistant Camera', 'name': 'John T. Connor', 'profile_path': None}, {'credit_id': '5894ce2cc3a3687ba7000053', 'department': 'Sound', 'gender': 2, 'id': 1511710, 'job': 'Sound Mixer', 'name': 'Jeff Wexler', 'profile_path': None}, {'credit_id': '5894cb97c3a3685ec60005d9', 'department': 'Directing', 'gender': 0, 'id': 1521769, 'job': 'Script Supervisor', 'name': 'Dina Waxman', 'profile_path': None}, {'credit_id': '5894cc7bc3a3685ecd000651', 'department': 'Production', 'gender': 1, 'id': 1530086, 'job': 'Casting Associate', 'name': 'Karen Meisels', 'profile_path': None}, {'credit_id': '5894c7fcc3a3685ecd0003c8', 'department': 'Costume &amp; Make-Up', 'gender': 0, 'id': 1532597, 'job': 'Set Costumer', 'name': 'Terry Anderson', 'profile_path': None}, {'credit_id': '5894c5e29251410b89000283', 'department': 'Art', 'gender': 0, 'id': 1533533, 'job': 'Conceptual Design', 'name': 'Josue Clotaire Fleurimond', 'profile_path': None}, {'credit_id': '5894ca5dc3a3685ec900053f', 'department': 'Crew', 'gender': 2, 'id': 1535124, 'job': 'Stunt Coordinator', 'name': 'Michael Runyard', 'profile_path': None}, {'credit_id': '5894cd209251411ee600004d', 'department': 'Production', 'gender': 0, 'id': 1536630, 'job': 'Production Coordinator', 'name': 'Robb Earnest', 'profile_path': None}, {'credit_id': '5894c6b59251410b9300030f', 'department': 'Art', 'gender': 0, 'id': 1548670, 'job': 'Standby Painter', 'name': "Bill 'Kauhane' Hoyt", 'profile_path': None}, {'credit_id': '5894cc4f9251410b9c0005ce', 'department': 'Lighting', 'gender': 0, 'id': 1552215, 'job': 'Rigging Gaffer', 'name': 'Martin Bosworth', 'profile_path': None}, {'credit_id': '5894cbaa9251410b890005e8', 'department': 'Editing', 'gender': 0, 'id': 1552549, 'job': 'Color Timer', 'name': 'David Orr', 'profile_path': None}, {'credit_id': '5894c8589251410b960003ea', 'department': 'Crew', 'gender': 0, 'id': 1552998, 'job': 'Craft Service', 'name': 'Raymond Bulinski', 'profile_path': None}, {'credit_id': '5894cd4ec3a368772c000049', 'department': 'Production', 'gender': 0, 'id': 1554372, 'job': 'Researcher', 'name': 'Carey Ann Strelecki', 'profile_path': None}, {'credit_id': '5894c8b09251410b8d000438', 'department': 'Crew', 'gender': 0, 'id': 1559615, 'job': 'Driver', 'name': 'Manny Demello', 'profile_path': None}, {'credit_id': '5894c9de9251410b890004fc', 'department': 'Crew', 'gender': 0, 'id': 1585177, 'job': 'Set Production Assistant', 'name': 'Michael Herron', 'profile_path': None}, {'credit_id': '5894cab49251410b990005b2', 'department': 'Crew', 'gender': 0, 'id': 1586924, 'job': 'Transportation Captain', 'name': 'Jim Alfonso', 'profile_path': None}, {'credit_id': '5894c906c3a3685ec3000485', 'department': 'Crew', 'gender': 0, 'id': 1599632, 'job': 'Post Production Supervisor', 'name': 'Peter Mavromates', 'profile_path': None}, {'credit_id': '5894cc37c3a3685ebc000644', 'department': 'Lighting', 'gender': 2, 'id': 1614187, 'job': 'Lighting Technician', 'name': 'Kevin Brown', 'profile_path': None}, {'credit_id': '5894cbf79251410b930005d8', 'department': 'Lighting', 'gender': 0, 'id': 1622111, 'job': 'Best Boy Electric', 'name': 'Michael Arvanitis', 'profile_path': None}, {'credit_id': '5894c7299251410b9600032a', 'department': 'Camera', 'gender': 0, 'id': 1646055, 'job': 'Aerial Camera', 'name': 'Robert Mehnert', 'profile_path': None}, {'credit_id': '57fe1e549251410699007177', 'department': 'Costume &amp; Make-Up', 'gender': 1, 'id': 1693424, 'job': 'Assistant Costume Designer', 'name': 'Mirela Rupic', 'profile_path': '/5z0I2eRwBrJjSv27ig4VnU0lmCZ.jpg'}, {'credit_id': '5894c8109251410b99000427', 'department': 'Costume &amp; Make-Up', 'gender': 0, 'id': 1708007, 'job': 'Set Dressing Artist', 'name': 'Charles W. Belisle', 'profile_path': None}, {'credit_id': '5894c65cc3a3685ecd0002c9', 'department': 'Art', 'gender': 0, 'id': 1728281, 'job': 'Painter', 'name': 'Tammy DeRuiter', 'profile_path': None}, {'credit_id': '5894c91d9251410b9600045a', 'department': 'Crew', 'gender': 0, 'id': 1735467, 'job': 'Production Controller', 'name': 'Kieran Woo', 'profile_path': None}, {'credit_id': '5894cb79c3a3685ec000062f', 'department': 'Crew', 'gender': 0, 'id': 1735477, 'job': 'Video Assist Operator', 'name': 'Wayne Tidwell', 'profile_path': None}, {'credit_id': '5894c5bcc3a3685ec0000288', 'department': 'Art', 'gender': 0, 'id': 1749891, 'job': 'Art Department Coordinator', 'name': 'S. Quinn', 'profile_path': None}, {'credit_id': '5894c6509251410b9c0002c8', 'department': 'Art', 'gender': 0, 'id': 1749892, 'job': 'Location Scout', 'name': 'Jack Robinson', 'profile_path': None}, {'credit_id': '5894c7efc3a3685ec30003c7', 'department': 'Costume &amp; Make-Up', 'gender': 0, 'id': 1749896, 'job': 'Prosthetic Makeup Artist', 'name': 'Greg Solomon', 'profile_path': None}, {'credit_id': '5894c83b9251410b87000389', 'department': 'Crew', 'gender': 0, 'id': 1749897, 'job': 'CG Supervisor', 'name': 'Yann Blondel', 'profile_path': None}, {'credit_id': '5894c8c4c3a3685ec3000457', 'department': 'Crew', 'gender': 0, 'id': 1749899, 'job': 'Loader', 'name': 'Gary Kanner', 'profile_path': None}, {'credit_id': '5894c8f29251410b990004a9', 'department': 'Crew', 'gender': 0, 'id': 1749901, 'job': 'Post Production Assistant', 'name': 'Grace Karman Graham', 'profile_path': None}, {'credit_id': '5894c94ec3a3685ebc00048b', 'department': 'Crew', 'gender': 0, 'id': 1749902, 'job': 'Production Office Assistant', 'name': 'Carrie Shaw', 'profile_path': None}, {'credit_id': '5894c99c9251410b9600048c', 'department': 'Crew', 'gender': 0, 'id': 1749904, 'job': 'Propmaker', 'name': 'David B. Brenner', 'profile_path': None}, {'credit_id': '5894c9a9c3a3685ecf00046a', 'department': 'Art', 'gender': 0, 'id': 1749906, 'job': 'Property Master', 'name': "Roy 'Bucky' Moore", 'profile_path': None}, {'credit_id': '5894c9cf9251410b8700047e', 'department': 'Crew', 'gender': 0, 'id': 1749907, 'job': 'Set Medic', 'name': 'Katherine Jones', 'profile_path': None}, {'credit_id': '5894c9f0c3a3685ec90004fb', 'department': 'Crew', 'gender': 0, 'id': 1749908, 'job': 'Software Engineer', 'name': 'Lucio I. Flores', 'profile_path': None}, {'credit_id': '5894ca33c3a3685ec9000520', 'department': 'Crew', 'gender': 0, 'id': 1749910, 'job': 'Stand In', 'name': 'Chad Keller', 'profile_path': None}, {'credit_id': '5894caa4c3a3685ebc000562', 'department': 'Crew', 'gender': 0, 'id': 1749916, 'job': 'Systems Administrators &amp; Support', 'name': 'Leon Xiao', 'profile_path': None}, {'credit_id': '5894cc66c3a3685ecd00063e', 'department': 'Lighting', 'gender': 0, 'id': 1749920, 'job': 'Rigging Grip', 'name': 'Ronald A. Miller', 'profile_path': None}, {'credit_id': '5894cc93c3a3685ec9000661', 'department': 'Production', 'gender': 0, 'id': 1749921, 'job': 'Location Manager', 'name': 'Flint Maloney', 'profile_path': None}, {'credit_id': '5894cd079251411efc00004d', 'department': 'Production', 'gender': 2, 'id': 1749922, 'job': 'Production Accountant', 'name': 'Jim Davidson', 'profile_path': None}, {'credit_id': '5894cd95c3a3687ba300000e', 'department': 'Sound', 'gender': 0, 'id': 1749923, 'job': 'Assistant Sound Editor', 'name': 'Jessica Bellfort', 'profile_path': None}, {'credit_id': '5894cebf92514122b00000c0', 'department': 'Visual Effects', 'gender': 0, 'id': 1749924, 'job': '3D Animator', 'name': 'Jim Rutherford', 'profile_path': None}, {'credit_id': '5894cf28c3a3687bb30000d8', 'department': 'Visual Effects', 'gender': 0, 'id': 1749925, 'job': 'Visual Effects Coordinator', 'name': 'Lauren A. Littleton', 'profile_path': None}, {'credit_id': '5894cfd192514122b7000179', 'department': 'Crew', 'gender': 0, 'id': 1749926, 'job': 'Sound Design Assistant', 'name': 'Misa Kageyama', 'profile_path': None}]</t>
  </si>
  <si>
    <t>[{'name': 'Twentieth Century Fox Film Corporation', 'id': 306}, {'name': 'Regency Enterprises', 'id': 508}, {'name': 'Fox 2000 Pictures', 'id': 711}, {'name': 'Taurus Film', 'id': 20555}, {'name': 'Linson Films', 'id': 54050}, {'name': 'Atman Entertainment', 'id': 54051}, {'name': 'Knickerbocker Films', 'id': 54052}]</t>
  </si>
  <si>
    <t>Fight Club</t>
  </si>
  <si>
    <t>m349</t>
  </si>
  <si>
    <t>['horror', 'thriller']</t>
  </si>
  <si>
    <t>[{'cast_id': 1, 'character': 'Clear Rivers', 'credit_id': '52fe44edc3a36847f80b22c9', 'gender': 1, 'id': 17303, 'name': 'Ali Larter', 'order': 0, 'profile_path': '/bREO6OEipl4y077K0mdBUXVuE3i.jpg'}, {'cast_id': 2, 'character': 'Kimberly Corman', 'credit_id': '52fe44edc3a36847f80b22cd', 'gender': 1, 'id': 17236, 'name': 'A.J. Cook', 'order': 1, 'profile_path': '/tvEjGDQVuu7jiOvWXwEU6tEE7NW.jpg'}, {'cast_id': 3, 'character': 'Officer Thomas Burke', 'credit_id': '52fe44edc3a36847f80b22d1', 'gender': 2, 'id': 57428, 'name': 'Michael Landes', 'order': 2, 'profile_path': '/xsA2xoqoAIqFzFhkFqasacIyyOj.jpg'}, {'cast_id': 22, 'character': 'Evan Lewis', 'credit_id': '52fe44edc3a36847f80b2337', 'gender': 2, 'id': 33293, 'name': 'David Paetkau', 'order': 3, 'profile_path': '/cJvE4rjqiBK53YdVJKRuWBp1y6O.jpg'}, {'cast_id': 21, 'character': 'Tim Carpenter', 'credit_id': '52fe44edc3a36847f80b2333', 'gender': 2, 'id': 58374, 'name': 'James Kirk', 'order': 4, 'profile_path': '/bDzPdaj5sWVyj7ROv1M0h9UEpu1.jpg'}, {'cast_id': 20, 'character': 'Nora Carpenter', 'credit_id': '52fe44edc3a36847f80b232f', 'gender': 1, 'id': 20188, 'name': 'Lynda Boyd', 'order': 5, 'profile_path': '/11y5UggtQRBoX2eX9NNZsGinNww.jpg'}, {'cast_id': 18, 'character': 'Kat', 'credit_id': '52fe44edc3a36847f80b2327', 'gender': 0, 'id': 42710, 'name': 'Keegan Connor Tracy', 'order': 6, 'profile_path': '/brHk7JpM1cYrZZeF0mxNl9x5nfq.jpg'}, {'cast_id': 104, 'character': 'Rory', 'credit_id': '59cbf84fc3a3687761016e24', 'gender': 2, 'id': 51937, 'name': 'Jonathan Cherry', 'order': 7, 'profile_path': '/yOvPUG699IFgcECLhlRuXSBbPXG.jpg'}, {'cast_id': 19, 'character': 'Eugene Dix', 'credit_id': '52fe44edc3a36847f80b232b', 'gender': 0, 'id': 233191, 'name': "Terrence 'T.C.' Carson", 'order': 8, 'profile_path': '/eto2MDC4VXLGiPOXNqSdlWJ5yxL.jpg'}, {'cast_id': 23, 'character': 'Isabella Hudson', 'credit_id': '52fe44edc3a36847f80b233b', 'gender': 1, 'id': 95517, 'name': 'Justina Machado', 'order': 9, 'profile_path': '/rklLmYPB4fKFP3mKZw2C3oWNaQJ.jpg'}, {'cast_id': 4, 'character': 'William Bludworth', 'credit_id': '52fe44edc3a36847f80b22d5', 'gender': 2, 'id': 19384, 'name': 'Tony Todd', 'order': 10, 'profile_path': '/cdAjek2f4uKFsGD8CIaWM2JFhT.jpg'}, {'cast_id': 24, 'character': 'Shaina', 'credit_id': '52fe44edc3a36847f80b233f', 'gender': 1, 'id': 56825, 'name': 'Sarah Carter', 'order': 11, 'profile_path': '/sLrzKbriBxBGP8VTJMiEwc9RMSl.jpg'}, {'cast_id': 25, 'character': 'Dano', 'credit_id': '52fe44edc3a36847f80b2343', 'gender': 0, 'id': 90132, 'name': 'Alejandro Rae', 'order': 12, 'profile_path': None}, {'cast_id': 26, 'character': 'Frankie', 'credit_id': '52fe44edc3a36847f80b2347', 'gender': 2, 'id': 65772, 'name': 'Shaun Sipos', 'order': 13, 'profile_path': '/6qvVirEKf1YsbuAOP0y5A9OblAt.jpg'}, {'cast_id': 27, 'character': 'Mr. Corman', 'credit_id': '52fe44edc3a36847f80b234b', 'gender': 2, 'id': 41436, 'name': 'Andrew Airlie', 'order': 14, 'profile_path': '/6jMXxjzfPattR8Di0t47uTqvsDD.jpg'}, {'cast_id': 105, 'character': 'Administrator', 'credit_id': '59cbf8999251412bd901629e', 'gender': 1, 'id': 158587, 'name': 'Christina Jastrzembska', 'order': 15, 'profile_path': '/7NkLMpOQHOswMDKDgBcXcu9GbCz.jpg'}, {'cast_id': 106, 'character': 'Anesthesiologist', 'credit_id': '59cbf8bcc3a3687761016ed5', 'gender': 1, 'id': 52457, 'name': 'Eileen Pedde', 'order': 16, 'profile_path': '/pPrvpJqNN0teedsj1A8f93KUmxk.jpg'}, {'cast_id': 107, 'character': 'Anchorwoman', 'credit_id': '59cbf8d19251412b98016907', 'gender': 1, 'id': 1749245, 'name': 'Jill Krop', 'order': 17, 'profile_path': '/8iVzNKpP8efJkTN8okIGU6RLcCz.jpg'}, {'cast_id': 108, 'character': 'Anchorman', 'credit_id': '59cbf8e0c3a368770e0146eb', 'gender': 0, 'id': 1576976, 'name': 'Marrett Green', 'order': 18, 'profile_path': None}, {'cast_id': 109, 'character': 'Biker', 'credit_id': '59cbf901c3a368770e014715', 'gender': 0, 'id': 1441268, 'name': 'Don Bell', 'order': 19, 'profile_path': None}, {'cast_id': 110, 'character': "Biker's Girlfriend", 'credit_id': '59cbf924c3a3687797017e4e', 'gender': 0, 'id': 1244171, 'name': 'Odessa Munroe', 'order': 20, 'profile_path': '/adSUmdy4q7UrpRU3shQmGhq5Ws6.jpg'}, {'cast_id': 30, 'character': 'Brian Gibbons', 'credit_id': '53ee7fde0e0a267a9e0012a1', 'gender': 2, 'id': 80352, 'name': 'Noel Fisher', 'order': 21, 'profile_path': '/57rdFE8AZnhWhwH28QXpeXFhUgB.jpg'}, {'cast_id': 111, 'character': 'Dental Receptionist', 'credit_id': '59cbf94ac3a36877a9015e50', 'gender': 1, 'id': 75532, 'name': 'Benita Ha', 'order': 22, 'profile_path': '/m1DrOGvyxNOxrx4lND5X1bgL7tx.jpg'}, {'cast_id': 112, 'character': 'Deputy Steve', 'credit_id': '59cbf95dc3a368773d01858d', 'gender': 2, 'id': 77222, 'name': 'Aaron Douglas', 'order': 23, 'profile_path': '/4G2Kju2WjtHJRYiyPObVJQTT1HJ.jpg'}, {'cast_id': 113, 'character': 'Detective Suby', 'credit_id': '59cbf9769251412bb3016209', 'gender': 2, 'id': 2250, 'name': 'Eric Keenleyside', 'order': 24, 'profile_path': '/iYZq5nqJxcU3PPSkKBe3NH88w8Z.jpg'}, {'cast_id': 114, 'character': 'Dr. Kalarjian', 'credit_id': '59cbf9939251412b8b0177d9', 'gender': 1, 'id': 79152, 'name': 'Enid-Raye Adams', 'order': 25, 'profile_path': '/vJKDhZzmgMmlxnryvm0UJVnNBXw.jpg'}, {'cast_id': 115, 'character': 'Dr. Lees', 'credit_id': '59cbf9a99251412b8b0177fd', 'gender': 2, 'id': 158374, 'name': 'Fred Henderson', 'order': 26, 'profile_path': '/9UX7FuiU3n6V7MRsvuLIqxM0Den.jpg'}, {'cast_id': 118, 'character': 'Man in Elevator', 'credit_id': '59ce519f9251416c8601617f', 'gender': 0, 'id': 1216570, 'name': 'Darcy Laurie', 'order': 27, 'profile_path': '/bTZgOB4wl4ECbHiGjoKQAQdvTUW.jpg'}, {'cast_id': 119, 'character': 'Man with Hooks', 'credit_id': '59ce51aec3a3686aa9017187', 'gender': 2, 'id': 80344, 'name': 'John R. Taylor', 'order': 28, 'profile_path': '/dWMNKZ2gjZbmgcbxyVBGTTqyIIy.jpg'}, {'cast_id': 116, 'character': 'Mr. Gibbons', 'credit_id': '59ce5119c3a3686abc01638f', 'gender': 2, 'id': 16559, 'name': 'Alf Humphreys', 'order': 29, 'profile_path': '/tFn94JPBA9x2EpyjvUq4ptTxTVU.jpg'}, {'cast_id': 117, 'character': 'Mrs. Gibbons', 'credit_id': '59ce513a9251416c770169c3', 'gender': 1, 'id': 86530, 'name': 'Chilton Crane', 'order': 30, 'profile_path': '/lw0XvdkqR8VxVUrHP4HcNBKSNZr.jpg'}]</t>
  </si>
  <si>
    <t>[{'credit_id': '52fe44edc3a36847f80b22db', 'department': 'Directing', 'gender': 2, 'id': 4755, 'job': 'Director', 'name': 'David R. Ellis', 'profile_path': '/ww2HEkXJadls2XyDvQCJKzy6ly.jpg'}, {'credit_id': '52fe44edc3a36847f80b22e1', 'department': 'Writing', 'gender': 2, 'id': 57429, 'job': 'Characters', 'name': 'Jeffrey Reddick', 'profile_path': None}, {'credit_id': '52fe44edc3a36847f80b22e7', 'department': 'Writing', 'gender': 2, 'id': 20219, 'job': 'Screenplay', 'name': 'J. Mackye Gruber', 'profile_path': None}, {'credit_id': '52fe44edc3a36847f80b22ed', 'department': 'Writing', 'gender': 2, 'id': 20218, 'job': 'Screenplay', 'name': 'Eric Bress', 'profile_path': None}, {'credit_id': '52fe44edc3a36847f80b22f3', 'department': 'Production', 'gender': 2, 'id': 57430, 'job': 'Executive Producer', 'name': 'Richard Brener', 'profile_path': None}, {'credit_id': '52fe44edc3a36847f80b22f9', 'department': 'Production', 'gender': 2, 'id': 10830, 'job': 'Executive Producer', 'name': 'Toby Emmerich', 'profile_path': '/mfkHPnmazcxDcjyVovNPzhUX1JN.jpg'}, {'credit_id': '52fe44edc3a36847f80b22ff', 'department': 'Production', 'gender': 2, 'id': 57431, 'job': 'Executive Producer', 'name': 'Matt Moore', 'profile_path': None}, {'credit_id': '52fe44edc3a36847f80b2305', 'department': 'Production', 'gender': 2, 'id': 21585, 'job': 'Producer', 'name': 'Craig Perry', 'profile_path': None}, {'credit_id': '52fe44edc3a36847f80b230b', 'department': 'Production', 'gender': 2, 'id': 57429, 'job': 'Executive Producer', 'name': 'Jeffrey Reddick', 'profile_path': None}, {'credit_id': '52fe44edc3a36847f80b2311', 'department': 'Production', 'gender': 2, 'id': 21586, 'job': 'Producer', 'name': 'Warren Zide', 'profile_path': None}, {'credit_id': '52fe44edc3a36847f80b2317', 'department': 'Sound', 'gender': 1, 'id': 26981, 'job': 'Original Music Composer', 'name': 'Shirley Walker', 'profile_path': None}, {'credit_id': '52fe44edc3a36847f80b231d', 'department': 'Camera', 'gender': 2, 'id': 57432, 'job': 'Director of Photography', 'name': 'Gary Capo', 'profile_path': None}, {'credit_id': '52fe44edc3a36847f80b2323', 'department': 'Editing', 'gender': 2, 'id': 21140, 'job': 'Editor', 'name': 'Eric A. Sears', 'profile_path': None}, {'credit_id': '532c0d2b9251416e9f000c43', 'department': 'Production', 'gender': 0, 'id': 561, 'job': 'Casting', 'name': 'John Papsidera', 'profile_path': '/quM89TMS6BncoIh4NdlWugXVhuF.jpg'}, {'credit_id': '5366abc60e0a2647db003cac', 'department': 'Costume &amp; Make-Up', 'gender': 0, 'id': 27160, 'job': 'Costume Design', 'name': 'Jori Woodman', 'profile_path': None}, {'credit_id': '5508109f92514110d7001102', 'department': 'Art', 'gender': 0, 'id': 1136056, 'job': 'Production Design', 'name': 'Michael S. Bolton', 'profile_path': None}, {'credit_id': '550810b792514110d7001105', 'department': 'Art', 'gender': 2, 'id': 23812, 'job': 'Art Direction', 'name': 'James Steuart', 'profile_path': None}, {'credit_id': '550810d6c3a3682b4e0012a0', 'department': 'Art', 'gender': 1, 'id': 35699, 'job': 'Set Decoration', 'name': 'Louise Roper', 'profile_path': None}, {'credit_id': '550810fd92514110ca001210', 'department': 'Costume &amp; Make-Up', 'gender': 0, 'id': 1421693, 'job': 'Hairstylist', 'name': 'Donna Bis', 'profile_path': None}, {'credit_id': '5508112692514110dd0011ac', 'department': 'Costume &amp; Make-Up', 'gender': 2, 'id': 1314457, 'job': 'Hairstylist', 'name': 'Robert A. Pandini', 'profile_path': None}, {'credit_id': '55081180c3a36852b20010cb', 'department': 'Costume &amp; Make-Up', 'gender': 0, 'id': 1441271, 'job': 'Hairstylist', 'name': 'Susan Boyd', 'profile_path': None}, {'credit_id': '550811a092514110da001165', 'department': 'Costume &amp; Make-Up', 'gender': 0, 'id': 1441272, 'job': 'Makeup Artist', 'name': 'Monica Huppert', 'profile_path': None}, {'credit_id': '550811c092514130b4000f4b', 'department': 'Costume &amp; Make-Up', 'gender': 0, 'id': 1441273, 'job': 'Makeup Artist', 'name': 'Debbie Vandelaar', 'profile_path': None}, {'credit_id': '550811efc3a3682b4e0012b0', 'department': 'Art', 'gender': 0, 'id': 1441275, 'job': 'Art Department Coordinator', 'name': 'Patrick Zahorodniuk', 'profile_path': None}, {'credit_id': '5508121b92514110d700118d', 'department': 'Crew', 'gender': 0, 'id': 1441277, 'job': 'Property Master', 'name': "R.D. 'Luther' Fairbairn", 'profile_path': None}, {'credit_id': '55081249c3a3682b4000112c', 'department': 'Art', 'gender': 0, 'id': 1319153, 'job': 'Assistant Art Director', 'name': 'Anneke Van Oort', 'profile_path': None}, {'credit_id': '5508128192514110dd0011c4', 'department': 'Art', 'gender': 0, 'id': 1441278, 'job': 'Construction Coordinator', 'name': 'Dave Conway', 'profile_path': None}, {'credit_id': '550812abc3a3682b40001132', 'department': 'Art', 'gender': 0, 'id': 1441279, 'job': 'Greensman', 'name': 'Frank Haddad', 'profile_path': None}, {'credit_id': '550812cac3a36852b20010de', 'department': 'Art', 'gender': 0, 'id': 1339987, 'job': 'Greensman', 'name': 'Darcy Wyness', 'profile_path': None}, {'credit_id': '5508130a92514110cf0011f4', 'department': 'Art', 'gender': 0, 'id': 1441280, 'job': 'Lead Painter', 'name': 'David Beetham', 'profile_path': None}, {'credit_id': '5508131fc3a3682b4e0012cd', 'department': 'Art', 'gender': 0, 'id': 1441281, 'job': 'Lead Painter', 'name': 'Aaron Coakwell', 'profile_path': None}, {'credit_id': '5508133fc3a3682b43001155', 'department': 'Crew', 'gender': 0, 'id': 1441282, 'job': 'Scenic Artist', 'name': 'Susie Cowley', 'profile_path': None}, {'credit_id': '5508135492514130b4000f66', 'department': 'Crew', 'gender': 0, 'id': 1441283, 'job': 'Scenic Artist', 'name': 'Bruce Frankel', 'profile_path': None}, {'credit_id': '5508136cc3a368539300116f', 'department': 'Crew', 'gender': 0, 'id': 1441284, 'job': 'Scenic Artist', 'name': 'John Lavoie', 'profile_path': None}, {'credit_id': '5508137ec3a3682b49001029', 'department': 'Crew', 'gender': 0, 'id': 1441285, 'job': 'Scenic Artist', 'name': 'Francis Mallette', 'profile_path': None}, {'credit_id': '5508139fc3a3682b46001112', 'department': 'Art', 'gender': 0, 'id': 1441286, 'job': 'Leadman', 'name': 'James Reddy', 'profile_path': None}, {'credit_id': '550813bcc3a36852b2001134', 'department': 'Crew', 'gender': 0, 'id': 1399054, 'job': 'Scenic Artist', 'name': 'Camar Sterling', 'profile_path': None}, {'credit_id': '550813f1c3a3682b40001143', 'department': 'Crew', 'gender': 0, 'id': 1441287, 'job': 'Scenic Artist', 'name': 'Rob Wagner', 'profile_path': None}, {'credit_id': '55081412c3a3682b4c001241', 'department': 'Art', 'gender': 0, 'id': 1441288, 'job': 'Set Designer', 'name': 'Nicola Irwin', 'profile_path': None}, {'credit_id': '55081447c3a3685393001186', 'department': 'Art', 'gender': 1, 'id': 1441289, 'job': 'Set Designer', 'name': 'Donna Williams', 'profile_path': None}, {'credit_id': '550831a1c3a36852b200139e', 'department': 'Sound', 'gender': 0, 'id': 1400812, 'job': 'ADR &amp; Dubbing', 'name': 'Hugh Waddell', 'profile_path': None}, {'credit_id': '550831bd92514110dd0014f6', 'department': 'Sound', 'gender': 0, 'id': 1404841, 'job': 'ADR &amp; Dubbing', 'name': 'Zack Davis', 'profile_path': None}, {'credit_id': '55083218c3a3682b4000142c', 'department': 'Editing', 'gender': 0, 'id': 1352966, 'job': 'Dialogue Editor', 'name': 'Michael Hertlein', 'profile_path': None}, {'credit_id': '5508322ac3a36853930013a0', 'department': 'Editing', 'gender': 0, 'id': 1392085, 'job': 'Dialogue Editor', 'name': 'Daniel S. Irwin', 'profile_path': None}, {'credit_id': '5508323fc3a36852b20013a5', 'department': 'Editing', 'gender': 0, 'id': 1342658, 'job': 'Dialogue Editor', 'name': 'Frederick H. Stahly', 'profile_path': None}, {'credit_id': '5508326cc3a3682b4300139f', 'department': 'Sound', 'gender': 0, 'id': 548439, 'job': 'Foley', 'name': 'James Moriana', 'profile_path': None}, {'credit_id': '55083287c3a36852b20013a8', 'department': 'Sound', 'gender': 0, 'id': 548445, 'job': 'Foley', 'name': 'Jeffrey Wilhoit', 'profile_path': None}, {'credit_id': '550832bcc3a3682b4c0014c5', 'department': 'Sound', 'gender': 0, 'id': 15331, 'job': 'Sound Effects Editor', 'name': 'Bryan Bowen', 'profile_path': None}, {'credit_id': '550832cfc3a3682b430013a4', 'department': 'Sound', 'gender': 0, 'id': 13166, 'job': 'Sound Effects Editor', 'name': 'Dino Dimuro', 'profile_path': None}, {'credit_id': '550832f1c3a3682b4e0014f0', 'department': 'Sound', 'gender': 0, 'id': 1392081, 'job': 'Sound Effects Editor', 'name': 'Randy Kelley', 'profile_path': None}, {'credit_id': '5508330792514130b40011f2', 'department': 'Sound', 'gender': 0, 'id': 1368866, 'job': 'Sound Effects Editor', 'name': 'Tom Ozanich', 'profile_path': None}, {'credit_id': '5508332392514110cc00132f', 'department': 'Sound', 'gender': 2, 'id': 1423757, 'job': 'Sound Effects Editor', 'name': 'Scott Sanders', 'profile_path': None}, {'credit_id': '5508333ac3a3682b460012f6', 'department': 'Sound', 'gender': 0, 'id': 1407813, 'job': 'Sound Effects Editor', 'name': 'Peter Zinda', 'profile_path': None}, {'credit_id': '5508334f92514130b40011fa', 'department': 'Sound', 'gender': 2, 'id': 3193, 'job': 'Sound Designer', 'name': 'Scott Martin Gershin', 'profile_path': None}, {'credit_id': '55083365c3a3682b4e0014fb', 'department': 'Sound', 'gender': 0, 'id': 548432, 'job': 'Sound Re-Recording Mixer', 'name': 'Patrick Cyccone Jr.', 'profile_path': None}, {'credit_id': '55083392c3a36852b20013c3', 'department': 'Sound', 'gender': 2, 'id': 158916, 'job': 'Sound Re-Recording Mixer', 'name': 'Michael Keller', 'profile_path': None}, {'credit_id': '550833c9c3a3682b4c0014d0', 'department': 'Crew', 'gender': 0, 'id': 1441320, 'job': 'Special Effects Coordinator', 'name': 'Alex Burdett', 'profile_path': None}, {'credit_id': '550833e1c3a36853930013bf', 'department': 'Crew', 'gender': 0, 'id': 1378701, 'job': 'Special Effects Coordinator', 'name': 'Joel Whist', 'profile_path': None}, {'credit_id': '5508342492514110dd001518', 'department': 'Crew', 'gender': 0, 'id': 1441321, 'job': 'CG Supervisor', 'name': 'Jason Crosby', 'profile_path': None}, {'credit_id': '5508345a92514110cf0013f0', 'department': 'Crew', 'gender': 0, 'id': 1441322, 'job': 'CGI Supervisor', 'name': 'Ziad Seirafi', 'profile_path': None}, {'credit_id': '5508349492514130b400120f', 'department': 'Visual Effects', 'gender': 0, 'id': 1441323, 'job': 'Visual Effects Producer', 'name': 'Bonnie Kanner', 'profile_path': None}, {'credit_id': '550834bb92514130b4001213', 'department': 'Crew', 'gender': 0, 'id': 143924, 'job': 'Visual Effects Editor', 'name': 'Paul M. Wagner', 'profile_path': None}, {'credit_id': '550834e592514110d7001405', 'department': 'Visual Effects', 'gender': 0, 'id': 1404731, 'job': 'Visual Effects Supervisor', 'name': 'Joe Bauer', 'profile_path': None}, {'credit_id': '5508350bc3a3682b4c0015aa', 'department': 'Visual Effects', 'gender': 0, 'id': 1425917, 'job': 'Visual Effects Supervisor', 'name': 'Reid Paul', 'profile_path': None}, {'credit_id': '5508352992514110ca00147a', 'department': 'Crew', 'gender': 0, 'id': 16618, 'job': 'Stunt Coordinator', 'name': 'Freddie Hice', 'profile_path': None}, {'credit_id': '5508353dc3a3682b49001292', 'department': 'Crew', 'gender': 0, 'id': 1407839, 'job': 'Stunt Coordinator', 'name': 'Scott Nicholson', 'profile_path': None}, {'credit_id': '5508355c92514110da0014ae', 'department': 'Camera', 'gender': 0, 'id': 1421731, 'job': 'Camera Operator', 'name': 'Douglas Craik', 'profile_path': None}, {'credit_id': '55083587c3a3682b4600130f', 'department': 'Lighting', 'gender': 0, 'id': 1441324, 'job': 'Gaffer', 'name': 'Bill Dawson', 'profile_path': None}, {'credit_id': '550835b2c3a3682b490012a8', 'department': 'Camera', 'gender': 0, 'id': 1379160, 'job': 'Camera Operator', 'name': 'Nathaniel Massey', 'profile_path': None}, {'credit_id': '550835cdc3a3682b46001315', 'department': 'Crew', 'gender': 0, 'id': 1415634, 'job': 'Second Unit Cinematographer', 'name': 'Don McCuaig', 'profile_path': None}, {'credit_id': '550835ecc3a3682b4000147a', 'department': 'Camera', 'gender': 0, 'id': 1441325, 'job': 'Camera Operator', 'name': 'Neil Seale', 'profile_path': None}, {'credit_id': '5508361192514110cc00141e', 'department': 'Camera', 'gender': 0, 'id': 1409743, 'job': 'Camera Operator', 'name': 'Gary Viola', 'profile_path': None}, {'credit_id': '55083630c3a3682b490012af', 'department': 'Camera', 'gender': 0, 'id': 1399071, 'job': 'Helicopter Camera', 'name': 'Hans Bjerno', 'profile_path': '/tzeE3ATzHWyEQH32GYeGuSgr1xz.jpg'}, {'credit_id': '5508365dc3a3682b4e00151f', 'department': 'Camera', 'gender': 2, 'id': 968264, 'job': 'Still Photographer', 'name': 'Shane Harvey', 'profile_path': None}, {'credit_id': '5508367992514110d70014a6', 'department': 'Camera', 'gender': 0, 'id': 1410583, 'job': 'Underwater Camera', 'name': 'Mike Thomas', 'profile_path': None}, {'credit_id': '5508369e92514110da0014c1', 'department': 'Lighting', 'gender': 0, 'id': 1441326, 'job': 'Rigging Gaffer', 'name': 'Mike Draaijers', 'profile_path': None}, {'credit_id': '550836d89251413066001182', 'department': 'Production', 'gender': 1, 'id': 5362, 'job': 'Casting', 'name': 'Heike Brandstatter', 'profile_path': None}, {'credit_id': '550836ee92514110cc001432', 'department': 'Production', 'gender': 1, 'id': 5363, 'job': 'Casting', 'name': 'Coreen Mayrs', 'profile_path': '/sjHg5Ob2qLqIYSx8QNfQPgifBZJ.jpg'}, {'credit_id': '5508370492514110dd0015e6', 'department': 'Costume &amp; Make-Up', 'gender': 0, 'id': 1441327, 'job': 'Costume Supervisor', 'name': 'Thomas L. Pankiewich', 'profile_path': None}, {'credit_id': '5508371892514110da0014cf', 'department': 'Costume &amp; Make-Up', 'gender': 0, 'id': 1408194, 'job': 'Set Costumer', 'name': 'Sondra Durksen', 'profile_path': None}, {'credit_id': '5508372fc3a3682b4c0015c6', 'department': 'Costume &amp; Make-Up', 'gender': 0, 'id': 1441328, 'job': 'Set Costumer', 'name': 'Cindy L. Russell', 'profile_path': None}, {'credit_id': '55083750c3a3682b490012c5', 'department': 'Editing', 'gender': 2, 'id': 1441329, 'job': 'First Assistant Editor', 'name': 'Michael A. Webber', 'profile_path': None}, {'credit_id': '5508377692514110dd0015f0', 'department': 'Sound', 'gender': 2, 'id': 1411856, 'job': 'Music Editor', 'name': 'Thomas Milano', 'profile_path': None}, {'credit_id': '55083790c3a36852b2001400', 'department': 'Crew', 'gender': 0, 'id': 1431104, 'job': 'Transportation Coordinator', 'name': 'Scott Irvine', 'profile_path': None}, {'credit_id': '550837aa92514110cf001425', 'department': 'Crew', 'gender': 0, 'id': 1441330, 'job': 'Picture Car Coordinator', 'name': 'Greg Farmer', 'profile_path': None}, {'credit_id': '550837cb92514110da0014da', 'department': 'Directing', 'gender': 0, 'id': 1387544, 'job': 'Script Supervisor', 'name': 'Kelly Moon', 'profile_path': None}, {'credit_id': '550837fa92514130b4001240', 'department': 'Production', 'gender': 0, 'id': 1391703, 'job': 'Location Manager', 'name': 'Ann Goobie', 'profile_path': None}, {'credit_id': '5508381892514130b4001247', 'department': 'Crew', 'gender': 0, 'id': 1421758, 'job': 'Unit Publicist', 'name': 'Barbara Chomos', 'profile_path': None}]</t>
  </si>
  <si>
    <t>[{'id': 27, 'name': 'Horror'}, {'id': 9648, 'name': 'Mystery'}]</t>
  </si>
  <si>
    <t>[{'name': 'New Line Cinema', 'id': 12}, {'name': 'Zide-Perry Productions', 'id': 3169}]</t>
  </si>
  <si>
    <t>Final Destination 2</t>
  </si>
  <si>
    <t>m350</t>
  </si>
  <si>
    <t>[{'cast_id': 1, 'character': 'Alex Chance Browning', 'credit_id': '52fe4505c3a36847f80b7a99', 'gender': 2, 'id': 50398, 'name': 'Devon Sawa', 'order': 0, 'profile_path': '/jur7ijuplTyNWItmXuFhCcUffd6.jpg'}, {'cast_id': 2, 'character': 'Clear Rivers', 'credit_id': '52fe4505c3a36847f80b7a9d', 'gender': 1, 'id': 17303, 'name': 'Ali Larter', 'order': 1, 'profile_path': '/bREO6OEipl4y077K0mdBUXVuE3i.jpg'}, {'cast_id': 3, 'character': 'Carter Horton', 'credit_id': '52fe4505c3a36847f80b7aa1', 'gender': 2, 'id': 43442, 'name': 'Kerr Smith', 'order': 2, 'profile_path': '/8CVdfA5L27Nh2fPyLwax3Tn9Xkr.jpg'}, {'cast_id': 4, 'character': 'William Bludworth', 'credit_id': '52fe4505c3a36847f80b7aa5', 'gender': 2, 'id': 19384, 'name': 'Tony Todd', 'order': 3, 'profile_path': '/cdAjek2f4uKFsGD8CIaWM2JFhT.jpg'}, {'cast_id': 5, 'character': 'Billy Hitchcock', 'credit_id': '52fe4505c3a36847f80b7aa9', 'gender': 2, 'id': 57599, 'name': 'Seann William Scott', 'order': 4, 'profile_path': '/c7iqFLkgNiTMAS9xGw0GlfJcm4H.jpg'}, {'cast_id': 19, 'character': 'Valerie Lewton', 'credit_id': '52fe4505c3a36847f80b7af5', 'gender': 1, 'id': 58392, 'name': 'Kristen Cloke', 'order': 5, 'profile_path': '/5gWv8zx4pjwSx3z1k9LUgzWRDA0.jpg'}, {'cast_id': 22, 'character': 'Tod Waggner', 'credit_id': '53a69086c3a368707a0021df', 'gender': 2, 'id': 86397, 'name': 'Chad Donella', 'order': 6, 'profile_path': '/52JSV6Pka2KCcBVF4yRTGZ6CCDG.jpg'}, {'cast_id': 23, 'character': 'Terry Chaney', 'credit_id': '53a690b4c3a3687a34002daa', 'gender': 1, 'id': 19275, 'name': 'Amanda Detmer', 'order': 7, 'profile_path': '/egJuJpoKVr9ZXsWYkBlGeqZZTEd.jpg'}, {'cast_id': 24, 'character': 'George Waggner', 'credit_id': '53a690e2c3a368707a0021e7', 'gender': 2, 'id': 72440, 'name': 'Brendan Fehr', 'order': 8, 'profile_path': '/401AgLwGGfGRmzUT5WxjKb9jUv4.jpg'}, {'cast_id': 25, 'character': 'Agent Weine', 'credit_id': '53a6911dc3a3687a2b002f2d', 'gender': 2, 'id': 43774, 'name': 'Daniel Roebuck', 'order': 9, 'profile_path': '/uFt0W1kfHylxEZwXFfwzhThG5Jd.jpg'}, {'cast_id': 26, 'character': 'Agent Schreck', 'credit_id': '53a6913dc3a3687a43002cba', 'gender': 2, 'id': 40377, 'name': 'Roger Guenveur Smith', 'order': 10, 'profile_path': '/c6yUnUcbNxCUKAjucLlh6VHzmCd.jpg'}, {'cast_id': 27, 'character': 'Christa Marsh', 'credit_id': '53a69186c3a368707a0021f8', 'gender': 1, 'id': 81802, 'name': 'Lisa Marie Caruk', 'order': 11, 'profile_path': '/9m4eiHcqNMXQnctPne9ZxLOftqa.jpg'}, {'cast_id': 28, 'character': 'Howard Seigel', 'credit_id': '55031dcd925141282f003e80', 'gender': 2, 'id': 963962, 'name': 'Fred Keating', 'order': 12, 'profile_path': '/91GKcd5vOAZQkaexe8BtzmPR3Xv.jpg'}, {'cast_id': 87, 'character': 'Larry Murnau', 'credit_id': '59cbf4eb9251412b8f016b9d', 'gender': 2, 'id': 118007, 'name': 'Forbes Angus', 'order': 13, 'profile_path': '/fnR4nRXwaFowCHoA1xdH8ByTzC4.jpg'}, {'cast_id': 88, 'character': 'Blake Dreyer', 'credit_id': '59cbf518c3a368770e0143b3', 'gender': 1, 'id': 153818, 'name': 'Christine Chatelain', 'order': 14, 'profile_path': '/kemnOgb05RKnMacINBcbe7GTXc.jpg'}, {'cast_id': 89, 'character': 'Barbara Brownig', 'credit_id': '59cbf542c3a368774e013653', 'gender': 1, 'id': 64897, 'name': 'Barbara Tyson', 'order': 15, 'profile_path': '/5ZaZKuuPDLXotb0ftKmZF18dbg3.jpg'}, {'cast_id': 90, 'character': 'Ken Browning', 'credit_id': '59cbf5859251412b8f016c25', 'gender': 2, 'id': 37432, 'name': 'Robert Wisden', 'order': 16, 'profile_path': '/pytxV426R5R712DOGTtFb8J1a5g.jpg'}, {'cast_id': 91, 'character': 'Mrs. Waggner', 'credit_id': '59cbf59bc3a368770e014437', 'gender': 1, 'id': 59241, 'name': 'P. Lynn Johnson', 'order': 17, 'profile_path': '/f8JYS6r18x7yIP4QKvtrzESn7Nt.jpg'}, {'cast_id': 92, 'character': 'Mr. Waggner', 'credit_id': '59cbf5ae9251412bd9015f76', 'gender': 2, 'id': 12980, 'name': 'Larry Gilman', 'order': 18, 'profile_path': None}, {'cast_id': 93, 'character': 'Hare Krishna', 'credit_id': '59cbf5c99251412bb3015e0c', 'gender': 0, 'id': 1366417, 'name': 'Guy Fauchon', 'order': 19, 'profile_path': None}, {'cast_id': 94, 'character': 'Flight Attendant', 'credit_id': '59cbf5dec3a368774e0136c8', 'gender': 2, 'id': 21069, 'name': 'Randy Stone', 'order': 20, 'profile_path': None}, {'cast_id': 95, 'character': 'Co-Pilot', 'credit_id': '59cbf64bc3a368774e01372c', 'gender': 0, 'id': 1233161, 'name': 'Mark Holden', 'order': 21, 'profile_path': None}, {'cast_id': 96, 'character': 'TV News Anchor', 'credit_id': '59cbf6a89251412bb3015f02', 'gender': 0, 'id': 1576976, 'name': 'Marrett Green', 'order': 22, 'profile_path': None}, {'cast_id': 97, 'character': 'Minister', 'credit_id': '59cbf6c0c3a368777b014e03', 'gender': 2, 'id': 189684, 'name': 'John Hainsworth', 'order': 23, 'profile_path': '/p6ba4pd64UH19SrKIknuvOv74qU.jpg'}, {'cast_id': 98, 'character': 'Student Singer', 'credit_id': '59cbf6d39251412bb3015f1c', 'gender': 0, 'id': 1895803, 'name': 'Pete Atherton', 'order': 24, 'profile_path': None}, {'cast_id': 100, 'character': 'Ticket Clerk', 'credit_id': '59cbf700c3a368773d0182ba', 'gender': 0, 'id': 1235586, 'name': 'Nicole Robert', 'order': 26, 'profile_path': None}, {'cast_id': 101, 'character': 'Reporter', 'credit_id': '59cbf713c3a368773d0182c9', 'gender': 0, 'id': 1247384, 'name': 'Kristina Matisic', 'order': 27, 'profile_path': None}, {'cast_id': 102, 'character': "Lou Gehrig's Man (uncredited)", 'credit_id': '59cbf7969251412b8f016e0a', 'gender': 0, 'id': 134707, 'name': 'Troy Yorke', 'order': 28, 'profile_path': None}, {'cast_id': 103, 'character': 'Guitar Player in Final Paris Scene (uncredited)', 'credit_id': '59cbf7c29251412bed015fbc', 'gender': 2, 'id': 59312, 'name': 'Alessandro Juliani', 'order': 29, 'profile_path': '/f8pVEpYsRU30EsMoWcBsTkUN9e0.jpg'}]</t>
  </si>
  <si>
    <t>[{'credit_id': '532b02dac3a3681fd7001f6a', 'department': 'Production', 'gender': 0, 'id': 561, 'job': 'Casting', 'name': 'John Papsidera', 'profile_path': '/quM89TMS6BncoIh4NdlWugXVhuF.jpg'}, {'credit_id': '5508087992514130b4000ec8', 'department': 'Sound', 'gender': 2, 'id': 3193, 'job': 'Supervising Sound Editor', 'name': 'Scott Martin Gershin', 'profile_path': None}, {'credit_id': '52fe4505c3a36847f80b7ad3', 'department': 'Production', 'gender': 2, 'id': 21585, 'job': 'Producer', 'name': 'Craig Perry', 'profile_path': None}, {'credit_id': '52fe4505c3a36847f80b7adf', 'department': 'Production', 'gender': 2, 'id': 21586, 'job': 'Producer', 'name': 'Warren Zide', 'profile_path': None}, {'credit_id': '55080342c3a3682b40000f71', 'department': 'Costume &amp; Make-Up', 'gender': 1, 'id': 25021, 'job': 'Makeup Department Head', 'name': 'Lisa Love', 'profile_path': None}, {'credit_id': '52fe4505c3a36847f80b7ae5', 'department': 'Sound', 'gender': 1, 'id': 26981, 'job': 'Original Music Composer', 'name': 'Shirley Walker', 'profile_path': None}, {'credit_id': '532b02f5c3a3681ffd001f10', 'department': 'Costume &amp; Make-Up', 'gender': 0, 'id': 27160, 'job': 'Costume Design', 'name': 'Jori Woodman', 'profile_path': None}, {'credit_id': '5508060d9251413066000e24', 'department': 'Art', 'gender': 2, 'id': 34887, 'job': 'Set Designer', 'name': 'Geoff Wallace', 'profile_path': None}, {'credit_id': '550802e19251413066000ddc', 'department': 'Art', 'gender': 2, 'id': 35797, 'job': 'Art Direction', 'name': 'William Heslup', 'profile_path': None}, {'credit_id': '52fe4505c3a36847f80b7ab5', 'department': 'Writing', 'gender': 0, 'id': 42121, 'job': 'Screenplay', 'name': 'Glenn Morgan', 'profile_path': None}, {'credit_id': '52fe4505c3a36847f80b7acd', 'department': 'Production', 'gender': 0, 'id': 42121, 'job': 'Producer', 'name': 'Glenn Morgan', 'profile_path': None}, {'credit_id': '52fe4505c3a36847f80b7abb', 'department': 'Writing', 'gender': 2, 'id': 57134, 'job': 'Screenplay', 'name': 'James Wong', 'profile_path': '/4TIHQFKSdS8WDeZ6xYrzZclgoaC.jpg'}, {'credit_id': '52fe4505c3a36847f80b7aaf', 'department': 'Directing', 'gender': 2, 'id': 57134, 'job': 'Director', 'name': 'James Wong', 'profile_path': '/4TIHQFKSdS8WDeZ6xYrzZclgoaC.jpg'}, {'credit_id': '52fe4505c3a36847f80b7aeb', 'department': 'Camera', 'gender': 2, 'id': 57135, 'job': 'Director of Photography', 'name': 'Robert McLachlan', 'profile_path': None}, {'credit_id': '52fe4505c3a36847f80b7ac1', 'department': 'Writing', 'gender': 2, 'id': 57429, 'job': 'Screenplay', 'name': 'Jeffrey Reddick', 'profile_path': None}, {'credit_id': '52fe4505c3a36847f80b7ac7', 'department': 'Production', 'gender': 2, 'id': 57430, 'job': 'Executive Producer', 'name': 'Richard Brener', 'profile_path': None}, {'credit_id': '52fe4505c3a36847f80b7ad9', 'department': 'Production', 'gender': 2, 'id': 57857, 'job': 'Executive Producer', 'name': 'Brian Witten', 'profile_path': '/sYQKp8AuULdBj0sKkBWFQm4AwGw.jpg'}, {'credit_id': '52fe4505c3a36847f80b7af1', 'department': 'Editing', 'gender': 2, 'id': 57858, 'job': 'Editor', 'name': 'James Coblentz', 'profile_path': None}, {'credit_id': '550802f69251413066000dde', 'department': 'Art', 'gender': 1, 'id': 60285, 'job': 'Set Decoration', 'name': 'Mary-Lou Storey', 'profile_path': None}, {'credit_id': '550805c492514110da001005', 'department': 'Art', 'gender': 0, 'id': 60596, 'job': 'Set Designer', 'name': 'John Alvarez', 'profile_path': None}, {'credit_id': '5508070bc3a3682b4c00113d', 'department': 'Sound', 'gender': 0, 'id': 548439, 'job': 'Foley', 'name': 'James Moriana', 'profile_path': None}, {'credit_id': '550806f592514110da001021', 'department': 'Sound', 'gender': 0, 'id': 548445, 'job': 'Foley', 'name': 'Jeffrey Wilhoit', 'profile_path': None}, {'credit_id': '550802c1c3a36852b2000f52', 'department': 'Art', 'gender': 2, 'id': 957310, 'job': 'Production Design', 'name': 'John Willett', 'profile_path': None}, {'credit_id': '55080a7c92514110cf001176', 'department': 'Camera', 'gender': 2, 'id': 968264, 'job': 'Still Photographer', 'name': 'Shane Harvey', 'profile_path': None}, {'credit_id': '55080981c3a3682b4e001235', 'department': 'Crew', 'gender': 2, 'id': 1007395, 'job': 'Stunt Coordinator', 'name': 'J.J. Makaro', 'profile_path': None}, {'credit_id': '5508064ac3a36852b2000f93', 'department': 'Editing', 'gender': 0, 'id': 1223099, 'job': 'Dialogue Editor', 'name': 'Christopher T. Welch', 'profile_path': None}, {'credit_id': '550805e49251413066000e1d', 'department': 'Art', 'gender': 0, 'id': 1319153, 'job': 'Set Designer', 'name': 'Anneke Van Oort', 'profile_path': None}, {'credit_id': '55080402c3a36852b2000f6d', 'department': 'Crew', 'gender': 0, 'id': 1333988, 'job': 'Property Master', 'name': 'Graham Coutts', 'profile_path': None}, {'credit_id': '550807bf92514130b4000eba', 'department': 'Sound', 'gender': 0, 'id': 1334485, 'job': 'Sound Effects Editor', 'name': 'Alan Rankin', 'profile_path': None}, {'credit_id': '5508077c92514110da001034', 'department': 'Sound', 'gender': 2, 'id': 1335219, 'job': 'Sound Effects Editor', 'name': 'Paul Timothy Carden', 'profile_path': None}, {'credit_id': '550807abc3a3682b4c001152', 'department': 'Sound', 'gender': 0, 'id': 1368866, 'job': 'Sound Effects Editor', 'name': 'Tom Ozanich', 'profile_path': None}, {'credit_id': '55080843c3a3682b4e001110', 'department': 'Sound', 'gender': 0, 'id': 1378755, 'job': 'Sound Re-Recording Mixer', 'name': 'Melissa Sherwood Hofmann', 'profile_path': None}, {'credit_id': '55080666c3a36852b2000f96', 'department': 'Editing', 'gender': 0, 'id': 1392904, 'job': 'Dialogue Editor', 'name': 'Constance A. Kazmer', 'profile_path': None}, {'credit_id': '5508096092514110cc000f5a', 'department': 'Visual Effects', 'gender': 0, 'id': 1393390, 'job': 'Visual Effects Supervisor', 'name': 'Ray McIntyre Jr.', 'profile_path': None}, {'credit_id': '55080c11c3a3682b400010e1', 'department': 'Directing', 'gender': 1, 'id': 1399582, 'job': 'Script Supervisor', 'name': 'Lara Fox', 'profile_path': None}, {'credit_id': '55080927c3a3685393001000', 'department': 'Visual Effects', 'gender': 0, 'id': 1399635, 'job': 'Visual Effects Producer', 'name': 'Ariel Velasco-Shaw', 'profile_path': None}, {'credit_id': '5508082b92514110ca001094', 'department': 'Sound', 'gender': 2, 'id': 1399861, 'job': 'Sound Re-Recording Mixer', 'name': 'Brad Sherman', 'profile_path': '/70tXowp8YRwjyB0CYh114YaDFmT.jpg'}, {'credit_id': '55080a1092514110cc000f64', 'department': 'Camera', 'gender': 2, 'id': 1400374, 'job': 'Camera Operator', 'name': 'Casey Hotchkiss', 'profile_path': None}, {'credit_id': '55080a9592514110cf00117d', 'department': 'Camera', 'gender': 0, 'id': 1400407, 'job': 'Still Photographer', 'name': 'Chris Helcermanas-Benge', 'profile_path': None}, {'credit_id': '550804b392514130b4000e86', 'department': 'Art', 'gender': 0, 'id': 1401560, 'job': 'Construction Coordinator', 'name': 'Derick McLeod', 'profile_path': None}, {'credit_id': '55080367c3a3682b40000f73', 'department': 'Costume &amp; Make-Up', 'gender': 0, 'id': 1401604, 'job': 'Wigmaker', 'name': 'Stacey Butterworth', 'profile_path': None}, {'credit_id': '550806a992514110d7000ff2', 'department': 'Sound', 'gender': 0, 'id': 1401631, 'job': 'ADR &amp; Dubbing', 'name': 'Michelle Pazer', 'profile_path': None}, {'credit_id': '550809c0c3a3682b430010b2', 'department': 'Lighting', 'gender': 2, 'id': 1402216, 'job': 'Gaffer', 'name': 'John Adams', 'profile_path': None}, {'credit_id': '5508090292514110cc000f55', 'department': 'Crew', 'gender': 0, 'id': 1403524, 'job': 'Visual Effects Editor', 'name': 'Heather J. Morrison', 'profile_path': None}, {'credit_id': '55080680c3a3682b49000f70', 'department': 'Editing', 'gender': 0, 'id': 1406390, 'job': 'Dialogue Editor', 'name': 'Dan Hegeman', 'profile_path': None}, {'credit_id': '5508079092514110dd001045', 'department': 'Sound', 'gender': 0, 'id': 1406826, 'job': 'Sound Effects Editor', 'name': 'Hector C. Gika', 'profile_path': None}, {'credit_id': '5508080ac3a3685393000ff2', 'department': 'Sound', 'gender': 0, 'id': 1407813, 'job': 'Sound Effects Editor', 'name': 'Peter Zinda', 'profile_path': None}, {'credit_id': '55080cc492514110ca0011c7', 'department': 'Crew', 'gender': 0, 'id': 1407827, 'job': 'Unit Publicist', 'name': 'Gloria Davies', 'profile_path': None}, {'credit_id': '550809f992514110cc000f60', 'department': 'Camera', 'gender': 0, 'id': 1408392, 'job': 'Camera Operator', 'name': 'Ron Goodman', 'profile_path': None}, {'credit_id': '55080b8dc3a3682b430010ce', 'department': 'Sound', 'gender': 2, 'id': 1411856, 'job': 'Music Editor', 'name': 'Thomas Milano', 'profile_path': None}, {'credit_id': '55080bb0c3a3682b430010d1', 'department': 'Crew', 'gender': 0, 'id': 1413602, 'job': 'Transportation Coordinator', 'name': 'David R. Anderson', 'profile_path': None}, {'credit_id': '550807f4c3a3682b49000f84', 'department': 'Sound', 'gender': 0, 'id': 1414549, 'job': 'Sound Effects Editor', 'name': 'Scott Wolf', 'profile_path': None}, {'credit_id': '550807d892514110cc000f47', 'department': 'Sound', 'gender': 2, 'id': 1423757, 'job': 'Sound Effects Editor', 'name': 'Scott Sanders', 'profile_path': None}, {'credit_id': '55080b6f92514130b4000f05', 'department': 'Editing', 'gender': 0, 'id': 1425328, 'job': 'First Assistant Editor', 'name': 'Logan Breit', 'profile_path': None}, {'credit_id': '55080316c3a3682b49000f27', 'department': 'Costume &amp; Make-Up', 'gender': 0, 'id': 1441238, 'job': 'Hairstylist', 'name': 'Thom MacIntyre', 'profile_path': None}, {'credit_id': '55080391c3a3682b4c0010ef', 'department': 'Art', 'gender': 0, 'id': 1441241, 'job': 'Art Department Coordinator', 'name': 'Andrew Emde', 'profile_path': None}, {'credit_id': '55080466c3a3682b46000f94', 'department': 'Art', 'gender': 0, 'id': 1441245, 'job': 'Assistant Art Director', 'name': 'Bill McMahon', 'profile_path': None}, {'credit_id': '5508050192514110ca001050', 'department': 'Art', 'gender': 0, 'id': 1441246, 'job': 'Greensman', 'name': 'Judy Siver', 'profile_path': None}, {'credit_id': '55080545c3a3682b4c001110', 'department': 'Art', 'gender': 0, 'id': 1441247, 'job': 'Greensman', 'name': 'Dave Tennant', 'profile_path': None}, {'credit_id': '550805a092514130b4000e9a', 'department': 'Art', 'gender': 0, 'id': 1441248, 'job': 'Set Decoration Buyer', 'name': 'Joey Jow', 'profile_path': None}, {'credit_id': '55080862c3a3682b49000f8b', 'department': 'Sound', 'gender': 0, 'id': 1441250, 'job': 'Supervising Sound Editor', 'name': 'Dave McMoyler', 'profile_path': None}, {'credit_id': '550808a4c3a36852b2000fb6', 'department': 'Crew', 'gender': 0, 'id': 1441251, 'job': 'Special Effects Coordinator', 'name': 'Terry Sonderhoff', 'profile_path': None}, {'credit_id': '550809d7c3a3682b400010be', 'department': 'Lighting', 'gender': 0, 'id': 1441259, 'job': 'Gaffer', 'name': 'Terry Calhoun', 'profile_path': None}, {'credit_id': '55080a3192514130b4000ee9', 'department': 'Camera', 'gender': 0, 'id': 1441260, 'job': 'Camera Operator', 'name': 'Ron Precious', 'profile_path': None}, {'credit_id': '55080a4f92514110d7001030', 'department': 'Camera', 'gender': 0, 'id': 1441261, 'job': 'Camera Operator', 'name': 'Michael Wrinch', 'profile_path': None}, {'credit_id': '55080aa992514110d7001038', 'department': 'Lighting', 'gender': 0, 'id': 1441262, 'job': 'Rigging Gaffer', 'name': 'Frank Halpenny', 'profile_path': None}, {'credit_id': '55080b36c3a3682b4e001251', 'department': 'Costume &amp; Make-Up', 'gender': 0, 'id': 1441266, 'job': 'Set Costumer', 'name': 'Marnie Ander', 'profile_path': None}, {'credit_id': '55080b4a92514110d700104a', 'department': 'Costume &amp; Make-Up', 'gender': 0, 'id': 1441267, 'job': 'Set Costumer', 'name': 'Andre Brouwer', 'profile_path': None}, {'credit_id': '55080bcfc3a3682b46001097', 'department': 'Crew', 'gender': 0, 'id': 1441268, 'job': 'Picture Car Coordinator', 'name': 'Don Bell', 'profile_path': None}, {'credit_id': '55080c5ac3a3682b4c0011a0', 'department': 'Production', 'gender': 0, 'id': 1441269, 'job': 'Location Manager', 'name': 'Peter Pantages', 'profile_path': None}, {'credit_id': '55080c7992514110da00107d', 'department': 'Production', 'gender': 0, 'id': 1441270, 'job': 'Location Manager', 'name': 'Bill Burns', 'profile_path': None}, {'credit_id': '581c86c7c3a3682c86009fcd', 'department': 'Art', 'gender': 2, 'id': 1546584, 'job': 'Standby Painter', 'name': 'Mark N Tompkins', 'profile_path': None}]</t>
  </si>
  <si>
    <t>[{'name': 'New Line Cinema', 'id': 12}, {'name': 'Zide-Perry Productions', 'id': 3169}, {'name': 'Hard Eight Pictures', 'id': 48772}]</t>
  </si>
  <si>
    <t>Final Destination</t>
  </si>
  <si>
    <t>m351</t>
  </si>
  <si>
    <t>[{'cast_id': 27, 'character': 'John J. Rambo', 'credit_id': '52fe42f0c3a36847f802e327', 'gender': 2, 'id': 16483, 'name': 'Sylvester Stallone', 'order': 0, 'profile_path': '/gnmwOa46C2TP35N7ARSzboTdx2u.jpg'}, {'cast_id': 28, 'character': 'Col. Samuel Trautman', 'credit_id': '52fe42f0c3a36847f802e32b', 'gender': 2, 'id': 16554, 'name': 'Richard Crenna', 'order': 1, 'profile_path': '/nWtMvMnLqGjlIGWNXjshgxsHDih.jpg'}, {'cast_id': 29, 'character': 'Marshall Murdock', 'credit_id': '52fe42f0c3a36847f802e32f', 'gender': 2, 'id': 16119, 'name': 'Charles Napier', 'order': 2, 'profile_path': '/hZ3bCBxnHc7Zvrm3Rt2CPgXSLLT.jpg'}, {'cast_id': 30, 'character': 'Lt. Col. Podovsky', 'credit_id': '52fe42f0c3a36847f802e333', 'gender': 2, 'id': 782, 'name': 'Steven Berkoff', 'order': 3, 'profile_path': '/jiYMK9prj46Qe4gmbKtBDE6YlSr.jpg'}, {'cast_id': 31, 'character': 'Co Bao', 'credit_id': '52fe42f0c3a36847f802e337', 'gender': 1, 'id': 16578, 'name': 'Julia Nickson', 'order': 4, 'profile_path': '/zQzqbbfixENqr2NLp92EOtL7POQ.jpg'}, {'cast_id': 32, 'character': 'Capt Vinh', 'credit_id': '52fe42f0c3a36847f802e33b', 'gender': 2, 'id': 16580, 'name': 'George Cheung', 'order': 5, 'profile_path': '/e513eDX6jpeTpr0DyrgHtd1gp5z.jpg'}, {'cast_id': 33, 'character': 'Banks', 'credit_id': '52fe42f0c3a36847f802e33f', 'gender': 0, 'id': 16581, 'name': 'Andy Wood', 'order': 6, 'profile_path': '/1T26ZTHGJQ9CW12undrcdAUBjHO.jpg'}, {'cast_id': 34, 'character': 'Capt. Vinh', 'credit_id': '52fe42f0c3a36847f802e343', 'gender': 0, 'id': 16582, 'name': 'William Ghent', 'order': 7, 'profile_path': None}, {'cast_id': 35, 'character': 'Sgt. Yushin', 'credit_id': '52fe42f0c3a36847f802e347', 'gender': 0, 'id': 16583, 'name': 'Voyo Goric', 'order': 8, 'profile_path': '/1ApKClZr32ey6Ycv4zJjaR86iyE.jpg'}, {'cast_id': 36, 'character': 'Gunboat captain', 'credit_id': '52fe42f0c3a36847f802e34b', 'gender': 2, 'id': 16584, 'name': 'Dana Lee', 'order': 9, 'profile_path': '/kU0EcVjWDreeD3KyakXjpYwfR4o.jpg'}, {'cast_id': 41, 'character': 'Ericson', 'credit_id': '52fe42f0c3a36847f802e35f', 'gender': 2, 'id': 56117, 'name': 'Martin Kove', 'order': 10, 'profile_path': '/bdhzH4rNedFA2SpAQSfkBZ11VxC.jpg'}, {'cast_id': 37, 'character': 'Gunboat captain II', 'credit_id': '52fe42f0c3a36847f802e34f', 'gender': 0, 'id': 16585, 'name': 'Baoan Coleman', 'order': 11, 'profile_path': None}, {'cast_id': 38, 'character': 'Lifer', 'credit_id': '52fe42f0c3a36847f802e353', 'gender': 0, 'id': 16586, 'name': 'Steve Williams', 'order': 12, 'profile_path': None}, {'cast_id': 39, 'character': 'POW #1', 'credit_id': '52fe42f0c3a36847f802e357', 'gender': 0, 'id': 16587, 'name': 'Don Collins', 'order': 13, 'profile_path': None}, {'cast_id': 40, 'character': 'POW #2', 'credit_id': '52fe42f0c3a36847f802e35b', 'gender': 0, 'id': 16588, 'name': 'Christopher Grant', 'order': 14, 'profile_path': None}, {'cast_id': 42, 'character': 'P.O.W. #4', 'credit_id': '5913c180925141559e0031b2', 'gender': 0, 'id': 1814425, 'name': 'Alain Hocquenghem', 'order': 15, 'profile_path': None}, {'cast_id': 43, 'character': 'P.O.W. #5', 'credit_id': '5913c199c3a368426900302b', 'gender': 0, 'id': 278617, 'name': 'William Rothlein', 'order': 16, 'profile_path': '/7xTLq7QaWWJIwIje7OGdkU3ANFb.jpg'}, {'cast_id': 44, 'character': 'Prison Guard', 'credit_id': '5913c1d1925141559e0031ec', 'gender': 2, 'id': 61232, 'name': 'Tony Munafo', 'order': 17, 'profile_path': None}, {'cast_id': 45, 'character': 'Russian Pilot', 'credit_id': '5913c1e4925141559e003203', 'gender': 0, 'id': 1814427, 'name': 'Tom Gehrke', 'order': 18, 'profile_path': None}]</t>
  </si>
  <si>
    <t>[{'credit_id': '52fe42efc3a36847f802e28d', 'department': 'Directing', 'gender': 2, 'id': 16566, 'job': 'Director', 'name': 'George P. Cosmatos', 'profile_path': '/6DIKPjnDvr7oHgTPHTXM5te45Qt.jpg'}, {'credit_id': '52fe42efc3a36847f802e293', 'department': 'Writing', 'gender': 2, 'id': 16483, 'job': 'Screenplay', 'name': 'Sylvester Stallone', 'profile_path': '/gnmwOa46C2TP35N7ARSzboTdx2u.jpg'}, {'credit_id': '52fe42efc3a36847f802e299', 'department': 'Writing', 'gender': 2, 'id': 2710, 'job': 'Screenplay', 'name': 'James Cameron', 'profile_path': '/zy2foCd8PEtvCcsX48cROdQdDLB.jpg'}, {'credit_id': '52fe42f0c3a36847f802e29f', 'department': 'Production', 'gender': 2, 'id': 12882, 'job': 'Producer', 'name': 'Buzz Feitshans', 'profile_path': None}, {'credit_id': '52fe42f0c3a36847f802e2a5', 'department': 'Sound', 'gender': 2, 'id': 1760, 'job': 'Original Music Composer', 'name': 'Jerry Goldsmith', 'profile_path': '/e6sd10VuwFXkgRFrCTCygbhMq2q.jpg'}, {'credit_id': '52fe42f0c3a36847f802e2ab', 'department': 'Camera', 'gender': 2, 'id': 6603, 'job': 'Director of Photography', 'name': 'Jack Cardiff', 'profile_path': '/3WSJNaLdjX2ToZ3QrNhkpBS9fe6.jpg'}, {'credit_id': '52fe42f0c3a36847f802e2b1', 'department': 'Editing', 'gender': 2, 'id': 16567, 'job': 'Editor', 'name': 'Larry Bock', 'profile_path': None}, {'credit_id': '52fe42f0c3a36847f802e2b7', 'department': 'Editing', 'gender': 2, 'id': 898, 'job': 'Editor', 'name': 'Mark Goldblatt', 'profile_path': None}, {'credit_id': '52fe42f0c3a36847f802e2bd', 'department': 'Editing', 'gender': 2, 'id': 1098, 'job': 'Editor', 'name': 'Mark Helfrich', 'profile_path': None}, {'credit_id': '52fe42f0c3a36847f802e2c3', 'department': 'Editing', 'gender': 0, 'id': 16568, 'job': 'Editor', 'name': 'Gib Jaffe', 'profile_path': None}, {'credit_id': '52fe42f0c3a36847f802e2c9', 'department': 'Editing', 'gender': 2, 'id': 16569, 'job': 'Editor', 'name': 'Frank E. Jimenez', 'profile_path': None}, {'credit_id': '52fe42f0c3a36847f802e2cf', 'department': 'Production', 'gender': 1, 'id': 16570, 'job': 'Casting', 'name': 'Rhonda Young', 'profile_path': None}, {'credit_id': '52fe42f0c3a36847f802e2d5', 'department': 'Art', 'gender': 2, 'id': 10187, 'job': 'Production Design', 'name': 'Bill Kenney', 'profile_path': None}, {'credit_id': '52fe42f0c3a36847f802e2db', 'department': 'Art', 'gender': 2, 'id': 8848, 'job': 'Set Decoration', 'name': 'William Ladd Skinner', 'profile_path': None}, {'credit_id': '52fe42f0c3a36847f802e2e1', 'department': 'Art', 'gender': 0, 'id': 16571, 'job': 'Set Decoration', 'name': 'Sig Tingloff', 'profile_path': None}, {'credit_id': '52fe42f0c3a36847f802e2e7', 'department': 'Costume &amp; Make-Up', 'gender': 2, 'id': 798, 'job': 'Costume Design', 'name': 'Tom Bronson', 'profile_path': None}, {'credit_id': '52fe42f0c3a36847f802e2ed', 'department': 'Costume &amp; Make-Up', 'gender': 0, 'id': 16572, 'job': 'Hairstylist', 'name': 'Kay Cole', 'profile_path': None}, {'credit_id': '52fe42f0c3a36847f802e2f3', 'department': 'Costume &amp; Make-Up', 'gender': 2, 'id': 8870, 'job': 'Makeup Artist', 'name': 'Leonard Engelman', 'profile_path': None}, {'credit_id': '52fe42f0c3a36847f802e2f9', 'department': 'Sound', 'gender': 0, 'id': 16552, 'job': 'Supervising Sound Editor', 'name': 'Fred J. Brown', 'profile_path': None}, {'credit_id': '52fe42f0c3a36847f802e2ff', 'department': 'Sound', 'gender': 2, 'id': 16161, 'job': 'Music Editor', 'name': 'Kenneth Hall', 'profile_path': None}, {'credit_id': '52fe42f0c3a36847f802e305', 'department': 'Sound', 'gender': 0, 'id': 16573, 'job': 'Sound Editor', 'name': 'Denise Horta', 'profile_path': None}, {'credit_id': '52fe42f0c3a36847f802e30b', 'department': 'Crew', 'gender': 0, 'id': 13457, 'job': 'Special Effects Coordinator', 'name': 'Thomas L. Fisher', 'profile_path': None}, {'credit_id': '52fe42f0c3a36847f802e311', 'department': 'Crew', 'gender': 0, 'id': 16574, 'job': 'Special Effects', 'name': 'Jay King', 'profile_path': None}, {'credit_id': '52fe42f0c3a36847f802e317', 'department': 'Crew', 'gender': 0, 'id': 16575, 'job': 'Stunt Coordinator', 'name': 'Diamond Farnsworth', 'profile_path': None}, {'credit_id': '52fe42f0c3a36847f802e31d', 'department': 'Crew', 'gender': 0, 'id': 16576, 'job': 'Stunts', 'name': 'Simone Boisseree', 'profile_path': None}, {'credit_id': '52fe42f0c3a36847f802e323', 'department': 'Crew', 'gender': 0, 'id': 16577, 'job': 'Stunts', 'name': 'Phil Chong', 'profile_path': None}]</t>
  </si>
  <si>
    <t>[{'id': 28, 'name': 'Action'}, {'id': 12, 'name': 'Adventure'}, {'id': 53, 'name': 'Thriller'}, {'id': 10752, 'name': 'War'}]</t>
  </si>
  <si>
    <t>[{'name': 'TriStar Pictures', 'id': 559}, {'name': 'Carolco Pictures', 'id': 14723}]</t>
  </si>
  <si>
    <t>Rambo: First Blood Part II</t>
  </si>
  <si>
    <t>m353</t>
  </si>
  <si>
    <t>[{'cast_id': 3, 'character': 'Robert Eroica Dupea', 'credit_id': '52fe450ec3a368484e046053', 'gender': 2, 'id': 514, 'name': 'Jack Nicholson', 'order': 0, 'profile_path': '/hINAkm21g80UbaAxA6rHhOaT5Jk.jpg'}, {'cast_id': 14, 'character': 'Catherine Van Oost', 'credit_id': '52fe450fc3a368484e04607f', 'gender': 1, 'id': 95788, 'name': 'Susan Anspach', 'order': 1, 'profile_path': '/4ngLGsmuhszryrMXVFW5ifzWlDN.jpg'}, {'cast_id': 4, 'character': 'Rayette Dipesto', 'credit_id': '52fe450ec3a368484e046057', 'gender': 1, 'id': 8963, 'name': 'Karen Black', 'order': 2, 'profile_path': '/xKtsATh6T64NJfE1io1AnofnFRi.jpg'}, {'cast_id': 5, 'character': 'Elton', 'credit_id': '52fe450ec3a368484e04605b', 'gender': 2, 'id': 35090, 'name': 'Billy Green Bush', 'order': 3, 'profile_path': '/2SRq2WbO2YNGYHGp6hb0Bu8ef.jpg'}, {'cast_id': 15, 'character': 'Nicholas Dupea', 'credit_id': '52fe450fc3a368484e046083', 'gender': 2, 'id': 115086, 'name': 'William Challee', 'order': 4, 'profile_path': '/EGjPAqwx4qqfK8R6yyr5nLbNU7.jpg'}, {'cast_id': 6, 'character': 'Stoney', 'credit_id': '52fe450ec3a368484e04605f', 'gender': 1, 'id': 18251, 'name': 'Fannie Flagg', 'order': 5, 'profile_path': '/nelYB0M6WvF7uwArMwhYJZZkyjv.jpg'}, {'cast_id': 7, 'character': 'Betty', 'credit_id': '52fe450ec3a368484e046063', 'gender': 1, 'id': 49352, 'name': 'Sally Struthers', 'order': 6, 'profile_path': '/dKYNw09OtpSb8Y2CNH3o9UDZjoL.jpg'}, {'cast_id': 10, 'character': 'Partita Dupea', 'credit_id': '52fe450ec3a368484e04606f', 'gender': 1, 'id': 2207, 'name': 'Lois Smith', 'order': 7, 'profile_path': '/hYZx3vQ1KICO3Db5Cm89yT3pxZo.jpg'}, {'cast_id': 12, 'character': 'Terry Grouse', 'credit_id': '52fe450ec3a368484e046077', 'gender': 1, 'id': 8964, 'name': 'Toni Basil', 'order': 8, 'profile_path': '/xrhQq8UynWnFbxWV2kwDQBpWbbK.jpg'}, {'cast_id': 16, 'character': 'Spicer', 'credit_id': '52fe450fc3a368484e046087', 'gender': 2, 'id': 15213, 'name': 'John P. Ryan', 'order': 9, 'profile_path': '/lMdObPGv8eNscCpC0ICYSc01t75.jpg'}, {'cast_id': 17, 'character': 'Samia', 'credit_id': '52fe450fc3a368484e04608b', 'gender': 1, 'id': 179383, 'name': 'Irene Dailey', 'order': 10, 'profile_path': '/4m6RsRiuIhakWXOGMUvMtHolIs6.jpg'}, {'cast_id': 18, 'character': 'Carl Fidelio Dupea', 'credit_id': '5301876492514121a1199e57', 'gender': 2, 'id': 8853, 'name': 'Ralph Waite', 'order': 11, 'profile_path': '/fvLzvzgEhznLngnM628rXTt53AX.jpg'}, {'cast_id': 8, 'character': 'Twinky', 'credit_id': '52fe450ec3a368484e046067', 'gender': 0, 'id': 95784, 'name': 'Marlena MacGuire', 'order': 12, 'profile_path': None}, {'cast_id': 11, 'character': 'Palm Apodaca', 'credit_id': '52fe450ec3a368484e046073', 'gender': 1, 'id': 42155, 'name': 'Helena Kallianiotes', 'order': 13, 'profile_path': None}, {'cast_id': 9, 'character': 'Recording Engineer', 'credit_id': '52fe450ec3a368484e04606b', 'gender': 2, 'id': 95785, 'name': 'Richard Stahl', 'order': 14, 'profile_path': None}, {'cast_id': 13, 'character': 'Waitress', 'credit_id': '52fe450ec3a368484e04607b', 'gender': 1, 'id': 95787, 'name': 'Lorna Thayer', 'order': 15, 'profile_path': None}]</t>
  </si>
  <si>
    <t>[{'credit_id': '52fe450ec3a368484e046049', 'department': 'Directing', 'gender': 2, 'id': 19450, 'job': 'Director', 'name': 'Bob Rafelson', 'profile_path': '/3hk2VokH27WIkriyp3JHdMrjewc.jpg'}, {'credit_id': '52fe450ec3a368484e04604f', 'department': 'Writing', 'gender': 1, 'id': 95782, 'job': 'Screenplay', 'name': 'Carole Eastman', 'profile_path': None}, {'credit_id': '5769bad9c3a36835cf00088f', 'department': 'Writing', 'gender': 2, 'id': 19450, 'job': 'Story', 'name': 'Bob Rafelson', 'profile_path': '/3hk2VokH27WIkriyp3JHdMrjewc.jpg'}, {'credit_id': '5769bae29251416e4300009c', 'department': 'Writing', 'gender': 1, 'id': 95782, 'job': 'Story', 'name': 'Carole Eastman', 'profile_path': None}, {'credit_id': '5769baf992514117790008c4', 'department': 'Camera', 'gender': 2, 'id': 8862, 'job': 'Director of Photography', 'name': 'LÃ¡szlÃ³ KovÃ¡cs', 'profile_path': '/qvsRxyAPJw9Kv8ubV2AKWLiUcz8.jpg'}, {'credit_id': '59a1d86bc3a368483002ecc5', 'department': 'Production', 'gender': 0, 'id': 1458272, 'job': 'Producer', 'name': 'Richard Wechsler', 'profile_path': None}, {'credit_id': '59a1d877c3a36847f602f5fb', 'department': 'Production', 'gender': 2, 'id': 19450, 'job': 'Producer', 'name': 'Bob Rafelson', 'profile_path': '/3hk2VokH27WIkriyp3JHdMrjewc.jpg'}, {'credit_id': '59a1d88a925141775b02fe42', 'department': 'Editing', 'gender': 0, 'id': 58135, 'job': 'Editor', 'name': 'Christopher Holmes', 'profile_path': None}, {'credit_id': '59a1d8a9c3a368480e02df98', 'department': 'Editing', 'gender': 0, 'id': 168223, 'job': 'Editor', 'name': 'Gerald Shepard', 'profile_path': None}]</t>
  </si>
  <si>
    <t>[{'name': 'Raybert Productions', 'id': 4541}]</t>
  </si>
  <si>
    <t>Five Easy Pieces</t>
  </si>
  <si>
    <t>m355</t>
  </si>
  <si>
    <t>['comedy', 'crime', 'mystery']</t>
  </si>
  <si>
    <t>[{'cast_id': 1, 'character': "Irwin 'Fletch' Fletcher", 'credit_id': '52fe4526c3a36847f80bf209', 'gender': 2, 'id': 54812, 'name': 'Chevy Chase', 'order': 0, 'profile_path': '/svjpyYtPwtjvRxX9IZnOmOkhDOt.jpg'}, {'cast_id': 2, 'character': 'Chief Jerry Karlin', 'credit_id': '52fe4526c3a36847f80bf20d', 'gender': 2, 'id': 10671, 'name': 'Joe Don Baker', 'order': 1, 'profile_path': '/bLvWzzb9SyoyjwPpj5pgzXb9tuC.jpg'}, {'cast_id': 3, 'character': 'Gail Stanwyk', 'credit_id': '52fe4526c3a36847f80bf211', 'gender': 1, 'id': 58866, 'name': 'Dana Wheeler-Nicholson', 'order': 2, 'profile_path': '/xxeZ2ZVM3t9NWLLpu8qmzJesktz.jpg'}, {'cast_id': 4, 'character': 'Frank Walker', 'credit_id': '52fe4526c3a36847f80bf215', 'gender': 2, 'id': 20163, 'name': 'Richard Libertini', 'order': 3, 'profile_path': '/yPJRC8N0ITxLuJzIbIDeGgT6lz6.jpg'}, {'cast_id': 5, 'character': 'Alan Stanwyk', 'credit_id': '52fe4526c3a36847f80bf219', 'gender': 2, 'id': 21561, 'name': 'Tim Matheson', 'order': 4, 'profile_path': '/iQQCtIS9bQJlQ8OMOzeidsJptAQ.jpg'}, {'cast_id': 6, 'character': 'Dr. Joseph Dolan', 'credit_id': '52fe4526c3a36847f80bf21d', 'gender': 2, 'id': 588, 'name': 'M. Emmet Walsh', 'order': 5, 'profile_path': '/dLf79xlsmE40rog0gryjxsZJzml.jpg'}, {'cast_id': 7, 'character': 'Larry', 'credit_id': '52fe4526c3a36847f80bf221', 'gender': 1, 'id': 16935, 'name': 'Geena Davis', 'order': 6, 'profile_path': '/6b8cRJOItz7yNpYuLCPkl5kv4m2.jpg'}, {'cast_id': 16, 'character': 'Fat Sam', 'credit_id': '52fe4526c3a36847f80bf255', 'gender': 2, 'id': 66606, 'name': 'George Wendt', 'order': 7, 'profile_path': '/wbDxe198w5Yu8zYdxkV9vmexN1E.jpg'}, {'cast_id': 17, 'character': 'Stanton Boyd', 'credit_id': '52fe4526c3a36847f80bf259', 'gender': 2, 'id': 9601, 'name': 'Kenneth Mars', 'order': 8, 'profile_path': '/8heSWc3bEwdX9CTzME1TT2IjOGc.jpg'}, {'cast_id': 18, 'character': 'Speaker', 'credit_id': '52fe4526c3a36847f80bf25d', 'gender': 2, 'id': 80746, 'name': 'Bill Henderson', 'order': 9, 'profile_path': None}, {'cast_id': 19, 'character': 'Ted Underhill', 'credit_id': '52fe4526c3a36847f80bf261', 'gender': 2, 'id': 124602, 'name': 'William Traylor', 'order': 10, 'profile_path': '/m0I8yYx2HG0qxkT4TeUM1LMHTNm.jpg'}, {'cast_id': 20, 'character': 'Marvin Gillet', 'credit_id': '52fe4526c3a36847f80bf265', 'gender': 2, 'id': 14669, 'name': 'George Wyner', 'order': 11, 'profile_path': '/pWd7EqBz83MWu6FfLG0Eco7yY5d.jpg'}, {'cast_id': 21, 'character': 'Detective #1', 'credit_id': '52fe4526c3a36847f80bf269', 'gender': 2, 'id': 13644, 'name': 'Tony Longo', 'order': 12, 'profile_path': '/1kRcEeiz6cFAX41xz9ttCDE2MfG.jpg'}, {'cast_id': 22, 'character': 'Gummy', 'credit_id': '52fe4526c3a36847f80bf26d', 'gender': 2, 'id': 124603, 'name': 'Larry "Flash" Jenkins', 'order': 13, 'profile_path': '/iriLZ3jKRlGp1Ykusqj3G65zLSu.jpg'}, {'cast_id': 23, 'character': 'Creasy', 'credit_id': '52fe4526c3a36847f80bf271', 'gender': 2, 'id': 5147, 'name': 'Ralph Seymour', 'order': 14, 'profile_path': '/7lu95loRqfN0TTWZGM1QfI5hX8W.jpg'}, {'cast_id': 24, 'character': 'Himself', 'credit_id': '56520b639251410f190025f9', 'gender': 2, 'id': 14414, 'name': 'Kareem Abdul-Jabbar', 'order': 15, 'profile_path': '/ouYcoXwHmxiOEI5eRHuYTyAXCos.jpg'}, {'cast_id': 25, 'character': 'Jim Swarthout', 'credit_id': '56520b7bc3a368070a00b557', 'gender': 2, 'id': 590, 'name': 'William Sanderson', 'order': 16, 'profile_path': '/vR2EnhcPUqkIeXmHf10Sokeuw1J.jpg'}]</t>
  </si>
  <si>
    <t>[{'credit_id': '52fe4526c3a36847f80bf227', 'department': 'Directing', 'gender': 2, 'id': 12964, 'job': 'Director', 'name': 'Michael Ritchie', 'profile_path': '/62566NoTLMRVLdoE07RG1B55zxy.jpg'}, {'credit_id': '52fe4526c3a36847f80bf22d', 'department': 'Writing', 'gender': 0, 'id': 58867, 'job': 'Novel', 'name': 'Gregory McDonald', 'profile_path': None}, {'credit_id': '52fe4526c3a36847f80bf233', 'department': 'Writing', 'gender': 0, 'id': 41550, 'job': 'Screenplay', 'name': 'Andrew Bergman', 'profile_path': '/gTx35MhqW8MlGv7JlYnCJQClebi.jpg'}, {'credit_id': '52fe4526c3a36847f80bf239', 'department': 'Production', 'gender': 2, 'id': 56940, 'job': 'Producer', 'name': 'Peter Douglas', 'profile_path': '/979ooAln7rl5sVvxQ4Ba90Mh7v7.jpg'}, {'credit_id': '52fe4526c3a36847f80bf23f', 'department': 'Production', 'gender': 2, 'id': 27541, 'job': 'Producer', 'name': 'Alan Greisman', 'profile_path': None}, {'credit_id': '52fe4526c3a36847f80bf245', 'department': 'Sound', 'gender': 2, 'id': 799, 'job': 'Original Music Composer', 'name': 'Harold Faltermeyer', 'profile_path': '/bqVaAHxzDxLQ1qe3yEko4WSQgWG.jpg'}, {'credit_id': '52fe4526c3a36847f80bf24b', 'department': 'Camera', 'gender': 2, 'id': 3659, 'job': 'Director of Photography', 'name': 'Fred Schuler', 'profile_path': None}, {'credit_id': '52fe4526c3a36847f80bf251', 'department': 'Editing', 'gender': 2, 'id': 3985, 'job': 'Editor', 'name': 'Richard A. Harris', 'profile_path': None}]</t>
  </si>
  <si>
    <t>[{'id': 35, 'name': 'Comedy'}, {'id': 80, 'name': 'Crime'}, {'id': 9648, 'name': 'Mystery'}]</t>
  </si>
  <si>
    <t>Fletch</t>
  </si>
  <si>
    <t>m359</t>
  </si>
  <si>
    <t>[{'cast_id': 1, 'character': 'Chris Higgins', 'credit_id': '52fe4523c3a36847f80be83d', 'gender': 1, 'id': 58799, 'name': 'Dana Kimmell', 'order': 0, 'profile_path': '/A9bPkEPjBZ3azwTtZEbHLbbbzjo.jpg'}, {'cast_id': 2, 'character': 'Rick', 'credit_id': '52fe4523c3a36847f80be841', 'gender': 2, 'id': 58802, 'name': 'Paul Kratka', 'order': 1, 'profile_path': None}, {'cast_id': 18, 'character': 'Debbie', 'credit_id': '539b78ac0e0a2644450005b7', 'gender': 0, 'id': 1225471, 'name': 'Tracie Savage', 'order': 2, 'profile_path': None}, {'cast_id': 19, 'character': 'Andy', 'credit_id': '539b78bf0e0a26450200214b', 'gender': 0, 'id': 106249, 'name': 'Jeffrey Rogers', 'order': 3, 'profile_path': None}, {'cast_id': 20, 'character': 'Vera Sanchez', 'credit_id': '539b78e20e0a264508002265', 'gender': 1, 'id': 55268, 'name': 'Catherine Parks', 'order': 4, 'profile_path': None}, {'cast_id': 17, 'character': 'Shelly', 'credit_id': '52fe4523c3a36847f80be893', 'gender': 0, 'id': 558477, 'name': 'Larry Zerner', 'order': 5, 'profile_path': None}, {'cast_id': 22, 'character': 'Chili', 'credit_id': '57e18244c3a36808b9001305', 'gender': 0, 'id': 82176, 'name': 'Rachel Howard', 'order': 6, 'profile_path': None}, {'cast_id': 23, 'character': 'Chuck', 'credit_id': '57e1825dc3a36808c30010e9', 'gender': 0, 'id': 1682653, 'name': 'David Katims', 'order': 7, 'profile_path': None}, {'cast_id': 16, 'character': 'Ali', 'credit_id': '52fe4523c3a36847f80be88f', 'gender': 0, 'id': 995980, 'name': 'Nick Savage', 'order': 8, 'profile_path': None}, {'cast_id': 21, 'character': 'Fox', 'credit_id': '57e1822fc3a36808c30010cd', 'gender': 0, 'id': 83334, 'name': 'Gloria Charles', 'order': 9, 'profile_path': None}, {'cast_id': 24, 'character': 'Loco', 'credit_id': '57e1826d92514152210012ae', 'gender': 0, 'id': 191939, 'name': "Kevin O'Brien", 'order': 10, 'profile_path': None}, {'cast_id': 3, 'character': 'Jason', 'credit_id': '52fe4523c3a36847f80be845', 'gender': 2, 'id': 58807, 'name': 'Richard Brooker', 'order': 11, 'profile_path': None}, {'cast_id': 26, 'character': 'Harold', 'credit_id': '58d4d7a39251411f90028354', 'gender': 2, 'id': 7909, 'name': 'Steve Susskind', 'order': 12, 'profile_path': '/vqgEWGaHtCuwX43TalUv6ySp5Bx.jpg'}, {'cast_id': 27, 'character': 'Abel', 'credit_id': '58d4d7d09251411fd5027d4b', 'gender': 0, 'id': 1782844, 'name': 'David Wiley', 'order': 13, 'profile_path': None}, {'cast_id': 25, 'character': 'Mrs. Sanchez', 'credit_id': '58d4d784c3a368127c026008', 'gender': 1, 'id': 1778206, 'name': 'Perla Walter', 'order': 14, 'profile_path': None}, {'cast_id': 4, 'character': 'Cashier', 'credit_id': '52fe4523c3a36847f80be849', 'gender': 0, 'id': 58808, 'name': 'Anne Gaybis', 'order': 15, 'profile_path': None}]</t>
  </si>
  <si>
    <t>[{'credit_id': '52fe4523c3a36847f80be885', 'department': 'Editing', 'gender': 2, 'id': 13810, 'job': 'Editor', 'name': 'George Hively', 'profile_path': None}, {'credit_id': '52fe4523c3a36847f80be879', 'department': 'Sound', 'gender': 2, 'id': 20953, 'job': 'Music', 'name': 'Harry Manfredini', 'profile_path': None}, {'credit_id': '52fe4523c3a36847f80be867', 'department': 'Writing', 'gender': 2, 'id': 38685, 'job': 'Author', 'name': 'Victor Miller', 'profile_path': None}, {'credit_id': '52fe4523c3a36847f80be855', 'department': 'Production', 'gender': 2, 'id': 49284, 'job': 'Finance', 'name': 'Frank Mancuso Jr.', 'profile_path': None}, {'credit_id': '52fe4523c3a36847f80be88b', 'department': 'Directing', 'gender': 2, 'id': 58712, 'job': 'Director', 'name': 'Steve Miner', 'profile_path': '/yk90jxBifKosxEyP8CITJk1BTtt.jpg'}, {'credit_id': '52fe4523c3a36847f80be84f', 'department': 'Visual Effects', 'gender': 2, 'id': 58712, 'job': 'Animation Director', 'name': 'Steve Miner', 'profile_path': '/yk90jxBifKosxEyP8CITJk1BTtt.jpg'}, {'credit_id': '52fe4523c3a36847f80be861', 'department': 'Writing', 'gender': 0, 'id': 58713, 'job': 'Author', 'name': 'Ron Kurz', 'profile_path': None}, {'credit_id': '52fe4523c3a36847f80be85b', 'department': 'Writing', 'gender': 2, 'id': 58809, 'job': 'Author', 'name': 'Martin Kitrosser', 'profile_path': None}, {'credit_id': '52fe4523c3a36847f80be86d', 'department': 'Writing', 'gender': 1, 'id': 58810, 'job': 'Author', 'name': 'Carol Watson', 'profile_path': None}, {'credit_id': '52fe4523c3a36847f80be873', 'department': 'Writing', 'gender': 0, 'id': 58811, 'job': 'Author', 'name': 'Petru Popescu', 'profile_path': None}, {'credit_id': '52fe4523c3a36847f80be87f', 'department': 'Camera', 'gender': 2, 'id': 58812, 'job': 'Director of Photography', 'name': 'Gerald Feil', 'profile_path': None}]</t>
  </si>
  <si>
    <t>[{'name': 'Paramount Pictures', 'id': 4}, {'name': 'Jason Productions', 'id': 7513}]</t>
  </si>
  <si>
    <t>Friday the 13th Part III</t>
  </si>
  <si>
    <t>m362</t>
  </si>
  <si>
    <t>[{'cast_id': 4, 'character': 'Jason', 'credit_id': '52fe43529251416c7500bef5', 'gender': 2, 'id': 62596, 'name': 'Kane Hodder', 'order': 0, 'profile_path': '/1bTc6ACp6bLCBhhfNUZyqwnZ5fY.jpg'}, {'cast_id': 5, 'character': 'Rennie Wickham', 'credit_id': '52fe43529251416c7500bef9', 'gender': 1, 'id': 64733, 'name': 'Jensen Daggett', 'order': 1, 'profile_path': '/7wjMKfdyLuIyH803jCQHt0CSbVW.jpg'}, {'cast_id': 16, 'character': 'Sean Robertson', 'credit_id': '57a119b8c3a368471e001c22', 'gender': 0, 'id': 1196615, 'name': 'Scott Reeves', 'order': 2, 'profile_path': '/iYowEdfDH6AqxJAOJRCtyOCdihE.jpg'}, {'cast_id': 6, 'character': 'Colleen Van Deusen', 'credit_id': '52fe43529251416c7500befd', 'gender': 1, 'id': 64734, 'name': 'Barbara Bingham', 'order': 3, 'profile_path': '/fZqsPosl3efS61l1agvB39zGsmM.jpg'}, {'cast_id': 17, 'character': 'Charles McCulloch', 'credit_id': '57a119f092514167ae00186a', 'gender': 2, 'id': 13401, 'name': 'Peter Mark Richman', 'order': 4, 'profile_path': '/sOsnORKOZicAp1M8j0ZZgj6LewU.jpg'}, {'cast_id': 18, 'character': 'Wayne Webber', 'credit_id': '57a11a26925141100f000ab0', 'gender': 2, 'id': 116573, 'name': 'Martin Cummins', 'order': 5, 'profile_path': None}, {'cast_id': 19, 'character': 'Miles Wolfe', 'credit_id': '57a11a3ac3a368687700116f', 'gender': 2, 'id': 51539, 'name': 'Gordon Currie', 'order': 6, 'profile_path': None}, {'cast_id': 20, 'character': 'Deck Hand', 'credit_id': '57a11a529251416767001ae9', 'gender': 2, 'id': 32749, 'name': 'Alex Diakun', 'order': 7, 'profile_path': '/jy3TOi8fTh0d4EpPlqc7PTM6K1T.jpg'}, {'cast_id': 21, 'character': 'Julius Gaw', 'credit_id': '57a11a9cc3a368798d000abc', 'gender': 2, 'id': 543589, 'name': 'Vincent Craig Dupree', 'order': 8, 'profile_path': '/8Q0mkiiml1j1Q910FT72TlG94Ty.jpg'}, {'cast_id': 22, 'character': 'J.J. Jarrett', 'credit_id': '57a11ab2c3a36868ae000e4c', 'gender': 1, 'id': 160111, 'name': 'Saffron Henderson', 'order': 9, 'profile_path': None}, {'cast_id': 15, 'character': 'Eva Watanabe', 'credit_id': '52ffb78f9251412a1603bce2', 'gender': 1, 'id': 11024, 'name': 'Kelly Hu', 'order': 10, 'profile_path': '/dxpA9Jz5qaJiDYhPYtH9Dmh1iNs.jpg'}, {'cast_id': 23, 'character': 'Tamara Mason', 'credit_id': '57a11ae0c3a368479d001a8e', 'gender': 1, 'id': 159614, 'name': 'Sharlene Martin', 'order': 11, 'profile_path': '/c1k16LPoBowFlGrcWbMKKuyq5rB.jpg'}, {'cast_id': 1, 'character': 'Jim Miller', 'credit_id': '52fe43529251416c7500beed', 'gender': 0, 'id': 64730, 'name': 'Todd Caldecott', 'order': 13, 'profile_path': None}, {'cast_id': 2, 'character': 'Suzi Donaldson', 'credit_id': '52fe43529251416c7500bef1', 'gender': 1, 'id': 64731, 'name': 'Tiffany Paulsen', 'order': 14, 'profile_path': None}, {'cast_id': 14, 'character': 'Young Jason', 'credit_id': '52fe43529251416c7500bf2b', 'gender': 0, 'id': 61126, 'name': 'Tim Mirkovich', 'order': 15, 'profile_path': None}, {'cast_id': 24, 'character': 'Admiral Robertson', 'credit_id': '58e312a792514127f0016ed4', 'gender': 2, 'id': 151339, 'name': 'Warren Munson', 'order': 16, 'profile_path': None}]</t>
  </si>
  <si>
    <t>[{'credit_id': '52fe43529251416c7500bf03', 'department': 'Directing', 'gender': 2, 'id': 64735, 'job': 'Director', 'name': 'Rob Hedden', 'profile_path': None}, {'credit_id': '52fe43529251416c7500bf09', 'department': 'Production', 'gender': 2, 'id': 64736, 'job': 'Producer', 'name': 'Randy Cheveldave', 'profile_path': None}, {'credit_id': '52fe43529251416c7500bf0f', 'department': 'Production', 'gender': 1, 'id': 64724, 'job': 'Producer', 'name': 'Barbara Sachs', 'profile_path': None}, {'credit_id': '52fe43529251416c7500bf15', 'department': 'Writing', 'gender': 2, 'id': 64735, 'job': 'Screenplay', 'name': 'Rob Hedden', 'profile_path': None}, {'credit_id': '52fe43529251416c7500bf1b', 'department': 'Sound', 'gender': 2, 'id': 23860, 'job': 'Original Music Composer', 'name': 'Fred Mollin', 'profile_path': None}, {'credit_id': '52fe43529251416c7500bf21', 'department': 'Camera', 'gender': 2, 'id': 22544, 'job': 'Director of Photography', 'name': 'Bryan England', 'profile_path': None}, {'credit_id': '52fe43529251416c7500bf27', 'department': 'Editing', 'gender': 2, 'id': 8751, 'job': 'Editor', 'name': 'Steve Mirkovich', 'profile_path': None}]</t>
  </si>
  <si>
    <t>[{'name': 'Paramount Pictures', 'id': 4}, {'name': 'Sean S. Cunningham Films', 'id': 17611}, {'name': 'Horror Inc.', 'id': 62948}]</t>
  </si>
  <si>
    <t>Friday the 13th Part VIII: Jason Takes Manhattan</t>
  </si>
  <si>
    <t>m365</t>
  </si>
  <si>
    <t>['drama', 'romance', 'sci-fi', 'thriller']</t>
  </si>
  <si>
    <t>[{'cast_id': 7, 'character': 'Vincent Freeman', 'credit_id': '52fe4275c3a36847f8020579', 'gender': 2, 'id': 569, 'name': 'Ethan Hawke', 'order': 0, 'profile_path': '/kcby6VYk6Gb0036nUyh8chY5ZAJ.jpg'}, {'cast_id': 9, 'character': 'Jerome Eugene Morrow', 'credit_id': '52fe4275c3a36847f8020581', 'gender': 2, 'id': 9642, 'name': 'Jude Law', 'order': 2, 'profile_path': '/yzVboK3mSpWRr39EXBlYTo4ndcn.jpg'}, {'cast_id': 10, 'character': 'Director Josef', 'credit_id': '52fe4275c3a36847f8020585', 'gender': 2, 'id': 11626, 'name': 'Gore Vidal', 'order': 3, 'profile_path': '/vHIIjpltpM9StRYmjjM7liAObuZ.jpg'}, {'cast_id': 8, 'character': 'Irene Cassini', 'credit_id': '52fe4275c3a36847f802057d', 'gender': 1, 'id': 139, 'name': 'Uma Thurman', 'order': 4, 'profile_path': '/6SuOc2R7kXjq3Em24KTNDW9qblJ.jpg'}, {'cast_id': 11, 'character': 'Detective Hugo', 'credit_id': '52fe4275c3a36847f8020589', 'gender': 2, 'id': 1903, 'name': 'Alan Arkin', 'order': 5, 'profile_path': '/gcrKO2z0YVUXBXVeB9V8PndG0IJ.jpg'}, {'cast_id': 12, 'character': 'Dr. Lamar', 'credit_id': '52fe4275c3a36847f802058d', 'gender': 2, 'id': 3982, 'name': 'Xander Berkeley', 'order': 6, 'profile_path': '/vlZ9FDMk2Xd1WHixPKxnheZoXgR.jpg'}, {'cast_id': 13, 'character': 'Marie Freeman', 'credit_id': '52fe4275c3a36847f8020591', 'gender': 1, 'id': 11627, 'name': 'Jayne Brook', 'order': 7, 'profile_path': '/adrS4ZwaRgXpnJpV2U7uiFU9Cmd.jpg'}, {'cast_id': 14, 'character': 'Young Anton Freeman', 'credit_id': '52fe4275c3a36847f8020595', 'gender': 2, 'id': 10128, 'name': 'William Lee Scott', 'order': 8, 'profile_path': '/dq4IWfaRLghUgkIUB7UVBlhWj8t.jpg'}, {'cast_id': 15, 'character': 'Adult Anton Freeman', 'credit_id': '52fe4275c3a36847f8020599', 'gender': 2, 'id': 11628, 'name': 'Loren Dean', 'order': 9, 'profile_path': '/7qYin1jdiWuuFobjlacatyojqds.jpg'}, {'cast_id': 16, 'character': 'Caesar', 'credit_id': '52fe4275c3a36847f802059d', 'gender': 2, 'id': 7502, 'name': 'Ernest Borgnine', 'order': 10, 'profile_path': '/9NplAYSm1kTYgO8ByNLzKctqa05.jpg'}, {'cast_id': 17, 'character': '"German"', 'credit_id': '52fe4275c3a36847f80205a1', 'gender': 2, 'id': 4252, 'name': 'Tony Shalhoub', 'order': 11, 'profile_path': '/jXzlVxS8u64XEZUoNPiuhGcQXDW.jpg'}, {'cast_id': 18, 'character': 'Head Nurse', 'credit_id': '52fe4275c3a36847f80205a5', 'gender': 1, 'id': 154644, 'name': 'Una Damon', 'order': 12, 'profile_path': '/d3dcUIwjXY0mH6QplM98L8fswzA.jpg'}]</t>
  </si>
  <si>
    <t>[{'credit_id': '52fe4275c3a36847f8020557', 'department': 'Directing', 'gender': 2, 'id': 8685, 'job': 'Director', 'name': 'Andrew Niccol', 'profile_path': '/ufWm8st5GYkWjTFEATiNKidtwy0.jpg'}, {'credit_id': '52fe4275c3a36847f802055d', 'department': 'Writing', 'gender': 2, 'id': 8685, 'job': 'Screenplay', 'name': 'Andrew Niccol', 'profile_path': '/ufWm8st5GYkWjTFEATiNKidtwy0.jpg'}, {'credit_id': '52fe4275c3a36847f8020563', 'department': 'Production', 'gender': 2, 'id': 518, 'job': 'Producer', 'name': 'Danny DeVito', 'profile_path': '/zKuyzmKzPLG7RJo7lbbHjx6CCZc.jpg'}, {'credit_id': '52fe4275c3a36847f8020569', 'department': 'Sound', 'gender': 0, 'id': 10759, 'job': 'Original Music Composer', 'name': 'Michael Nyman', 'profile_path': '/yAjkiel4NWG4zu9o53GusvsdTEn.jpg'}, {'credit_id': '52fe4275c3a36847f802056f', 'department': 'Camera', 'gender': 2, 'id': 1129, 'job': 'Director of Photography', 'name': 'Slawomir Idziak', 'profile_path': '/vA9WrEK35MyUx6Sb4NtZiouotsg.jpg'}, {'credit_id': '52fe4275c3a36847f8020575', 'department': 'Editing', 'gender': 1, 'id': 11625, 'job': 'Editor', 'name': 'Lisa Zeno Churgin', 'profile_path': None}, {'credit_id': '52fe4275c3a36847f80205ab', 'department': 'Costume &amp; Make-Up', 'gender': 0, 'id': 557, 'job': 'Costume Design', 'name': 'Colleen Atwood', 'profile_path': '/4hbAdhvoCkENdoFDLKdXck1ESIl.jpg'}, {'credit_id': '52fe4275c3a36847f80205b1', 'department': 'Costume &amp; Make-Up', 'gender': 1, 'id': 406204, 'job': 'Makeup Artist', 'name': 'Ve Neill', 'profile_path': '/gNYwxuK5Z7Nr3tWtSWv0qAueUIs.jpg'}, {'credit_id': '5332f9fcc3a3686aaf0047a2', 'department': 'Production', 'gender': 2, 'id': 5381, 'job': 'Producer', 'name': 'Michael Shamberg', 'profile_path': '/tjqSWmFb0OCjnTwDISwR8Kl94af.jpg'}, {'credit_id': '5332fa14c3a3686a9d00471d', 'department': 'Production', 'gender': 1, 'id': 5382, 'job': 'Producer', 'name': 'Stacey Sher', 'profile_path': '/fFvKIC38R9Q34VhTQ8BGfqorK8E.jpg'}, {'credit_id': '5332fa2cc3a3686a7800477f', 'department': 'Production', 'gender': 1, 'id': 6410, 'job': 'Casting', 'name': 'Francine Maisler', 'profile_path': '/7kOKhRSuwDXqyd2Dm2xdWdi18lQ.jpg'}, {'credit_id': '552a65f3c3a36859cf003de3', 'department': 'Art', 'gender': 2, 'id': 20292, 'job': 'Production Design', 'name': 'Jan Roelfs', 'profile_path': None}, {'credit_id': '552a6608c3a36859cf003de6', 'department': 'Art', 'gender': 1, 'id': 9270, 'job': 'Art Direction', 'name': 'Sarah Knowles', 'profile_path': None}, {'credit_id': '552a6623c3a3681f5c0040fd', 'department': 'Art', 'gender': 1, 'id': 53182, 'job': 'Set Decoration', 'name': 'Nancy Nye', 'profile_path': None}, {'credit_id': '552a6649c3a3683e52002d6e', 'department': 'Costume &amp; Make-Up', 'gender': 0, 'id': 32644, 'job': 'Makeup Artist', 'name': 'Lizbeth Williamson', 'profile_path': None}, {'credit_id': '552a666592514111d60045e9', 'department': 'Costume &amp; Make-Up', 'gender': 0, 'id': 1375739, 'job': 'Makeup Artist', 'name': 'Jill Rockow', 'profile_path': None}, {'credit_id': '552a6689c3a368596e00352e', 'department': 'Costume &amp; Make-Up', 'gender': 0, 'id': 92334, 'job': 'Hairstylist', 'name': 'Alicia M. Tripi', 'profile_path': None}, {'credit_id': '552a66a492514132360020ec', 'department': 'Costume &amp; Make-Up', 'gender': 0, 'id': 1453173, 'job': 'Hairstylist', 'name': 'Bette Iverson', 'profile_path': None}, {'credit_id': '552a66bac3a36858d60034b6', 'department': 'Costume &amp; Make-Up', 'gender': 0, 'id': 9337, 'job': 'Hairstylist', 'name': 'Toni-Ann Walker', 'profile_path': None}, {'credit_id': '552a66f2c3a36830d400037b', 'department': 'Crew', 'gender': 0, 'id': 1397317, 'job': 'Property Master', 'name': 'Emily Ferry', 'profile_path': None}, {'credit_id': '552a675a9251414b790039fb', 'department': 'Art', 'gender': 0, 'id': 1405378, 'job': 'Leadman', 'name': 'R. Scott Doran', 'profile_path': None}, {'credit_id': '552a6778c3a3681f5c004111', 'department': 'Art', 'gender': 0, 'id': 1453174, 'job': 'Construction Coordinator', 'name': 'Jim Ondrejko', 'profile_path': None}, {'credit_id': '552a678f92514111d6004603', 'department': 'Art', 'gender': 0, 'id': 21148, 'job': 'Set Designer', 'name': 'Stephen Alesch', 'profile_path': None}, {'credit_id': '552a67ac92514111d6004606', 'department': 'Art', 'gender': 0, 'id': 1368863, 'job': 'Set Designer', 'name': 'Randall D. Wilkins', 'profile_path': None}, {'credit_id': '552a681cc3a3681f5c00411b', 'department': 'Sound', 'gender': 0, 'id': 1453175, 'job': 'ADR &amp; Dubbing', 'name': 'Cliff Latimer', 'profile_path': None}, {'credit_id': '552a684692514121d6000e38', 'department': 'Editing', 'gender': 0, 'id': 85122, 'job': 'Dialogue Editor', 'name': 'Noah Blough', 'profile_path': None}, {'credit_id': '552a686a925141323600210e', 'department': 'Editing', 'gender': 0, 'id': 1299405, 'job': 'Dialogue Editor', 'name': 'James Matheny', 'profile_path': None}, {'credit_id': '552a6887c3a36830d400039b', 'department': 'Sound', 'gender': 2, 'id': 1077782, 'job': 'Foley', 'name': 'Gary A. Hecker', 'profile_path': '/qyBUauN3XIS2Mlus3OdGCmrUo0S.jpg'}, {'credit_id': '552a689bc3a36859cf003e2c', 'department': 'Sound', 'gender': 0, 'id': 548445, 'job': 'Foley', 'name': 'Jeffrey Wilhoit', 'profile_path': None}, {'credit_id': '552a68bdc3a3683e52002da2', 'department': 'Sound', 'gender': 0, 'id': 1395447, 'job': 'Sound Effects Editor', 'name': 'Steven Ticknor', 'profile_path': None}, {'credit_id': '552a68f3c3a36858d60034f3', 'department': 'Sound', 'gender': 2, 'id': 1377220, 'job': 'Sound Re-Recording Mixer', 'name': 'Doug Hemphill', 'profile_path': None}, {'credit_id': '552a690b925141265f001721', 'department': 'Sound', 'gender': 0, 'id': 113073, 'job': 'Sound Re-Recording Mixer', 'name': 'Paul Massey', 'profile_path': None}, {'credit_id': '552a69369251410876003365', 'department': 'Sound', 'gender': 2, 'id': 1341403, 'job': 'Supervising Sound Editor', 'name': 'Richard King', 'profile_path': None}, {'credit_id': '552a69a5c3a3681f5600479f', 'department': 'Crew', 'gender': 0, 'id': 9456, 'job': 'Special Effects Coordinator', 'name': "Gary D'Amico", 'profile_path': None}, {'credit_id': '552a69dcc3a3683e52002db7', 'department': 'Visual Effects', 'gender': 0, 'id': 1404324, 'job': 'Visual Effects Supervisor', 'name': 'Daniele Colajacomo', 'profile_path': None}, {'credit_id': '552a69f7c3a36858d6003516', 'department': 'Visual Effects', 'gender': 0, 'id': 1399636, 'job': 'Visual Effects Supervisor', 'name': 'Jerry Pooler', 'profile_path': None}, {'credit_id': '552a6a0dc3a3681f5c00414a', 'department': 'Visual Effects', 'gender': 0, 'id': 1075261, 'job': 'Visual Effects Supervisor', 'name': 'Chris Watts', 'profile_path': None}, {'credit_id': '552a6a43c3a3683e52002dc2', 'department': 'Crew', 'gender': 2, 'id': 78395, 'job': 'Stunt Coordinator', 'name': 'Norman Howell', 'profile_path': None}, {'credit_id': '552a6a709251414b79003a41', 'department': 'Camera', 'gender': 2, 'id': 56791, 'job': 'Camera Operator', 'name': 'Jonathan Brown', 'profile_path': None}, {'credit_id': '552a6a8ac3a3681f560047b9', 'department': 'Camera', 'gender': 2, 'id': 1453185, 'job': 'Still Photographer', 'name': 'Darren Michaels', 'profile_path': None}, {'credit_id': '552a6ab1925141265f001743', 'department': 'Costume &amp; Make-Up', 'gender': 0, 'id': 1321589, 'job': 'Costume Supervisor', 'name': 'Robert Q. Mathews', 'profile_path': None}]</t>
  </si>
  <si>
    <t>[{'id': 53, 'name': 'Thriller'}, {'id': 878, 'name': 'Science Fiction'}, {'id': 9648, 'name': 'Mystery'}, {'id': 10749, 'name': 'Romance'}]</t>
  </si>
  <si>
    <t>[{'name': 'Columbia Pictures', 'id': 5}, {'name': 'Jersey Films', 'id': 216}]</t>
  </si>
  <si>
    <t>Gattaca</t>
  </si>
  <si>
    <t>m367</t>
  </si>
  <si>
    <t>[{'cast_id': 1, 'character': 'Jack Carter', 'credit_id': '52fe43749251416c75011069', 'gender': 2, 'id': 16483, 'name': 'Sylvester Stallone', 'order': 0, 'profile_path': '/gnmwOa46C2TP35N7ARSzboTdx2u.jpg'}, {'cast_id': 2, 'character': 'Gloria Carter', 'credit_id': '52fe43749251416c7501106d', 'gender': 1, 'id': 8436, 'name': 'Miranda Richardson', 'order': 1, 'profile_path': '/kTs3t6pnO3zR7WYSVYzQfJ9yKMW.jpg'}, {'cast_id': 3, 'character': 'Doreen Carter', 'credit_id': '52fe43749251416c75011071', 'gender': 1, 'id': 38581, 'name': 'Rachael Leigh Cook', 'order': 2, 'profile_path': '/cotGJui5H2Te2ThYERndc3DOVOm.jpg'}, {'cast_id': 4, 'character': 'Cyrus Paice', 'credit_id': '52fe43749251416c75011075', 'gender': 2, 'id': 2295, 'name': 'Mickey Rourke', 'order': 3, 'profile_path': '/AvGzQ8fvjurGmZW3W1wlQ5WfSeT.jpg'}, {'cast_id': 11, 'character': 'Eddie', 'credit_id': '52fe43749251416c7501109d', 'gender': 2, 'id': 12796, 'name': 'Johnny Strong', 'order': 4, 'profile_path': '/mai8GzxPcvdIo1RzymbwBwayhxe.jpg'}, {'cast_id': 12, 'character': 'Geraldine', 'credit_id': '52fe43749251416c750110a1', 'gender': 1, 'id': 25702, 'name': 'Rhona Mitra', 'order': 5, 'profile_path': '/5iaixWY0qTK9ouHA1wmlXi3t0ie.jpg'}, {'cast_id': 13, 'character': 'Con McCarty', 'credit_id': '52fe43749251416c750110a5', 'gender': 2, 'id': 11885, 'name': 'John C. McGinley', 'order': 6, 'profile_path': '/6AJL0ylRtJ9vcR57yEenhWHXHFt.jpg'}, {'cast_id': 14, 'character': 'Jeremy Kinnear', 'credit_id': '52fe43749251416c750110a9', 'gender': 2, 'id': 10697, 'name': 'Alan Cumming', 'order': 7, 'profile_path': '/sGlkbGy5yWAKuAOzWVWPMONxM4f.jpg'}, {'cast_id': 15, 'character': 'Cliff Brumby', 'credit_id': '52fe43749251416c750110ad', 'gender': 2, 'id': 3895, 'name': 'Michael Caine', 'order': 8, 'profile_path': '/vvj0JMSFpOajXCE46Hy4dyqSP2U.jpg'}, {'cast_id': 16, 'character': 'Audrey', 'credit_id': '52fe43749251416c750110b1', 'gender': 0, 'id': 15370, 'name': 'Gretchen Mol', 'order': 9, 'profile_path': '/46mBoe7xf3pJgQLEYNw6Msniq3r.jpg'}, {'cast_id': 17, 'character': 'Thorpey', 'credit_id': '52fe43749251416c750110b5', 'gender': 2, 'id': 12055, 'name': 'John Cassini', 'order': 10, 'profile_path': '/x6on7gR2Q8iQknmrmEL6hMZWZPJ.jpg'}, {'cast_id': 19, 'character': 'Girl #1', 'credit_id': '55e6acf8c3a3685f9800255c', 'gender': 1, 'id': 58393, 'name': 'Crystal Lowe', 'order': 11, 'profile_path': '/Ceoa65Zc6QXvT1zFpPmQx5dY5M.jpg'}, {'cast_id': 23, 'character': 'Jim Davis', 'credit_id': '58f0d0b192514125b101103a', 'gender': 2, 'id': 534, 'name': 'Mark Boone Junior', 'order': 12, 'profile_path': '/riibKDljUzdSfIZygymhKx9yNPx.jpg'}, {'cast_id': 24, 'character': 'Bud #1', 'credit_id': '58f0d0d7c3a3686b4d011819', 'gender': 2, 'id': 51383, 'name': 'Tyler Labine', 'order': 13, 'profile_path': '/rRc5H2pMFh3dlqs68xLbnthj3DS.jpg'}, {'cast_id': 25, 'character': 'Les Fletcher (voice)', 'credit_id': '58f0d13f92514125c6011bb3', 'gender': 2, 'id': 3197, 'name': 'Tom Sizemore', 'order': 14, 'profile_path': '/soINOuacuiThRb2LyPD4tTWve7C.jpg'}]</t>
  </si>
  <si>
    <t>[{'credit_id': '52fe43749251416c7501107b', 'department': 'Directing', 'gender': 2, 'id': 56435, 'job': 'Director', 'name': 'Stephen T. Kay', 'profile_path': '/wN9Vxi5dvDNSV70kV3P1LQvx5EM.jpg'}, {'credit_id': '52fe43749251416c75011081', 'department': 'Production', 'gender': 2, 'id': 46088, 'job': 'Producer', 'name': 'Mark Canton', 'profile_path': None}, {'credit_id': '52fe43749251416c75011087', 'department': 'Production', 'gender': 2, 'id': 1059, 'job': 'Producer', 'name': 'Neil Canton', 'profile_path': None}, {'credit_id': '52fe43749251416c7501108d', 'department': 'Writing', 'gender': 2, 'id': 65366, 'job': 'Screenplay', 'name': 'Ted Lewis', 'profile_path': None}, {'credit_id': '52fe43749251416c75011093', 'department': 'Writing', 'gender': 2, 'id': 818, 'job': 'Screenplay', 'name': 'David McKenna', 'profile_path': None}, {'credit_id': '52fe43749251416c75011099', 'department': 'Camera', 'gender': 2, 'id': 18265, 'job': 'Director of Photography', 'name': 'Mauro Fiore', 'profile_path': None}, {'credit_id': '55464596c3a3680cd5007027', 'department': 'Directing', 'gender': 0, 'id': 1362798, 'job': 'Assistant Director', 'name': 'Kevin Fair', 'profile_path': None}, {'credit_id': '564d1edac3a3682a1a003791', 'department': 'Crew', 'gender': 2, 'id': 1007395, 'job': 'Stunts', 'name': 'J.J. Makaro', 'profile_path': None}, {'credit_id': '564d1f50c3a368602e008423', 'department': 'Crew', 'gender': 0, 'id': 113194, 'job': 'Stunts', 'name': 'James Bamford', 'profile_path': None}, {'credit_id': '56bd33c2c3a368180a0017db', 'department': 'Art', 'gender': 1, 'id': 22061, 'job': 'Art Direction', 'name': 'Helen Jarvis', 'profile_path': None}]</t>
  </si>
  <si>
    <t>[{'id': 28, 'name': 'Action'}, {'id': 18, 'name': 'Drama'}, {'id': 53, 'name': 'Thriller'}, {'id': 80, 'name': 'Crime'}]</t>
  </si>
  <si>
    <t>[{'name': 'Franchise Pictures', 'id': 1403}, {'name': 'Warner Bros.', 'id': 6194}, {'name': 'Morgan Creek Productions', 'id': 10210}, {'name': 'The Canton Company', 'id': 22351}]</t>
  </si>
  <si>
    <t>Get Carter</t>
  </si>
  <si>
    <t>m368</t>
  </si>
  <si>
    <t>[{'cast_id': 1, 'character': 'Ricky Roma', 'credit_id': '52fe4500c3a36847f80b6d4f', 'gender': 2, 'id': 1158, 'name': 'Al Pacino', 'order': 0, 'profile_path': '/ks7Ba8x9fJUlP9decBr6Dh5mThX.jpg'}, {'cast_id': 2, 'character': 'Shelley Levene', 'credit_id': '52fe4500c3a36847f80b6d53', 'gender': 2, 'id': 3151, 'name': 'Jack Lemmon', 'order': 1, 'profile_path': '/chZmNRYMtqkiDlatprGDH4BzGqG.jpg'}, {'cast_id': 3, 'character': 'Blake', 'credit_id': '52fe4500c3a36847f80b6d57', 'gender': 2, 'id': 7447, 'name': 'Alec Baldwin', 'order': 2, 'profile_path': '/zFtp13AZyPbqbj6yHujPWHO5ioh.jpg'}, {'cast_id': 4, 'character': 'George Aaronow', 'credit_id': '52fe4500c3a36847f80b6d5b', 'gender': 2, 'id': 1903, 'name': 'Alan Arkin', 'order': 3, 'profile_path': '/gcrKO2z0YVUXBXVeB9V8PndG0IJ.jpg'}, {'cast_id': 5, 'character': 'Dave Moss', 'credit_id': '52fe4500c3a36847f80b6d5f', 'gender': 2, 'id': 228, 'name': 'Ed Harris', 'order': 4, 'profile_path': '/atzm7ZGRFSWJHQT6qKmzjmNQ9GA.jpg'}, {'cast_id': 6, 'character': 'John Williamson', 'credit_id': '52fe4500c3a36847f80b6d63', 'gender': 2, 'id': 1979, 'name': 'Kevin Spacey', 'order': 5, 'profile_path': '/cdowETe1PgXLjo72hDb7R7tyavf.jpg'}, {'cast_id': 7, 'character': 'James Lingk', 'credit_id': '52fe4500c3a36847f80b6d67', 'gender': 2, 'id': 378, 'name': 'Jonathan Pryce', 'order': 6, 'profile_path': '/kfRf0eRfh9RRvBZEmpcXazWBgjd.jpg'}, {'cast_id': 17, 'character': 'Larry Spannel', 'credit_id': '52fe4501c3a36847f80b6da1', 'gender': 2, 'id': 27545, 'name': 'Bruce Altman', 'order': 7, 'profile_path': '/vCArPsn18bhTvBs9OiWyT7SJ6Ro.jpg'}, {'cast_id': 18, 'character': 'Detective', 'credit_id': '52fe4501c3a36847f80b6da5', 'gender': 2, 'id': 8693, 'name': 'Jude Ciccolella', 'order': 8, 'profile_path': '/6nuAG4DVlCc0h2rfrbpJhdmKudx.jpg'}, {'cast_id': 19, 'character': 'Policeman', 'credit_id': '549735809251417315001c85', 'gender': 0, 'id': 21384, 'name': 'Paul Butler', 'order': 9, 'profile_path': '/6OO6I5MG06Vy0pyyzGYuNKhkGBl.jpg'}, {'cast_id': 21, 'character': 'Coat Check Girl', 'credit_id': '549735dec3a3686ae3006bc0', 'gender': 1, 'id': 171743, 'name': 'Lori Tan Chinn', 'order': 11, 'profile_path': None}, {'cast_id': 46, 'character': 'Man in Donut Shop', 'credit_id': '56365a8bc3a3681b5401c1a9', 'gender': 2, 'id': 4199, 'name': 'Neal Jones', 'order': 12, 'profile_path': '/c86o0FZyiksJW3p90wvhtmMVykL.jpg'}, {'cast_id': 47, 'character': 'Additional Voices (voice)', 'credit_id': '56365afc92514129fe00d2a2', 'gender': 0, 'id': 175037, 'name': 'Leigh French', 'order': 13, 'profile_path': '/uGptTmpi9bL9GQAvHCOd0wW18xq.jpg'}, {'cast_id': 48, 'character': 'Additional Voices (voice)', 'credit_id': '56365b2492514129fe00d2a6', 'gender': 2, 'id': 16580, 'name': 'George Cheung', 'order': 14, 'profile_path': '/e513eDX6jpeTpr0DyrgHtd1gp5z.jpg'}, {'cast_id': 49, 'character': 'Additional Voices (voice)', 'credit_id': '56365b3dc3a3681b4d01d4b3', 'gender': 0, 'id': 7178, 'name': 'Murphy Dunne', 'order': 15, 'profile_path': '/xhF3wqk5L1fc1Zo4TyqvtarQ7M2.jpg'}, {'cast_id': 50, 'character': 'Additional Voices (voice)', 'credit_id': '56365b5dc3a3681b5e01a0a6', 'gender': 2, 'id': 16584, 'name': 'Dana Lee', 'order': 16, 'profile_path': '/kU0EcVjWDreeD3KyakXjpYwfR4o.jpg'}, {'cast_id': 52, 'character': 'Additional Voices (voice)', 'credit_id': '56365bbf9251416d5200cd2a', 'gender': 0, 'id': 1229807, 'name': 'Gregory Snegoff', 'order': 18, 'profile_path': None}, {'cast_id': 53, 'character': 'Telephone Service Man (uncredited)', 'credit_id': '56365bdf9251414ad8019789', 'gender': 0, 'id': 1282690, 'name': 'Skipp Lynch', 'order': 19, 'profile_path': None}, {'cast_id': 54, 'character': 'Additional Voices (voice)', 'credit_id': '563db45a9251417fa9002470', 'gender': 1, 'id': 78620, 'name': 'Julie Payne', 'order': 20, 'profile_path': None}]</t>
  </si>
  <si>
    <t>[{'credit_id': '52fe4500c3a36847f80b6d6d', 'department': 'Directing', 'gender': 2, 'id': 15890, 'job': 'Director', 'name': 'James Foley', 'profile_path': '/ujAhQvNNnBqa6ZP2C46DMdAp09w.jpg'}, {'credit_id': '52fe4500c3a36847f80b6d73', 'department': 'Writing', 'gender': 2, 'id': 1255, 'job': 'Theatre Play', 'name': 'David Mamet', 'profile_path': '/gyEERG5App4yST1ivDc8t9JrsjP.jpg'}, {'credit_id': '52fe4500c3a36847f80b6d79', 'department': 'Writing', 'gender': 2, 'id': 1255, 'job': 'Screenplay', 'name': 'David Mamet', 'profile_path': '/gyEERG5App4yST1ivDc8t9JrsjP.jpg'}, {'credit_id': '52fe4500c3a36847f80b6d7f', 'department': 'Production', 'gender': 0, 'id': 10570, 'job': 'Executive Producer', 'name': 'Joseph M. Caracciolo Jr.', 'profile_path': None}, {'credit_id': '52fe4500c3a36847f80b6d85', 'department': 'Production', 'gender': 2, 'id': 57753, 'job': 'Producer', 'name': 'Jerry Tokofsky', 'profile_path': None}, {'credit_id': '52fe4500c3a36847f80b6d8b', 'department': 'Production', 'gender': 0, 'id': 57754, 'job': 'Producer', 'name': 'Stanley R. Zupnik', 'profile_path': None}, {'credit_id': '52fe4501c3a36847f80b6d91', 'department': 'Sound', 'gender': 2, 'id': 1213, 'job': 'Original Music Composer', 'name': 'James Newton Howard', 'profile_path': '/5UTEMYS7rydwe7ooOmj2dLRFuu2.jpg'}, {'credit_id': '52fe4501c3a36847f80b6d97', 'department': 'Camera', 'gender': 0, 'id': 20693, 'job': 'Director of Photography', 'name': 'Juan Ruiz AnchÃ­a', 'profile_path': None}, {'credit_id': '52fe4501c3a36847f80b6d9d', 'department': 'Editing', 'gender': 2, 'id': 10853, 'job': 'Editor', 'name': 'Howard E. Smith', 'profile_path': None}, {'credit_id': '5636521dc3a3681b4d01d394', 'department': 'Production', 'gender': 0, 'id': 1018812, 'job': 'Co-Producer', 'name': 'Morris Ruskin', 'profile_path': None}, {'credit_id': '56365259925141285701af73', 'department': 'Production', 'gender': 1, 'id': 897, 'job': 'Casting', 'name': 'Bonnie Timmermann', 'profile_path': '/jM8QANtq0v7Eqy8ZYtKot27nsfK.jpg'}, {'credit_id': '5636527cc3a3681b5c01cb03', 'department': 'Art', 'gender': 1, 'id': 3429, 'job': 'Production Design', 'name': 'Jane Musky', 'profile_path': None}, {'credit_id': '563652d9c3a3681b6101babf', 'department': 'Art', 'gender': 0, 'id': 1419416, 'job': 'Art Direction', 'name': 'William Barclay', 'profile_path': None}, {'credit_id': '5636530f9251414ab7018ebc', 'department': 'Art', 'gender': 0, 'id': 9179, 'job': 'Set Decoration', 'name': 'Robert J. Franco', 'profile_path': None}, {'credit_id': '56365333c3a3681b6101baca', 'department': 'Costume &amp; Make-Up', 'gender': 0, 'id': 1035668, 'job': 'Costume Design', 'name': 'Jane Greenwood', 'profile_path': None}, {'credit_id': '56365371c3a3681b5401c0d6', 'department': 'Costume &amp; Make-Up', 'gender': 0, 'id': 91054, 'job': 'Makeup Artist', 'name': 'Sharon Ilson', 'profile_path': None}, {'credit_id': '563653a1925141616700cbe8', 'department': 'Costume &amp; Make-Up', 'gender': 0, 'id': 91051, 'job': 'Hairstylist', 'name': 'Colleen Callaghan', 'profile_path': None}, {'credit_id': '563653d5c3a3681b5401c0e9', 'department': 'Costume &amp; Make-Up', 'gender': 0, 'id': 32490, 'job': 'Hair Department Head', 'name': "Alan D'Angerio", 'profile_path': None}, {'credit_id': '563654169251413b4600d004', 'department': 'Production', 'gender': 1, 'id': 4183, 'job': 'Unit Production Manager', 'name': 'Celia D. Costas', 'profile_path': None}, {'credit_id': '56365496c3a3681b5201a999', 'department': 'Directing', 'gender': 0, 'id': 578324, 'job': 'Assistant Director', 'name': 'Thomas A. Reilly', 'profile_path': None}, {'credit_id': '563654d092514129fe00d20e', 'department': 'Crew', 'gender': 2, 'id': 1414994, 'job': 'Property Master', 'name': 'Robert Griffon Jr.', 'profile_path': None}, {'credit_id': '56365541925141616700cc2b', 'department': 'Sound', 'gender': 0, 'id': 1302182, 'job': 'Sound Re-Recording Mixer', 'name': 'Wayne Artman', 'profile_path': None}, {'credit_id': '563655739251414ab7018f08', 'department': 'Sound', 'gender': 0, 'id': 1421706, 'job': 'Sound Re-Recording Mixer', 'name': 'Tom E. Dahl', 'profile_path': None}, {'credit_id': '5636564dc3a3681b5c01cb7a', 'department': 'Sound', 'gender': 2, 'id': 1530322, 'job': 'Foley', 'name': 'Matthew Harrison', 'profile_path': None}, {'credit_id': '56365691c3a3681b5901a6cd', 'department': 'Sound', 'gender': 0, 'id': 1378172, 'job': 'Foley', 'name': 'Edward M. Steidele', 'profile_path': None}, {'credit_id': '563657069251416d5200cca3', 'department': 'Editing', 'gender': 0, 'id': 16573, 'job': 'Dialogue Editor', 'name': 'Denise Horta', 'profile_path': None}, {'credit_id': '56365770c3a3681b5e01a04a', 'department': 'Sound', 'gender': 0, 'id': 1400556, 'job': 'Sound Effects Editor', 'name': 'Ed Callahan', 'profile_path': None}, {'credit_id': '563657a9c3a3681b4d01d43e', 'department': 'Lighting', 'gender': 0, 'id': 1449180, 'job': 'Gaffer', 'name': 'Jerry DeBlau', 'profile_path': None}, {'credit_id': '563657df92514129fe00d250', 'department': 'Camera', 'gender': 0, 'id': 957361, 'job': 'Camera Operator', 'name': 'Craig Haagensen', 'profile_path': '/aSfgLJSIxJSYYOXQuuuJ4GD9xdf.jpg'}, {'credit_id': '56365837c3a3681b4d01d451', 'department': 'Camera', 'gender': 0, 'id': 1530325, 'job': 'Grip', 'name': 'Joseph Viano', 'profile_path': None}, {'credit_id': '5636585f9251416d5200ccbf', 'department': 'Lighting', 'gender': 0, 'id': 1530326, 'job': 'Electrician', 'name': 'Lance Shepherd', 'profile_path': None}, {'credit_id': '563658d89251414ab7018f5c', 'department': 'Sound', 'gender': 2, 'id': 1530327, 'job': 'Orchestrator', 'name': 'Brad Dechter', 'profile_path': None}, {'credit_id': '5645f3b19251410a47009342', 'department': 'Art', 'gender': 2, 'id': 1430231, 'job': 'Assistant Art Director', 'name': 'Bob Shaw', 'profile_path': None}, {'credit_id': '5645f3f4c3a36870ec008d70', 'department': 'Art', 'gender': 0, 'id': 1535413, 'job': 'Construction Coordinator', 'name': 'Fred Merusi', 'profile_path': None}, {'credit_id': '5645f432c3a36870ec008d7b', 'department': 'Crew', 'gender': 0, 'id': 21150, 'job': 'Special Effects Coordinator', 'name': 'Mike Maggi', 'profile_path': None}, {'credit_id': '5645f4549251410a4c0091fd', 'department': 'Directing', 'gender': 1, 'id': 958273, 'job': 'Script Supervisor', 'name': 'Dianne Dreyer', 'profile_path': '/aN6Upw31PFDhH3cVE6QUat29nHD.jpg'}, {'credit_id': '5692aae592514115ce002c39', 'department': 'Directing', 'gender': 2, 'id': 1561591, 'job': 'Assistant Director', 'name': 'Richard Patrick', 'profile_path': None}, {'credit_id': '56954a5f92514153820000f4', 'department': 'Production', 'gender': 1, 'id': 1113357, 'job': 'Casting', 'name': 'Sylvia Fay', 'profile_path': None}, {'credit_id': '570157bfc3a36856880002af', 'department': 'Editing', 'gender': 0, 'id': 1564233, 'job': 'Color Timer', 'name': 'Mike Stanwick', 'profile_path': None}, {'credit_id': '5748816b9251414c4b0015a6', 'department': 'Crew', 'gender': 0, 'id': 142168, 'job': 'Transportation Captain', 'name': 'John Leonidas', 'profile_path': None}]</t>
  </si>
  <si>
    <t>[{'id': 80, 'name': 'Crime'}, {'id': 18, 'name': 'Drama'}, {'id': 9648, 'name': 'Mystery'}]</t>
  </si>
  <si>
    <t>[{'name': 'New Line Cinema', 'id': 12}, {'name': 'GGR', 'id': 67780}, {'name': 'Zupnik Cinema Group II', 'id': 67781}]</t>
  </si>
  <si>
    <t>Glengarry Glen Ross</t>
  </si>
  <si>
    <t>m371</t>
  </si>
  <si>
    <t>[{'cast_id': 1, 'character': "Randall 'Memphis' Raines", 'credit_id': '52fe451ac3a36847f80bc977', 'gender': 2, 'id': 2963, 'name': 'Nicolas Cage', 'order': 0, 'profile_path': '/ti2h1OS1n1VwoJHWFaJD8dMZuEE.jpg'}, {'cast_id': 3, 'character': "Sara 'Sway' Wayland", 'credit_id': '52fe451ac3a36847f80bc97f', 'gender': 1, 'id': 11701, 'name': 'Angelina Jolie', 'order': 1, 'profile_path': '/nsxtg9MQG01hvud1vVEW9vvfukK.jpg'}, {'cast_id': 2, 'character': 'Kip Raines', 'credit_id': '52fe451ac3a36847f80bc97b', 'gender': 2, 'id': 1771, 'name': 'Giovanni Ribisi', 'order': 2, 'profile_path': '/mLQrEU7X7GD5V7i1clGRqpg8PVk.jpg'}, {'cast_id': 27, 'character': '(Det) Roland Castlebeck', 'credit_id': '52fe451ac3a36847f80bc9fd', 'gender': 2, 'id': 18792, 'name': 'Delroy Lindo', 'order': 3, 'profile_path': '/uhjdTemc2kYbQj47bVqRb7OdVjH.jpg'}, {'cast_id': 33, 'character': 'Atlee Jackson', 'credit_id': '52fe451ac3a36847f80bca15', 'gender': 2, 'id': 883, 'name': 'Will Patton', 'order': 4, 'profile_path': '/qpycaaWP1oUx1Wd2lMBfQtR7qDO.jpg'}, {'cast_id': 30, 'character': 'Raymond Calitri', 'credit_id': '52fe451ac3a36847f80bca09', 'gender': 2, 'id': 2040, 'name': 'Christopher Eccleston', 'order': 5, 'profile_path': '/9zI0Ed8aGxLPdTQeV0He9Rl0eSX.jpg'}, {'cast_id': 29, 'character': 'Donny Astricky', 'credit_id': '52fe451ac3a36847f80bca05', 'gender': 2, 'id': 8687, 'name': 'Chi McBride', 'order': 6, 'profile_path': '/8SZovWxZzQ78uQp2rNzU9fKyYJS.jpg'}, {'cast_id': 5, 'character': 'Otto Halliwell', 'credit_id': '52fe451ac3a36847f80bc987', 'gender': 2, 'id': 3087, 'name': 'Robert Duvall', 'order': 7, 'profile_path': '/1aBC7NxPy10ofng6HsJBecJ1vMZ.jpg'}, {'cast_id': 25, 'character': 'Tumbler', 'credit_id': '52fe451ac3a36847f80bc9f5', 'gender': 2, 'id': 1894, 'name': 'Scott Caan', 'order': 8, 'profile_path': '/kvUKf9HCaqUtgj7XuKZOvN66MOT.jpg'}, {'cast_id': 28, 'character': '(Det) Drycoff', 'credit_id': '52fe451ac3a36847f80bca01', 'gender': 2, 'id': 18082, 'name': 'Timothy Olyphant', 'order': 9, 'profile_path': '/qPqm3mx3xzROFjlSGvh5dqR0XtV.jpg'}, {'cast_id': 24, 'character': 'Toby', 'credit_id': '52fe451ac3a36847f80bc9f1', 'gender': 2, 'id': 10128, 'name': 'William Lee Scott', 'order': 10, 'profile_path': '/dq4IWfaRLghUgkIUB7UVBlhWj8t.jpg'}, {'cast_id': 32, 'character': 'The Sphinx', 'credit_id': '52fe451ac3a36847f80bca11', 'gender': 2, 'id': 980, 'name': 'Vinnie Jones', 'order': 11, 'profile_path': '/1QQea9t0JkRVVVbgVtpGAQuf0x5.jpg'}, {'cast_id': 26, 'character': 'Freb', 'credit_id': '52fe451ac3a36847f80bc9f9', 'gender': 2, 'id': 1582, 'name': 'James Duval', 'order': 12, 'profile_path': '/ydlb3Rp5vkle9codpcfBWxFmUYr.jpg'}, {'cast_id': 4, 'character': 'Mirror Man', 'credit_id': '52fe451ac3a36847f80bc983', 'gender': 0, 'id': 58497, 'name': 'T.J. Cross', 'order': 13, 'profile_path': '/kYf4hL8UfzUhLuDwACJFWop6hrN.jpg'}, {'cast_id': 36, 'character': 'Junie', 'credit_id': '54dc7833c3a368122a003822', 'gender': 1, 'id': 3713, 'name': 'Frances Fisher', 'order': 14, 'profile_path': '/248IbuAi6RQG5l94a4hClUswbA5.jpg'}, {'cast_id': 31, 'character': 'Helen Raines', 'credit_id': '52fe451ac3a36847f80bca0d', 'gender': 1, 'id': 6465, 'name': 'Grace Zabriskie', 'order': 15, 'profile_path': '/ibBabuSM1UyPYFFo0wBXhGbqElk.jpg'}, {'cast_id': 41, 'character': 'Hype', 'credit_id': '571cd8e4c3a368197c00651f', 'gender': 2, 'id': 1279744, 'name': 'Dean Rader Duval', 'order': 16, 'profile_path': '/dbvphLdVQwcW9JHIqufKhC3HtLx.jpg'}, {'cast_id': 39, 'character': 'Frizzel', 'credit_id': '54dc849ec3a3681233003cc2', 'gender': 2, 'id': 154883, 'name': 'Bodhi Elfman', 'order': 17, 'profile_path': '/df6kpq8RPDKi1CwRlBWwl29kZSS.jpg'}, {'cast_id': 37, 'character': 'James Lakewood', 'credit_id': '54dc785a925141618c0037ca', 'gender': 2, 'id': 72028, 'name': 'Arye Gross', 'order': 18, 'profile_path': '/ha4ziYlBSBBHs88ltnamOKLZ084.jpg'}, {'cast_id': 40, 'character': 'Cop', 'credit_id': '56d18d4ec3a3681e50007e20', 'gender': 2, 'id': 1088201, 'name': "Billy 'Sly' Williams", 'order': 19, 'profile_path': '/jhzsqj8kzuY72Dzl4wuwPcvz3IH.jpg'}, {'cast_id': 38, 'character': 'Det. Mayhew', 'credit_id': '54dc7874c3a36831020031c4', 'gender': 2, 'id': 28413, 'name': 'Carmen Argenziano', 'order': 20, 'profile_path': '/8fi4xfPwYVHulKvmTTlwBx2nvLo.jpg'}, {'cast_id': 35, 'character': 'Ignacio', 'credit_id': '5309983bc3a36863b10031e8', 'gender': 2, 'id': 454, 'name': 'Michael PeÃ±a', 'order': 21, 'profile_path': '/oqlIKSglghuX7kSTalODn71nlOd.jpg'}, {'cast_id': 61, 'character': 'Detective Jurgens', 'credit_id': '594e7a7fc3a36832bd03824f', 'gender': 2, 'id': 1838353, 'name': 'Billy Devlin', 'order': 22, 'profile_path': '/dnxo4BhdJk2LWYnhz7zLiuZZ9mt.jpg'}]</t>
  </si>
  <si>
    <t>[{'credit_id': '52fe451ac3a36847f80bc99f', 'department': 'Production', 'gender': 2, 'id': 770, 'job': 'Producer', 'name': 'Jerry Bruckheimer', 'profile_path': '/lQu9eRzRX264j2LFQwvKC50wb9s.jpg'}, {'credit_id': '52fe451ac3a36847f80bc9b7', 'department': 'Production', 'gender': 2, 'id': 2444, 'job': 'Producer', 'name': 'Mike Stenson', 'profile_path': None}, {'credit_id': '52fe451ac3a36847f80bc9b1', 'department': 'Production', 'gender': 2, 'id': 2446, 'job': 'Executive Producer', 'name': 'Chad Oman', 'profile_path': '/l84amvUZOrpSU5GRTDYoEkvbh25.jpg'}, {'credit_id': '5794484dc3a36876c20000b8', 'department': 'Production', 'gender': 0, 'id': 2448, 'job': 'Associate Producer', 'name': 'Pat Sandston', 'profile_path': None}, {'credit_id': '52fe451ac3a36847f80bc9ed', 'department': 'Editing', 'gender': 2, 'id': 541, 'job': 'Editor', 'name': 'Chris Lebenzon', 'profile_path': '/eA6NqE5wdIM0LT3g1ihanv5vUM7.jpg'}, {'credit_id': '57944b29c3a36876c200020a', 'department': 'Production', 'gender': 1, 'id': 547, 'job': 'Casting', 'name': 'Victoria Thomas', 'profile_path': '/cdOR8cgySFsgxWtp6hGA3eMsVra.jpg'}, {'credit_id': '52fe451ac3a36847f80bc9ab', 'department': 'Production', 'gender': 2, 'id': 876, 'job': 'Executive Producer', 'name': 'Jonathan Hensleigh', 'profile_path': '/l1c4UFD3g0HVWj5f0CxXAvMAGiT.jpg'}, {'credit_id': '52fe451ac3a36847f80bc9db', 'department': 'Sound', 'gender': 2, 'id': 894, 'job': 'Original Music Composer', 'name': 'Trevor Rabin', 'profile_path': None}, {'credit_id': '52fe451ac3a36847f80bc999', 'department': 'Writing', 'gender': 2, 'id': 3228, 'job': 'Screenplay', 'name': 'Scott Rosenberg', 'profile_path': '/3SqhCboi0IDCVGmEzGtmN4ZNV8I.jpg'}, {'credit_id': '57944c289251414358000258', 'department': 'Costume &amp; Make-Up', 'gender': 1, 'id': 3989, 'job': 'Costume Design', 'name': 'Marlene Stewart', 'profile_path': None}, {'credit_id': '57944b6c925141136a0016a4', 'department': 'Art', 'gender': 2, 'id': 7233, 'job': 'Production Design', 'name': 'Jeff Mann', 'profile_path': None}, {'credit_id': '57944de4c3a368770900036f', 'department': 'Sound', 'gender': 2, 'id': 5132, 'job': 'Music Supervisor', 'name': 'Bob Badami', 'profile_path': None}, {'credit_id': '52fe451ac3a36847f80bc9cf', 'department': 'Production', 'gender': 0, 'id': 10122, 'job': 'Executive Producer', 'name': 'Barry H. Waldman', 'profile_path': None}, {'credit_id': '57944c54c3a36837ae0016b0', 'department': 'Production', 'gender': 0, 'id': 10122, 'job': 'Unit Production Manager', 'name': 'Barry H. Waldman', 'profile_path': None}, {'credit_id': '52fe451ac3a36847f80bc9e7', 'department': 'Editing', 'gender': 2, 'id': 10123, 'job': 'Editor', 'name': 'Roger Barton', 'profile_path': None}, {'credit_id': '52fe451ac3a36847f80bc9e1', 'department': 'Camera', 'gender': 2, 'id': 19290, 'job': 'Director of Photography', 'name': 'Paul Cameron', 'profile_path': None}, {'credit_id': '52fe451ac3a36847f80bca1b', 'department': 'Editing', 'gender': 2, 'id': 24311, 'job': 'Editor', 'name': 'Tom Muldoon', 'profile_path': None}, {'credit_id': '57944b8ac3a3687605000297', 'department': 'Art', 'gender': 2, 'id': 28636, 'job': 'Art Direction', 'name': 'Andrew Laws', 'profile_path': None}, {'credit_id': '52fe451ac3a36847f80bc9bd', 'department': 'Production', 'gender': 2, 'id': 58226, 'job': 'Executive Producer', 'name': 'Robert Stone', 'profile_path': None}, {'credit_id': '52fe451ac3a36847f80bc9c9', 'department': 'Production', 'gender': 0, 'id': 58227, 'job': 'Executive Producer', 'name': 'Webster Stone', 'profile_path': None}, {'credit_id': '52fe451ac3a36847f80bc98d', 'department': 'Directing', 'gender': 2, 'id': 58498, 'job': 'Director', 'name': 'Dominic Sena', 'profile_path': '/ofWADCsDpNxbTFfoK1CpU8KnBGF.jpg'}, {'credit_id': '52fe451ac3a36847f80bc993', 'department': 'Writing', 'gender': 2, 'id': 58499, 'job': 'Author', 'name': 'H.B. Halicki', 'profile_path': '/tEnOoHgp3ND23dF3NDJmE0gBvhc.jpg'}, {'credit_id': '52fe451ac3a36847f80bc9a5', 'department': 'Production', 'gender': 1, 'id': 58500, 'job': 'Executive Producer', 'name': 'Denice Shakarian Halicki', 'profile_path': None}, {'credit_id': '5794482dc3a36837ae0014c5', 'department': 'Production', 'gender': 0, 'id': 69045, 'job': 'Associate Producer', 'name': 'Aristides McGarry', 'profile_path': None}, {'credit_id': '57944c029251414358000247', 'department': 'Art', 'gender': 2, 'id': 958278, 'job': 'Set Decoration', 'name': 'Don Diers', 'profile_path': None}, {'credit_id': '57944cd7c3a3687698000321', 'department': 'Directing', 'gender': 0, 'id': 1106751, 'job': 'Assistant Director', 'name': 'Tommy Harper', 'profile_path': None}, {'credit_id': '57944d7ec3a3687698000390', 'department': 'Costume &amp; Make-Up', 'gender': 0, 'id': 1319825, 'job': 'Costume Supervisor', 'name': 'Nick Scarano', 'profile_path': None}, {'credit_id': '5781130192514118ff000061', 'department': 'Crew', 'gender': 1, 'id': 1332245, 'job': 'Stunts', 'name': 'Nancy Young', 'profile_path': '/45Ofa9fi7lCiYoe52SaC2mU6244.jpg'}, {'credit_id': '57944cac925141436e0002ca', 'department': 'Production', 'gender': 1, 'id': 1400543, 'job': 'Production Supervisor', 'name': 'Diane L. Sabatini', 'profile_path': None}, {'credit_id': '57944e7e925141136a0017f1', 'department': 'Directing', 'gender': 0, 'id': 1434225, 'job': 'Script Supervisor', 'name': 'Susan Malerstein', 'profile_path': None}, {'credit_id': '57944e26c3a36876ab000388', 'department': 'Crew', 'gender': 1, 'id': 1530166, 'job': 'Executive Music Producer', 'name': 'Kathy Nelson', 'profile_path': None}, {'credit_id': '57945053c3a36876c200043d', 'department': 'Sound', 'gender': 1, 'id': 1530166, 'job': 'Music Supervisor', 'name': 'Kathy Nelson', 'profile_path': None}, {'credit_id': '5727b8599251414dcc0001f3', 'department': 'Crew', 'gender': 2, 'id': 1614417, 'job': 'Stunts', 'name': 'Sammy Maloof', 'profile_path': '/pvcSvZnh2XXvRqomGPtBuWMTyav.jpg'}, {'credit_id': '57944bafc3a3687698000295', 'department': 'Art', 'gender': 0, 'id': 1655275, 'job': 'Art Direction', 'name': 'Stacey R. Litoff', 'profile_path': None}]</t>
  </si>
  <si>
    <t>[{'id': 28, 'name': 'Action'}, {'id': 80, 'name': 'Crime'}, {'id': 53, 'name': 'Thriller'}]</t>
  </si>
  <si>
    <t>[{'name': 'Jerry Bruckheimer Films', 'id': 130}, {'name': 'Touchstone Pictures', 'id': 9195}]</t>
  </si>
  <si>
    <t>Gone in Sixty Seconds</t>
  </si>
  <si>
    <t>m372</t>
  </si>
  <si>
    <t>[{'cast_id': 16, 'character': 'James Conway', 'credit_id': '52fe4274c3a36847f801fd1b', 'gender': 2, 'id': 380, 'name': 'Robert De Niro', 'order': 0, 'profile_path': '/lvTSwUcvJRLAJ2FB5qFaukel516.jpg'}, {'cast_id': 17, 'character': 'Henry Hill', 'credit_id': '52fe4274c3a36847f801fd1f', 'gender': 2, 'id': 11477, 'name': 'Ray Liotta', 'order': 1, 'profile_path': '/o4jJSH3sri9dSIJwsCgT4de1535.jpg'}, {'cast_id': 18, 'character': 'Tommy DeVito', 'credit_id': '52fe4274c3a36847f801fd23', 'gender': 2, 'id': 4517, 'name': 'Joe Pesci', 'order': 2, 'profile_path': '/2CaYAhUZgkAeqtpIzuqGcqArsOy.jpg'}, {'cast_id': 19, 'character': 'Karen Hill', 'credit_id': '52fe4274c3a36847f801fd27', 'gender': 0, 'id': 11478, 'name': 'Lorraine Bracco', 'order': 3, 'profile_path': '/qe4fsMiUMYYfdYIgz5oVfCmO0is.jpg'}, {'cast_id': 33, 'character': 'Paul Cicero', 'credit_id': '52fe4274c3a36847f801fd5f', 'gender': 2, 'id': 7004, 'name': 'Paul Sorvino', 'order': 4, 'profile_path': '/exgIZR8So9SOuivI1EjyNKPflzT.jpg'}, {'cast_id': 21, 'character': 'Frankie Carbone', 'credit_id': '52fe4274c3a36847f801fd2f', 'gender': 2, 'id': 11480, 'name': 'Frank Sivero', 'order': 5, 'profile_path': '/tLogWMv98IE1S3P7RosPSaKs891.jpg'}, {'cast_id': 23, 'character': 'Sonny Bunz', 'credit_id': '52fe4274c3a36847f801fd37', 'gender': 2, 'id': 11482, 'name': 'Tony Darrow', 'order': 6, 'profile_path': '/ckz3hqyTyRiwVEauD6PBgvrQw0u.jpg'}, {'cast_id': 24, 'character': 'Frenchy', 'credit_id': '52fe4274c3a36847f801fd3b', 'gender': 2, 'id': 5170, 'name': 'Mike Starr', 'order': 7, 'profile_path': '/qzoXxFJlhcos4kAPJmqMpdw0Tin.jpg'}, {'cast_id': 25, 'character': 'Billy Batts', 'credit_id': '52fe4274c3a36847f801fd3f', 'gender': 2, 'id': 7164, 'name': 'Frank Vincent', 'order': 8, 'profile_path': '/c9OXdbBROqUNtrtYBmuei1SeSkh.jpg'}, {'cast_id': 20, 'character': 'Morris Kessler', 'credit_id': '52fe4274c3a36847f801fd2b', 'gender': 2, 'id': 11479, 'name': 'Chuck Low', 'order': 9, 'profile_path': '/h4mQOMAXyNXyiWBFhpw4rTNkvHZ.jpg'}, {'cast_id': 22, 'character': 'Tuddy Cicero', 'credit_id': '52fe4274c3a36847f801fd33', 'gender': 2, 'id': 11481, 'name': 'Frank DiLeo', 'order': 10, 'profile_path': '/vW60CPPt7SBKRFQaEjMQMwyHlP2.jpg'}, {'cast_id': 144, 'character': 'Himself', 'credit_id': '57ea57db92514137280014e6', 'gender': 2, 'id': 99939, 'name': 'Henny Youngman', 'order': 11, 'profile_path': '/jvgrHVsHoJWFJVa74PNqJ8oH5J.jpg'}, {'cast_id': 29, 'character': 'Janice Rossi', 'credit_id': '52fe4274c3a36847f801fd4f', 'gender': 1, 'id': 11485, 'name': 'Gina Mastrogiacomo', 'order': 12, 'profile_path': '/c6a7NfglK3TbY7FVSYsfRqJFOh4.jpg'}, {'cast_id': 27, 'character': "Tommy's Mother", 'credit_id': '52fe4274c3a36847f801fd47', 'gender': 1, 'id': 11483, 'name': 'Catherine Scorsese', 'order': 13, 'profile_path': '/rXFjIQVimKotQUtXwVNGg7XVMeW.jpg'}, {'cast_id': 34, 'character': 'Vinnie', 'credit_id': '53dd95a90e0a265a8a000dad', 'gender': 2, 'id': 1006721, 'name': 'Charles Scorsese', 'order': 14, 'profile_path': '/tBOxAaaV7sPGekk6pBdw59tv8eE.jpg'}, {'cast_id': 28, 'character': "Karen's Mother", 'credit_id': '52fe4274c3a36847f801fd4b', 'gender': 1, 'id': 11484, 'name': 'Suzanne Shepherd', 'order': 15, 'profile_path': '/fV9dTx6hqkldSymMaVtiQ6sL5Jb.jpg'}, {'cast_id': 30, 'character': 'Sandy', 'credit_id': '52fe4274c3a36847f801fd53', 'gender': 1, 'id': 5578, 'name': 'Debi Mazar', 'order': 16, 'profile_path': '/8i1RkV4iIvTh6BXOgclylwZehEk.jpg'}, {'cast_id': 63, 'character': 'Belle Kessler', 'credit_id': '5604322c9251416f0f0031f5', 'gender': 1, 'id': 1079544, 'name': 'Margo Winkler', 'order': 17, 'profile_path': '/nzx1WMh7LxkSg2mFTd0MxWZNN5Q.jpg'}, {'cast_id': 64, 'character': 'Lois Byrd', 'credit_id': '560432419251416e9500345c', 'gender': 1, 'id': 93620, 'name': 'Welker White', 'order': 18, 'profile_path': '/aR8bLPY8Z74JIYSQ4RK5VlDz19O.jpg'}, {'cast_id': 65, 'character': 'Himself', 'credit_id': '560432a292514122be005343', 'gender': 2, 'id': 1212532, 'name': 'Jerry Vale', 'order': 19, 'profile_path': '/3zk4tzKX87ZrwvjyeAcXxgyEH4f.jpg'}, {'cast_id': 66, 'character': 'Mickey Conway', 'credit_id': '560432d492514122cd006256', 'gender': 1, 'id': 155890, 'name': 'Julie Garfield', 'order': 20, 'profile_path': '/sWMxtfDZzFScBm0Le6A2CVLqcz7.jpg'}, {'cast_id': 145, 'character': 'Young Henry', 'credit_id': '57ea61fb9251413728001831', 'gender': 2, 'id': 232946, 'name': 'Christopher Serrone', 'order': 21, 'profile_path': '/d6c1pQ5fs9kE78CjmGPuriTiKvA.jpg'}, {'cast_id': 67, 'character': "Henry's Mother", 'credit_id': '560432f59251416f0f003212', 'gender': 1, 'id': 153926, 'name': 'Elaine Kagan', 'order': 22, 'profile_path': '/xpgXGc9AYVxceysyBndQ6MywmxG.jpg'}, {'cast_id': 68, 'character': "Henry's Father", 'credit_id': '56043318c3a368552f0047b4', 'gender': 2, 'id': 42308, 'name': 'Beau Starr', 'order': 23, 'profile_path': '/hUQfwJYLuaQhdx02MWhzQuwFzxW.jpg'}, {'cast_id': 69, 'character': 'Michael Hill', 'credit_id': '56043350c3a36855410051da', 'gender': 2, 'id': 18472, 'name': 'Kevin Corrigan', 'order': 24, 'profile_path': '/trRjEABsF2BCqn6pib3bYhYIxNH.jpg'}, {'cast_id': 31, 'character': 'Spider', 'credit_id': '52fe4274c3a36847f801fd57', 'gender': 2, 'id': 11486, 'name': 'Michael Imperioli', 'order': 25, 'profile_path': '/3AupsGJOUaAiXXaq626wzKaLiZ8.jpg'}, {'cast_id': 181, 'character': 'Bobby  Vinton', 'credit_id': '59bcbc02c3a3681bae009043', 'gender': 0, 'id': 1888768, 'name': 'Robbie Vinton', 'order': 26, 'profile_path': None}, {'cast_id': 70, 'character': 'Johnny Roastbeef', 'credit_id': '560433859251416e95003491', 'gender': 2, 'id': 53401, 'name': 'Johnny Williams', 'order': 27, 'profile_path': '/ft15amt3pyRLYG8iOjHlgS3nLaf.jpg'}, {'cast_id': 71, 'character': 'Dr. Dan', 'credit_id': '560433b6c3a3685523005162', 'gender': 2, 'id': 120303, 'name': 'Daniel P. Conte', 'order': 28, 'profile_path': '/mGvZblgXkpqFLwGZUZRby6qnLII.jpg'}, {'cast_id': 72, 'character': 'Tony', 'credit_id': '560433dcc3a36855410051ef', 'gender': 0, 'id': 985096, 'name': 'Tony Conforti', 'order': 29, 'profile_path': None}, {'cast_id': 180, 'character': 'Johnny Dio', 'credit_id': '59bcbbf89251413506009aa5', 'gender': 2, 'id': 1701137, 'name': 'Frank Pellegrino', 'order': 30, 'profile_path': '/3GiQU6gYC1DNy0PfknJovVdKopF.jpg'}, {'cast_id': 74, 'character': 'Ronnie', 'credit_id': '5604341692514122ca004e26', 'gender': 2, 'id': 233121, 'name': 'Ronald Maccone', 'order': 31, 'profile_path': '/ffEKUmCHFYhYFIGknT4snW8mqRX.jpg'}, {'cast_id': 75, 'character': 'Tony Stacks', 'credit_id': '5604342dc3a3685532004e28', 'gender': 2, 'id': 21385, 'name': 'Tony Sirico', 'order': 32, 'profile_path': '/fRMfKSHLqmzepAaZjZjCtSHYvFg.jpg'}, {'cast_id': 76, 'character': 'Young Tommy', 'credit_id': '5604344692514122ca004e2b', 'gender': 0, 'id': 17928, 'name': "Joe D'Onofrio", 'order': 33, 'profile_path': '/eBBhri0bh3WNWkqt2RC5rTiXiWq.jpg'}, {'cast_id': 182, 'character': 'City Detective #1', 'credit_id': '59bcbceb9251413561009ef3', 'gender': 0, 'id': 1888769, 'name': 'Steve Forleo', 'order': 34, 'profile_path': None}, {'cast_id': 183, 'character': 'City Detective #2', 'credit_id': '59bcbd08925141354a0098ba', 'gender': 0, 'id': 1555143, 'name': 'Richard Dioguardi', 'order': 35, 'profile_path': None}, {'cast_id': 26, 'character': 'Anthony Stabile', 'credit_id': '52fe4274c3a36847f801fd43', 'gender': 2, 'id': 4692, 'name': 'Frank Adonis', 'order': 36, 'profile_path': '/gvFFIid37pDICRPlEFYOQdH9mWc.jpg'}, {'cast_id': 184, 'character': 'Nickey Eyes', 'credit_id': '59bcbd96c3a3681b8600a073', 'gender': 0, 'id': 1888770, 'name': 'John Manca', 'order': 37, 'profile_path': None}, {'cast_id': 185, 'character': 'Mikey Franzese', 'credit_id': '59bcbe1e925141354a009a1a', 'gender': 0, 'id': 1888773, 'name': 'Joseph Bono', 'order': 38, 'profile_path': '/6qzUvSRwyWCix4nz8ZIi5GW3Kyk.jpg'}, {'cast_id': 77, 'character': 'Diane', 'credit_id': '56043533c3a368552b00588b', 'gender': 1, 'id': 164093, 'name': 'Katherine Wallach', 'order': 39, 'profile_path': '/8foK7rkVKGHmiLkPIjUkxxcmxZq.jpg'}, {'cast_id': 186, 'character': 'Bruce', 'credit_id': '59bcbe30925141352500964c', 'gender': 0, 'id': 1586080, 'name': 'Mark Evan Jacobs', 'order': 40, 'profile_path': None}, {'cast_id': 78, 'character': "Cicero's Wife", 'credit_id': '56048953c3a3685c560000c9', 'gender': 2, 'id': 80542, 'name': 'Angela Pietropinto', 'order': 41, 'profile_path': '/99wTebbhv3z9W7O5Rr0XlqwvOLk.jpg'}, {'cast_id': 79, 'character': "Tuddy's Wife", 'credit_id': '5604898fc3a3685c4d0000dd', 'gender': 1, 'id': 1223750, 'name': 'Marianne Leone Cooper', 'order': 42, 'profile_path': '/gJ1vZYGV1f4EPhhCRj0qEppf9m8.jpg'}, {'cast_id': 187, 'character': 'Mrs. Carbone', 'credit_id': '59bcbebb92514135250096ca', 'gender': 1, 'id': 1730666, 'name': 'Marie Michaels', 'order': 43, 'profile_path': None}, {'cast_id': 188, 'character': "Frenchy's Wife", 'credit_id': '59bcbeeac3a3681b5800926c', 'gender': 0, 'id': 1888777, 'name': 'LoNardo', 'order': 44, 'profile_path': None}, {'cast_id': 80, 'character': 'Angie', 'credit_id': '560489f792514102790000d5', 'gender': 0, 'id': 105623, 'name': 'Melissa Prophet', 'order': 45, 'profile_path': '/sBHstIj9AHHF6PvQmhT2J8Vgh0k.jpg'}, {'cast_id': 35, 'character': 'Rosie', 'credit_id': '53dd95c90e0a265a8d000e32', 'gender': 1, 'id': 7796, 'name': 'Illeana Douglas', 'order': 46, 'profile_path': '/w2O2SOXzwtJu9eytb3hGS7T8ftR.jpg'}, {'cast_id': 81, 'character': 'Susan', 'credit_id': '56048a20c3a3685c42000105', 'gender': 0, 'id': 1218231, 'name': 'Susan Varon', 'order': 47, 'profile_path': '/vZksgxU5BMSYif3G1PPBg3gC6S0.jpg'}, {'cast_id': 82, 'character': "Tommy's Girlfriend", 'credit_id': '56048a5fc3a3685c4d0000fa', 'gender': 0, 'id': 9172, 'name': 'Elizabeth Whitcraft', 'order': 48, 'profile_path': None}, {'cast_id': 83, 'character': 'Joe Buddha', 'credit_id': '56048a86c3a3685c560000fa', 'gender': 0, 'id': 17921, 'name': 'Clem Caserta', 'order': 49, 'profile_path': '/sXh8zi1BVBe0q9Hza3GhNvdTJsv.jpg'}, {'cast_id': 32, 'character': 'Stacks Edwards', 'credit_id': '52fe4274c3a36847f801fd5b', 'gender': 2, 'id': 2231, 'name': 'Samuel L. Jackson', 'order': 50, 'profile_path': '/AvCReLikjzYEf9XjTQxbv3JWgKT.jpg'}, {'cast_id': 189, 'character': "Johnny Roastbeef's Wife", 'credit_id': '59bcbfc1925141350b00a235', 'gender': 0, 'id': 171851, 'name': 'Fran McGee', 'order': 51, 'profile_path': None}, {'cast_id': 84, 'character': 'Dealer', 'credit_id': '56048aa9925141027f000961', 'gender': 2, 'id': 58535, 'name': 'Paul Herman', 'order': 52, 'profile_path': '/vaK8wxkMeKJdZEdGUufyV0Ma24M.jpg'}, {'cast_id': 190, 'character': 'Edward McDonald', 'credit_id': '59bcc04b925141350b00a2c9', 'gender': 0, 'id': 1888782, 'name': 'Edward McDonald', 'order': 53, 'profile_path': None}, {'cast_id': 191, 'character': 'Defense Attorney', 'credit_id': '59bcc08ac3a3681b9700a637', 'gender': 0, 'id': 1888784, 'name': 'Edward Hayes', 'order': 54, 'profile_path': None}, {'cast_id': 193, 'character': "Young Henry's Sister #1", 'credit_id': '59bcc0ce92514135250098c1', 'gender': 1, 'id': 1704782, 'name': 'Daniela Barbosa', 'order': 55, 'profile_path': '/b7Cyeli6H7jiXL3ACDjHiDa8Stw.jpg'}, {'cast_id': 194, 'character': "Young Henry's Sister #2", 'credit_id': '59bcc115c3a3681b15009858', 'gender': 0, 'id': 1888786, 'name': 'Gina Mattia', 'order': 56, 'profile_path': None}, {'cast_id': 195, 'character': "Young Henry's Older Brother", 'credit_id': '59bcc14c925141353d009b3c', 'gender': 0, 'id': 1888788, 'name': 'Joel Calendrillo', 'order': 57, 'profile_path': None}, {'cast_id': 196, 'character': 'Young Michael', 'credit_id': '59bcc169925141354a009d69', 'gender': 0, 'id': 1888791, 'name': 'Anthony Valentin', 'order': 58, 'profile_path': None}, {'cast_id': 85, 'character': 'Liquor Cop #1', 'credit_id': '56048b10c3a3685c4200012b', 'gender': 0, 'id': 106663, 'name': 'Edward D. Murphy', 'order': 59, 'profile_path': None}, {'cast_id': 86, 'character': 'Liquor Cop #2', 'credit_id': '56048b2fc3a3685c4d00010d', 'gender': 0, 'id': 147618, 'name': 'Michael Citriniti', 'order': 60, 'profile_path': None}, {'cast_id': 87, 'character': 'Mailman', 'credit_id': '56048b92925141027c00010e', 'gender': 0, 'id': 138097, 'name': 'Peter Hock', 'order': 61, 'profile_path': None}, {'cast_id': 198, 'character': 'Barbeque Wiseguy', 'credit_id': '59bcc484c3a3681b8600a765', 'gender': 0, 'id': 1888808, 'name': 'Erasmus C. Alfano', 'order': 62, 'profile_path': None}, {'cast_id': 88, 'character': 'Bleeding Man', 'credit_id': '56048bc892514102820000f5', 'gender': 0, 'id': 60121, 'name': 'John Di Benedetto', 'order': 63, 'profile_path': None}, {'cast_id': 89, 'character': 'Gambling Doorman', 'credit_id': '56048bdcc3a3685c4200014c', 'gender': 0, 'id': 163985, 'name': 'Manny Alfaro', 'order': 64, 'profile_path': None}, {'cast_id': 199, 'character': 'Hijacked Driver', 'credit_id': '59bcc5189251413525009c80', 'gender': 0, 'id': 1888809, 'name': 'Thomas Lowry', 'order': 65, 'profile_path': None}, {'cast_id': 90, 'character': 'School Guard', 'credit_id': '56048c5b925141026d000138', 'gender': 1, 'id': 1218682, 'name': 'Margaret Smith', 'order': 66, 'profile_path': '/lUBDwQanD21LqQdvqRQanPJD010.jpg'}, {'cast_id': 200, 'character': 'Cop #1', 'credit_id': '59bcc612925141356d009ee9', 'gender': 0, 'id': 1888811, 'name': 'Richard Mullally', 'order': 67, 'profile_path': None}, {'cast_id': 91, 'character': 'Mob Lawyer', 'credit_id': '56048cd0925141027300013a', 'gender': 0, 'id': 1507690, 'name': 'Frank Albanese', 'order': 68, 'profile_path': None}, {'cast_id': 201, 'character': 'Judge - 1956', 'credit_id': '59bcc633c3a3681b9700abb0', 'gender': 2, 'id': 993064, 'name': 'Paul McIsaac', 'order': 69, 'profile_path': None}, {'cast_id': 202, 'character': 'Truck Driver at Diner', 'credit_id': '59bcc64e925141354a00a1e2', 'gender': 2, 'id': 1667612, 'name': 'Bob Golub', 'order': 70, 'profile_path': '/roMQDBeNmmR7NXitWSnNnrdYpQd.jpg'}, {'cast_id': 92, 'character': 'Fat Andy', 'credit_id': '56048d0fc3a3685c5600013f', 'gender': 0, 'id': 9286, 'name': 'Louis Eppolito', 'order': 71, 'profile_path': None}, {'cast_id': 93, 'character': 'Frankie The Wop', 'credit_id': '56048d2e9251410282000129', 'gender': 2, 'id': 61241, 'name': 'Tony Lip', 'order': 72, 'profile_path': '/6xz6XmjgiCCOm067OzWYziD4Mxa.jpg'}, {'cast_id': 203, 'character': 'Freddy No Nose', 'credit_id': '59bcc886c3a3681b15009f61', 'gender': 0, 'id': 1888812, 'name': 'Mikey Black', 'order': 73, 'profile_path': None}, {'cast_id': 204, 'character': 'Pete The Killer', 'credit_id': '59bcc8a5c3a3681bc000a4cf', 'gender': 0, 'id': 1888813, 'name': 'Peter Cicale', 'order': 74, 'profile_path': None}, {'cast_id': 205, 'character': 'Jimmy Two Times', 'credit_id': '59bcc8b7925141356d00a1ac', 'gender': 0, 'id': 1852819, 'name': 'Anthony Powers', 'order': 75, 'profile_path': None}, {'cast_id': 94, 'character': 'Man with Coatrack', 'credit_id': '56048d6cc3a3685c5c000159', 'gender': 2, 'id': 47774, 'name': 'Vincent Pastore', 'order': 76, 'profile_path': '/4SlzY9TtgQKDVu2GIYu3M73MxeP.jpg'}, {'cast_id': 95, 'character': "Henry's 60's crew", 'credit_id': '56048d90925141027f0009ab', 'gender': 2, 'id': 166890, 'name': 'Anthony Alessandro', 'order': 77, 'profile_path': None}, {'cast_id': 96, 'character': "Henry's 60's crew", 'credit_id': '56048dba925141026f000169', 'gender': 2, 'id': 5298, 'name': 'Victor Colicchio', 'order': 78, 'profile_path': '/4EZufQ3xHvBXJ0oyMurBFTufyeV.jpg'}, {'cast_id': 206, 'character': "Cicero 60's Crew", 'credit_id': '59bcc9e3925141356100ac5f', 'gender': 0, 'id': 1888814, 'name': 'Mike Contessa', 'order': 79, 'profile_path': None}, {'cast_id': 97, 'character': "Cicero's 60's crew", 'credit_id': '56048deb925141026f000171', 'gender': 2, 'id': 14332, 'name': 'Philip Suriano', 'order': 80, 'profile_path': None}, {'cast_id': 207, 'character': 'Terrorized Waiter', 'credit_id': '59bcca08925141352500a145', 'gender': 0, 'id': 1888816, 'name': 'Paul Mougey', 'order': 81, 'profile_path': None}, {'cast_id': 208, 'character': 'Bouncer', 'credit_id': '59bcca16925141352500a156', 'gender': 0, 'id': 1888817, 'name': 'Norman Barbera', 'order': 82, 'profile_path': None}, {'cast_id': 209, 'character': 'Copa Captain', 'credit_id': '59bcca37c3a3681b6e009ee2', 'gender': 0, 'id': 1888818, 'name': 'Anthony Polemeni', 'order': 83, 'profile_path': None}, {'cast_id': 98, 'character': 'Henry Greeter #1', 'credit_id': '56048e1ac3a3685c56000153', 'gender': 2, 'id': 51656, 'name': 'James Quattrochi', 'order': 84, 'profile_path': None}, {'cast_id': 99, 'character': 'Henry Greeter #2', 'credit_id': '56048e30925141027c000141', 'gender': 0, 'id': 1393358, 'name': 'Lawrence Sacco', 'order': 85, 'profile_path': None}, {'cast_id': 210, 'character': 'Henry Greeter #3', 'credit_id': '59bccadfc3a3681b8600ae02', 'gender': 0, 'id': 1637058, 'name': 'Dino Laudicina', 'order': 86, 'profile_path': None}, {'cast_id': 211, 'character': 'Mr. Tony Hood #1', 'credit_id': '59bccb2ac3a3681b9700b165', 'gender': 0, 'id': 1888819, 'name': 'Thomas E. Camuti', 'order': 87, 'profile_path': None}, {'cast_id': 212, 'character': 'Mr. Tony Hood #2', 'credit_id': '59bccb4ac3a3681b1500a1eb', 'gender': 0, 'id': 1888820, 'name': 'Andrew Scudiero', 'order': 88, 'profile_path': None}, {'cast_id': 213, 'character': 'Copa Announcer', 'credit_id': '59bccb5ec3a3681b6e00a00e', 'gender': 0, 'id': 1888821, 'name': 'Irving Welzer', 'order': 89, 'profile_path': None}, {'cast_id': 214, 'character': 'Beach Club Waiter', 'credit_id': '59bccbfb925141354a00a7e5', 'gender': 0, 'id': 1888827, 'name': 'Jesse Kirtzman', 'order': 90, 'profile_path': None}, {'cast_id': 215, 'character': "Bruce's Brother #1", 'credit_id': '59bccc17c3a3681b8600afd4', 'gender': 0, 'id': 1888828, 'name': 'Russell Halley', 'order': 91, 'profile_path': None}, {'cast_id': 216, 'character': "Bruce's Brother #2", 'credit_id': '59bccc38c3a3681b58009f96', 'gender': 0, 'id': 1888829, 'name': 'Spencer Bradley', 'order': 92, 'profile_path': None}, {'cast_id': 217, 'character': "Karen's Dad", 'credit_id': '59bcccf1c3a3681bae00a0fa', 'gender': 0, 'id': 1888830, 'name': 'Bob Altman', 'order': 93, 'profile_path': None}, {'cast_id': 218, 'character': 'Marie #1', 'credit_id': '59bccd45925141350b00b0db', 'gender': 0, 'id': 1888832, 'name': 'Joanna Bennett', 'order': 94, 'profile_path': None}, {'cast_id': 219, 'character': 'Marie #2', 'credit_id': '59bccd59925141352500a54a', 'gender': 0, 'id': 1888833, 'name': 'Gayle Lewis', 'order': 95, 'profile_path': None}, {'cast_id': 220, 'character': 'Paul #3', 'credit_id': '59bccd6fc3a3681b6e00a2ab', 'gender': 0, 'id': 1770993, 'name': 'Gaetano Lisi', 'order': 96, 'profile_path': None}, {'cast_id': 221, 'character': 'Truck Driver', 'credit_id': '59bccd7d925141353d00a745', 'gender': 0, 'id': 1888834, 'name': 'Luke Walter', 'order': 97, 'profile_path': None}, {'cast_id': 222, 'character': 'Detective Deacy', 'credit_id': '59bccd8a925141353d00a762', 'gender': 0, 'id': 1888835, 'name': 'Ed Deacy', 'order': 98, 'profile_path': None}, {'cast_id': 223, 'character': 'Detective Silvestri', 'credit_id': '59bccd9ec3a3681b6e00a2ed', 'gender': 0, 'id': 1888836, 'name': 'Larry Silvestri', 'order': 99, 'profile_path': None}, {'cast_id': 100, 'character': "Batts' Crew #1", 'credit_id': '56048ef2c3a3685c51000196', 'gender': 0, 'id': 1291639, 'name': "John 'Cha Cha' Ciarcia", 'order': 100, 'profile_path': '/GsHfEIy7p3EmEWtWEFGab4DV0l.jpg'}, {'cast_id': 224, 'character': 'Vito', 'credit_id': '59bcce35925141356100b19a', 'gender': 0, 'id': 1888837, 'name': 'Vito Picone', 'order': 101, 'profile_path': None}, {'cast_id': 225, 'character': "Vito's Girlfriend", 'credit_id': '59bcce4b925141350600adec', 'gender': 0, 'id': 1788103, 'name': 'Janis Corsair', 'order': 102, 'profile_path': '/x8Nrfzy62JOhYTsiqywas0A869q.jpg'}, {'cast_id': 227, 'character': 'Lisa', 'credit_id': '59bcce7ac3a3681bc000ab8f', 'gender': 0, 'id': 1888838, 'name': 'Lisa Dapolito', 'order': 103, 'profile_path': None}, {'cast_id': 226, 'character': "Batt's Crew #2", 'credit_id': '59bcce67c3a3681bae00a2b6', 'gender': 0, 'id': 1315514, 'name': 'Frank Aquilino', 'order': 104, 'profile_path': None}, {'cast_id': 228, 'character': 'Godfather at Table', 'credit_id': '59bcceb4c3a3681b1500a63e', 'gender': 0, 'id': 1888840, 'name': 'Michael Calandrino', 'order': 105, 'profile_path': None}, {'cast_id': 102, 'character': 'Prizefighter', 'credit_id': '56048f66c3a3685c5c0001b1', 'gender': 0, 'id': 1169885, 'name': 'Vito Antuofermo', 'order': 106, 'profile_path': None}, {'cast_id': 103, 'character': "Henry's 70's Crew", 'credit_id': '56049049c3a3685c510001f6', 'gender': 2, 'id': 22461, 'name': 'Vincent Gallo', 'order': 107, 'profile_path': '/tkWaZr3WmLm2SxeXymlbYSfRaZW.jpg'}, {'cast_id': 229, 'character': "Henry's 70's Crew", 'credit_id': '59bccf29925141356100b2c6', 'gender': 0, 'id': 1850605, 'name': 'Gaetano LoGiudice', 'order': 108, 'profile_path': None}, {'cast_id': 104, 'character': "Henry's 70's Crew", 'credit_id': '56049082c3a3685c440001ee', 'gender': 0, 'id': 1513512, 'name': 'Garry Pastore', 'order': 109, 'profile_path': None}, {'cast_id': 105, 'character': "Carbone's Girlfriend", 'credit_id': '560490c4c3a3685c56000228', 'gender': 1, 'id': 4159, 'name': 'Nicole Burdette', 'order': 110, 'profile_path': '/uhbivJXrZ4y7n3S3BuBQnfk8uG0.jpg'}, {'cast_id': 106, 'character': "Henry's Older Child - Judy", 'credit_id': '560490ee92514102820001fb', 'gender': 0, 'id': 209069, 'name': 'Stella Keitel', 'order': 111, 'profile_path': None}, {'cast_id': 230, 'character': "Henry's Baby - Ruth", 'credit_id': '59bccf5d925141350600af23', 'gender': 0, 'id': 1888842, 'name': 'Dominique DeVito', 'order': 112, 'profile_path': None}, {'cast_id': 231, 'character': 'Bar Patron', 'credit_id': '59bccf8e925141356100b33b', 'gender': 0, 'id': 1888843, 'name': 'Michaelangelo Graziano', 'order': 113, 'profile_path': None}, {'cast_id': 232, 'character': "Janice's Girlfriend #1", 'credit_id': '59bccfb0925141354a00ac84', 'gender': 0, 'id': 1888844, 'name': 'Paula Kcira', 'order': 114, 'profile_path': None}, {'cast_id': 233, 'character': "Janoce's Girlfriend #2", 'credit_id': '59bccfcac3a3681bc000acef', 'gender': 0, 'id': 1888845, 'name': 'Nadine Kay', 'order': 115, 'profile_path': None}, {'cast_id': 238, 'character': 'Bridal Shop Owner', 'credit_id': '59bcd0c1c3a3681bc000ade1', 'gender': 0, 'id': 1888853, 'name': 'Tony Ellis', 'order': 116, 'profile_path': None}, {'cast_id': 107, 'character': 'Florida Bookie', 'credit_id': '56049126c3a3685c54000211', 'gender': 2, 'id': 21490, 'name': 'Peter Onorati', 'order': 117, 'profile_path': '/lQ88es19MLX8pNOQc7CmCnIJlng.jpg'}, {'cast_id': 234, 'character': "Bookie's Sister", 'credit_id': '59bccff9925141353d00a9fe', 'gender': 0, 'id': 1879781, 'name': 'Jamie De Roy', 'order': 118, 'profile_path': '/zIDUftQm7owJpDWPEGvR8Zw31qg.jpg'}, {'cast_id': 235, 'character': 'Judge - 1971', 'credit_id': '59bcd00c925141354a00acf2', 'gender': 0, 'id': 1888846, 'name': 'Joel Blake', 'order': 119, 'profile_path': None}, {'cast_id': 236, 'character': 'Security Guard with Lobsters', 'credit_id': '59bcd029925141354a00ad1b', 'gender': 0, 'id': 1888848, 'name': 'H. Clay Dear', 'order': 120, 'profile_path': None}, {'cast_id': 237, 'character': 'Drug Buyer', 'credit_id': '59bcd03c925141352500a898', 'gender': 0, 'id': 1888849, 'name': 'Thomas Hewson', 'order': 121, 'profile_path': None}, {'cast_id': 108, 'character': 'Prison Guard in Booth', 'credit_id': '5604917ac3a3685c51000249', 'gender': 2, 'id': 21382, 'name': 'Gene Canfield', 'order': 122, 'profile_path': '/7mmaFz5TqWUN4Q6Wd3MYOUSqIS5.jpg'}, {'cast_id': 239, 'character': 'Judy Hill at 10 Years', 'credit_id': '59bcd12f925141355100aef1', 'gender': 0, 'id': 1888856, 'name': 'Margaux Guerard', 'order': 123, 'profile_path': None}, {'cast_id': 240, 'character': 'Ruth Hill at 8 Years', 'credit_id': '59bcd142925141353d00ab7b', 'gender': 0, 'id': 1888857, 'name': 'Violet Gaynor', 'order': 124, 'profile_path': None}, {'cast_id': 36, 'character': 'Parole Officer', 'credit_id': '53dd95e70e0a265a8d000e38', 'gender': 2, 'id': 2144, 'name': 'Tobin Bell', 'order': 125, 'profile_path': '/vbu4iHKY46zJ6K8B5jGJxB1ffp4.jpg'}, {'cast_id': 109, 'character': "Stacks' Girlfriend", 'credit_id': '5604919e925141027c00020c', 'gender': 1, 'id': 56951, 'name': 'Berlinda Tolbert', 'order': 126, 'profile_path': None}, {'cast_id': 110, 'character': "Joe Buddha's Wife", 'credit_id': '560491ba925141026f00027b', 'gender': 0, 'id': 1226292, 'name': 'Nancy Cassaro', 'order': 127, 'profile_path': None}, {'cast_id': 241, 'character': 'Kid', 'credit_id': '59bcd17c925141354a00ae93', 'gender': 0, 'id': 1888859, 'name': 'Adam Wandt', 'order': 128, 'profile_path': None}, {'cast_id': 242, 'character': 'Garbage Man', 'credit_id': '59bcd18ec3a3681bd400af1f', 'gender': 0, 'id': 1888860, 'name': 'Joe Gioco', 'order': 129, 'profile_path': None}, {'cast_id': 111, 'character': 'Doctor', 'credit_id': '56049208c3a3685c5400023d', 'gender': 2, 'id': 17490, 'name': 'Isiah Whitlock Jr.', 'order': 130, 'profile_path': '/yLaKPYOvrea7dU0Xa86SY1WN7Gc.jpg'}, {'cast_id': 243, 'character': 'Judy Hill at 13 Years', 'credit_id': '59bcd1a9c3a3681b9700b9c8', 'gender': 0, 'id': 1888861, 'name': 'Alyson Jones', 'order': 131, 'profile_path': None}, {'cast_id': 244, 'character': 'Ruth Hill at 11 Years', 'credit_id': '59bcd1ba925141356100b5be', 'gender': 0, 'id': 1888862, 'name': 'Ruby Gaynor', 'order': 132, 'profile_path': None}, {'cast_id': 112, 'character': 'Arresting Narc', 'credit_id': '56049231925141027600026b', 'gender': 2, 'id': 131119, 'name': 'Bo Dietl', 'order': 133, 'profile_path': '/p4g45Hu2GX8YgzMsAv4DnPvVZjt.jpg'}, {'cast_id': 245, 'character': "50's Wiseguy (uncredited)", 'credit_id': '59bcd921c3a3681bae00adb9', 'gender': 2, 'id': 25390, 'name': 'Frank Cassini', 'order': 134, 'profile_path': '/by7vERJ9t4Xc9ZlN9SVZJ57H6BC.jpg'}, {'cast_id': 246, 'character': 'Truck Hijacker (uncredited)', 'credit_id': '59bcd95bc3a3681bd400b765', 'gender': 0, 'id': 556870, 'name': 'Anthony Caso', 'order': 135, 'profile_path': None}, {'cast_id': 247, 'character': "Nickey Eyes' Girlfriend (uncredited)", 'credit_id': '59bcda5bc3a3681b5800b001', 'gender': 1, 'id': 1558846, 'name': 'Lisa Bostnar', 'order': 136, 'profile_path': '/hif8v91QLywfLjTbahtmD31NcbA.jpg'}]</t>
  </si>
  <si>
    <t>[{'credit_id': '52fe4274c3a36847f801fcc3', 'department': 'Directing', 'gender': 2, 'id': 1032, 'job': 'Director', 'name': 'Martin Scorsese', 'profile_path': '/4Xwx5XL1RJj0JQmEo8Fhr6nkpOg.jpg'}, {'credit_id': '52fe4274c3a36847f801fccf', 'department': 'Writing', 'gender': 2, 'id': 7163, 'job': 'Screenplay', 'name': 'Nicholas Pileggi', 'profile_path': '/foeXjiH70O5xiGHfli7UhfXxcy4.jpg'}, {'credit_id': '52fe4274c3a36847f801fcd5', 'department': 'Writing', 'gender': 2, 'id': 1032, 'job': 'Screenplay', 'name': 'Martin Scorsese', 'profile_path': '/4Xwx5XL1RJj0JQmEo8Fhr6nkpOg.jpg'}, {'credit_id': '52fe4274c3a36847f801fcdb', 'department': 'Production', 'gender': 2, 'id': 11472, 'job': 'Producer', 'name': 'Irwin Winkler', 'profile_path': '/chJjLXD7PlFhuyeverNCgemIAAC.jpg'}, {'credit_id': '52fe4274c3a36847f801fce1', 'department': 'Production', 'gender': 1, 'id': 7170, 'job': 'Executive Producer', 'name': 'Barbara De Fina', 'profile_path': None}, {'credit_id': '52fe4274c3a36847f801fced', 'department': 'Camera', 'gender': 2, 'id': 3769, 'job': 'Director of Photography', 'name': 'Michael Ballhaus', 'profile_path': '/pMto0iHZb67YaSP9cTgKbAPcaYU.jpg'}, {'credit_id': '52fe4274c3a36847f801fcf9', 'department': 'Editing', 'gender': 1, 'id': 3661, 'job': 'Editor', 'name': 'Thelma Schoonmaker', 'profile_path': '/mGhfN5gVg9U3iitLcCM3l4Bix4o.jpg'}, {'credit_id': '52fe4274c3a36847f801fcff', 'department': 'Production', 'gender': 1, 'id': 2242, 'job': 'Casting', 'name': 'Ellen Lewis', 'profile_path': None}, {'credit_id': '52fe4274c3a36847f801fd05', 'department': 'Art', 'gender': 1, 'id': 9178, 'job': 'Production Design', 'name': 'Kristi Zea', 'profile_path': '/ztX9n1RfiJnfhpQKZshM0HYyzb3.jpg'}, {'credit_id': '52fe4274c3a36847f801fd0b', 'department': 'Art', 'gender': 2, 'id': 11475, 'job': 'Art Direction', 'name': 'Maher Ahmad', 'profile_path': None}, {'credit_id': '52fe4274c3a36847f801fd11', 'department': 'Art', 'gender': 0, 'id': 4188, 'job': 'Set Decoration', 'name': 'Leslie Bloom', 'profile_path': None}, {'credit_id': '52fe4274c3a36847f801fd17', 'department': 'Costume &amp; Make-Up', 'gender': 2, 'id': 11476, 'job': 'Costume Design', 'name': 'Richard Bruno', 'profile_path': None}, {'credit_id': '58ab173c92514141ac005386', 'department': 'Art', 'gender': 2, 'id': 19460, 'job': 'Title Designer', 'name': 'Saul Bass', 'profile_path': '/eIvic86r1AMm48BjAOcfnvc044L.jpg'}, {'credit_id': '58ab1ffac3a3687589000546', 'department': 'Art', 'gender': 2, 'id': 1414994, 'job': 'Property Master', 'name': 'Robert Griffon Jr.', 'profile_path': None}, {'credit_id': '553a36fcc3a3683e140012f4', 'department': 'Costume &amp; Make-Up', 'gender': 1, 'id': 16551, 'job': 'Hairstylist', 'name': 'Ilona Herman', 'profile_path': None}, {'credit_id': '553a3712925141651800b1cd', 'department': 'Costume &amp; Make-Up', 'gender': 0, 'id': 32490, 'job': 'Hairstylist', 'name': "Alan D'Angerio", 'profile_path': None}, {'credit_id': '553a37349251416788001231', 'department': 'Costume &amp; Make-Up', 'gender': 2, 'id': 1437273, 'job': 'Hairstylist', 'name': 'William A. Farley', 'profile_path': None}, {'credit_id': '553a3762c3a3683e55001323', 'department': 'Costume &amp; Make-Up', 'gender': 0, 'id': 1378068, 'job': 'Makeup Artist', 'name': 'Carl Fullerton', 'profile_path': None}, {'credit_id': '553a3777c3a3684c5b004c2d', 'department': 'Costume &amp; Make-Up', 'gender': 0, 'id': 1458527, 'job': 'Makeup Artist', 'name': 'Allen Weisinger', 'profile_path': None}, {'credit_id': '553a37ae9251411256007875', 'department': 'Art', 'gender': 0, 'id': 1458528, 'job': 'Construction Coordinator', 'name': 'Louis Sanchez', 'profile_path': None}, {'credit_id': '553a3856c3a36831dd009cb9', 'department': 'Crew', 'gender': 0, 'id': 1458530, 'job': 'Sound Recordist', 'name': 'Frank Graziadei', 'profile_path': None}, {'credit_id': '553a386f9251416874001218', 'department': 'Editing', 'gender': 0, 'id': 1458531, 'job': 'Dialogue Editor', 'name': 'Bruce Kitzmeyer', 'profile_path': None}, {'credit_id': '553a388592514138a90044e7', 'department': 'Editing', 'gender': 0, 'id': 92386, 'job': 'Dialogue Editor', 'name': 'Marissa Littlefield', 'profile_path': None}, {'credit_id': '553a3897925141125600788b', 'department': 'Editing', 'gender': 2, 'id': 99426, 'job': 'Dialogue Editor', 'name': 'Fred Rosenberg', 'profile_path': None}, {'credit_id': '553a38ab9251413f5a003ae2', 'department': 'Editing', 'gender': 0, 'id': 388770, 'job': 'Dialogue Editor', 'name': 'Jeffrey Stern', 'profile_path': None}, {'credit_id': '553a38e4c3a3685cf80034b8', 'department': 'Sound', 'gender': 0, 'id': 9619, 'job': 'Supervising Sound Editor', 'name': 'Skip Lievsay', 'profile_path': None}, {'credit_id': '553a390292514138a90044f6', 'department': 'Crew', 'gender': 0, 'id': 1411523, 'job': 'Special Effects', 'name': 'Connie Brink', 'profile_path': None}, {'credit_id': '553a39269251411256007896', 'department': 'Crew', 'gender': 2, 'id': 142162, 'job': 'Stunt Coordinator', 'name': 'Michael Russo', 'profile_path': '/p9zxNz3Rk86LzwYzgd3Zo4XsF1v.jpg'}, {'credit_id': '553a39409251410766000060', 'department': 'Camera', 'gender': 2, 'id': 11113, 'job': 'Camera Operator', 'name': 'David M. Dunlap', 'profile_path': None}, {'credit_id': '553a396a925141275e0031bf', 'department': 'Camera', 'gender': 0, 'id': 983118, 'job': 'Steadicam Operator', 'name': 'Larry McConkey', 'profile_path': None}, {'credit_id': '553a3980c3a3685cf80034c9', 'department': 'Camera', 'gender': 0, 'id': 1407027, 'job': 'Still Photographer', 'name': 'Barry Wetcher', 'profile_path': None}, {'credit_id': '553a39d2c3a36840220013a3', 'department': 'Editing', 'gender': 0, 'id': 112576, 'job': 'First Assistant Editor', 'name': 'David Leonard', 'profile_path': None}, {'credit_id': '553a3a10c3a3685cf80034d5', 'department': 'Sound', 'gender': 2, 'id': 1458533, 'job': 'Music Editor', 'name': 'Christopher Brooks', 'profile_path': None}, {'credit_id': '553a3a35c3a3687845008653', 'department': 'Directing', 'gender': 0, 'id': 18127, 'job': 'Script Supervisor', 'name': 'Sheila Paige', 'profile_path': None}, {'credit_id': '553a3a5492514138a9004515', 'department': 'Crew', 'gender': 0, 'id': 1458534, 'job': 'Unit Publicist', 'name': 'Marion Billings', 'profile_path': None}, {'credit_id': '553a3a7fc3a36840220013ba', 'department': 'Production', 'gender': 0, 'id': 1458535, 'job': 'Location Manager', 'name': 'Steve Rose', 'profile_path': None}, {'credit_id': '58ab1eca925141155e000496', 'department': 'Costume &amp; Make-Up', 'gender': 1, 'id': 16551, 'job': 'Makeup Artist', 'name': 'Ilona Herman', 'profile_path': None}, {'credit_id': '58ab201792514115500005a3', 'department': 'Art', 'gender': 0, 'id': 1762329, 'job': 'Set Dresser', 'name': 'Bruce Swanson', 'profile_path': None}, {'credit_id': '563a4e14c3a3681b4d0253c0', 'department': 'Editing', 'gender': 2, 'id': 1406756, 'job': 'Assistant Editor', 'name': 'Kent Blocher', 'profile_path': None}, {'credit_id': '56686c96c3a36836970035cb', 'department': 'Sound', 'gender': 2, 'id': 18857, 'job': 'Production Sound Mixer', 'name': 'James Sabat', 'profile_path': None}, {'credit_id': '56686dee925141740b00339d', 'department': 'Sound', 'gender': 0, 'id': 1546902, 'job': 'Boom Operator', 'name': 'Louis Sabat', 'profile_path': None}, {'credit_id': '567ecd319251414d980007f9', 'department': 'Sound', 'gender': 0, 'id': 1400072, 'job': 'Sound Re-Recording Mixer', 'name': 'Tom Fleischman', 'profile_path': None}, {'credit_id': '58ab05aec3a3686ee9003e8a', 'department': 'Writing', 'gender': 2, 'id': 7163, 'job': 'Book', 'name': 'Nicholas Pileggi', 'profile_path': '/foeXjiH70O5xiGHfli7UhfXxcy4.jpg'}, {'credit_id': '58ab1720c3a3686eab0051bd', 'department': 'Directing', 'gender': 2, 'id': 1701297, 'job': 'Second Assistant Director', 'name': 'Vebe Borge', 'profile_path': None}, {'credit_id': '58ab1d93c3a36875890003ab', 'department': 'Sound', 'gender': 2, 'id': 1308375, 'job': 'Foley Editor', 'name': 'Frank Kern', 'profile_path': None}, {'credit_id': '58ab1d9e925141154c0003fd', 'department': 'Sound', 'gender': 2, 'id': 1620010, 'job': 'Foley Editor', 'name': 'Bruce Pross', 'profile_path': None}, {'credit_id': '58ab1f1192514115500004df', 'department': 'Lighting', 'gender': 0, 'id': 1449180, 'job': 'Chief Lighting Technician', 'name': 'Jerry DeBlau', 'profile_path': None}, {'credit_id': '58ab16fd92514141e20050ae', 'department': 'Production', 'gender': 2, 'id': 11473, 'job': 'Associate Producer', 'name': 'Bruce S. Pustin', 'profile_path': None}, {'credit_id': '58ab170692514141ac005369', 'department': 'Production', 'gender': 2, 'id': 11473, 'job': 'Unit Production Manager', 'name': 'Bruce S. Pustin', 'profile_path': None}, {'credit_id': '58ab170fc3a3686f0f005451', 'department': 'Directing', 'gender': 2, 'id': 7531, 'job': 'First Assistant Director', 'name': 'Joseph P. Reidy', 'profile_path': '/3bZ4HUh4JFPKo1yw2XDYjMmwj6m.jpg'}, {'credit_id': '58ab1735c3a3686ee9004915', 'department': 'Art', 'gender': 0, 'id': 1078050, 'job': 'Title Designer', 'name': 'Elaine Bass', 'profile_path': None}, {'credit_id': '58ab1cc1925141155e000354', 'department': 'Editing', 'gender': 0, 'id': 11474, 'job': 'Editor', 'name': 'James Y. Kwei', 'profile_path': None}, {'credit_id': '58ab1d7b92514115500003d8', 'department': 'Sound', 'gender': 0, 'id': 1762315, 'job': 'ADR Editor', 'name': 'Gail Showalter', 'profile_path': None}, {'credit_id': '58ab1dc5925141157d00043b', 'department': 'Sound', 'gender': 0, 'id': 1762317, 'job': 'Assistant Sound Editor', 'name': 'Anne Sawyer', 'profile_path': None}, {'credit_id': '58ab1deb925141154c00042a', 'department': 'Sound', 'gender': 0, 'id': 543384, 'job': 'Assistant Sound Editor', 'name': 'Brian Johnson', 'profile_path': None}, {'credit_id': '58ab1dff925141157d00045c', 'department': 'Sound', 'gender': 0, 'id': 1762320, 'job': 'Assistant Sound Editor', 'name': 'William Docker', 'profile_path': None}, {'credit_id': '58ab1e23c3a3687589000409', 'department': 'Sound', 'gender': 2, 'id': 7493, 'job': 'Assistant Sound Editor', 'name': 'Michael Berenbaum', 'profile_path': None}, {'credit_id': '58ab1e71925141157d0004b7', 'department': 'Camera', 'gender': 2, 'id': 10573, 'job': 'First Assistant Camera', 'name': 'Florian Ballhaus', 'profile_path': None}, {'credit_id': '58ab1e8e925141157d0004ca', 'department': 'Costume &amp; Make-Up', 'gender': 1, 'id': 1701310, 'job': 'Assistant Costume Designer', 'name': "Susan O'Donnell", 'profile_path': None}, {'credit_id': '58ab1e9dc3a368759100046c', 'department': 'Costume &amp; Make-Up', 'gender': 0, 'id': 1762322, 'job': 'Assistant Costume Designer', 'name': 'Thomas Lee Keller', 'profile_path': None}, {'credit_id': '58ab1eb3c3a368758900045f', 'department': 'Costume &amp; Make-Up', 'gender': 2, 'id': 1762323, 'job': 'Wardrobe Supervisor', 'name': 'Dean Jackson', 'profile_path': None}, {'credit_id': '58ab1f21c3a36875b30004d6', 'department': 'Camera', 'gender': 0, 'id': 1762325, 'job': 'Key Grip', 'name': 'Dennis Gamiello', 'profile_path': None}, {'credit_id': '58ab1fb3925141157d000591', 'department': 'Production', 'gender': 0, 'id': 1762328, 'job': 'Production Office Coordinator', 'name': 'Alesandra M. Cuomo', 'profile_path': None}, {'credit_id': '58ab1fc6925141155e00055d', 'department': 'Production', 'gender': 2, 'id': 6866, 'job': 'Production Accountant', 'name': 'Todd Arnow', 'profile_path': None}, {'credit_id': '58ab20bac3a36875890005a8', 'department': 'Crew', 'gender': 0, 'id': 1762331, 'job': 'Transportation Captain', 'name': 'Bill Curry Jr.', 'profile_path': None}, {'credit_id': '58ab20c7c3a36875890005b5', 'department': 'Crew', 'gender': 0, 'id': 1762332, 'job': 'Transportation Co-Captain', 'name': 'Robert Leddy', 'profile_path': None}, {'credit_id': '58ab22069251412622000091', 'department': 'Production', 'gender': 1, 'id': 15426, 'job': 'Casting Assistant', 'name': 'Laura Rosenthal', 'profile_path': None}]</t>
  </si>
  <si>
    <t>[{'name': 'Winkler Films', 'id': 8880}]</t>
  </si>
  <si>
    <t>GoodFellas</t>
  </si>
  <si>
    <t>m373</t>
  </si>
  <si>
    <t>[{'cast_id': 4, 'character': 'Sean Maguire', 'credit_id': '52fe4249c3a36847f8012653', 'gender': 2, 'id': 2157, 'name': 'Robin Williams', 'order': 0, 'profile_path': '/sojtJyIV3lkUeThD7A2oHNm8183.jpg'}, {'cast_id': 5, 'character': 'Will Hunting', 'credit_id': '52fe4249c3a36847f8012657', 'gender': 2, 'id': 1892, 'name': 'Matt Damon', 'order': 1, 'profile_path': '/elSlNgV8xVifsbHpFsqrPGxJToZ.jpg'}, {'cast_id': 6, 'character': 'Chuckie Sullivan', 'credit_id': '52fe4249c3a36847f801265b', 'gender': 2, 'id': 880, 'name': 'Ben Affleck', 'order': 2, 'profile_path': '/cPuPt6mYJ83DjvO3hbjNGug6Fbi.jpg'}, {'cast_id': 7, 'character': 'Prof. Gerald Lambeau', 'credit_id': '52fe4249c3a36847f801265f', 'gender': 2, 'id': 1640, 'name': 'Stellan SkarsgÃ¥rd', 'order': 3, 'profile_path': '/hjWdhX7zEI0DkF7gA4hcEVcYCZl.jpg'}, {'cast_id': 8, 'character': 'Skylar', 'credit_id': '52fe4249c3a36847f8012663', 'gender': 1, 'id': 6613, 'name': 'Minnie Driver', 'order': 4, 'profile_path': '/iWqTeFmdoY8V8RLcH89K75AKeQN.jpg'}, {'cast_id': 9, 'character': "Morgan O'Mally", 'credit_id': '52fe4249c3a36847f8012667', 'gender': 2, 'id': 1893, 'name': 'Casey Affleck', 'order': 5, 'profile_path': '/kPNMpiZHsAzeQar4DiNsrekwHBU.jpg'}, {'cast_id': 10, 'character': 'Billy McBride', 'credit_id': '52fe4249c3a36847f801266b', 'gender': 2, 'id': 6614, 'name': 'Cole Hauser', 'order': 6, 'profile_path': '/2izzcOrZpt22ObHjSNq3qRhrGHu.jpg'}, {'cast_id': 11, 'character': 'Tom', 'credit_id': '52fe4249c3a36847f801266f', 'gender': 0, 'id': 6615, 'name': 'John Mighton', 'order': 7, 'profile_path': '/sltwOfBY80pbENcHYfivZAABw8D.jpg'}, {'cast_id': 12, 'character': 'Krystyn', 'credit_id': '52fe4249c3a36847f8012673', 'gender': 0, 'id': 6616, 'name': 'Rachel Majorowski', 'order': 8, 'profile_path': None}, {'cast_id': 13, 'character': 'Cathy', 'credit_id': '52fe4249c3a36847f8012677', 'gender': 0, 'id': 6617, 'name': 'Colleen McCauley', 'order': 9, 'profile_path': None}, {'cast_id': 14, 'character': 'Barbershop Quartet #1', 'credit_id': '52fe4249c3a36847f801267b', 'gender': 0, 'id': 6618, 'name': 'Matt Mercier', 'order': 10, 'profile_path': '/jdR9sV6vfqOeYOIy9Yc3YCRVeAh.jpg'}, {'cast_id': 15, 'character': 'Barbershop Quartet #2', 'credit_id': '52fe4249c3a36847f801267f', 'gender': 0, 'id': 6619, 'name': 'Ralph St. George', 'order': 11, 'profile_path': None}, {'cast_id': 16, 'character': 'Barbershop Quartet #3', 'credit_id': '52fe4249c3a36847f8012683', 'gender': 0, 'id': 6620, 'name': 'Rob Lynds', 'order': 12, 'profile_path': None}, {'cast_id': 17, 'character': 'Barbershop Quartet #4', 'credit_id': '52fe4249c3a36847f8012687', 'gender': 0, 'id': 6621, 'name': 'Dan Washington', 'order': 13, 'profile_path': None}, {'cast_id': 18, 'character': 'M.I.T. Student', 'credit_id': '52fe4249c3a36847f801268b', 'gender': 1, 'id': 2841, 'name': 'Alison Folland', 'order': 14, 'profile_path': '/j4LkS9pycdpKECqZ4bCTqMtZrHA.jpg'}, {'cast_id': 19, 'character': 'M.I.T. Student', 'credit_id': '52fe4249c3a36847f801268f', 'gender': 0, 'id': 6622, 'name': 'Derrick Bridgeman', 'order': 15, 'profile_path': None}, {'cast_id': 20, 'character': 'M.I.T. Student', 'credit_id': '52fe4249c3a36847f8012693', 'gender': 2, 'id': 6623, 'name': 'Vik Sahay', 'order': 16, 'profile_path': '/nlpV9J6YErNNtNL4QNuEQTwRo6c.jpg'}, {'cast_id': 38, 'character': 'Girl on Street', 'credit_id': '52fe4249c3a36847f80126fd', 'gender': 0, 'id': 1281440, 'name': 'Shannon Egleson', 'order': 17, 'profile_path': None}, {'cast_id': 39, 'character': 'Carmine Scarpaglia', 'credit_id': '52fe4249c3a36847f8012701', 'gender': 0, 'id': 1281441, 'name': 'Rob Lyons', 'order': 18, 'profile_path': None}, {'cast_id': 40, 'character': 'Carmine Friend #1', 'credit_id': '52fe4249c3a36847f8012705', 'gender': 2, 'id': 163438, 'name': 'Steven Kozlowski', 'order': 19, 'profile_path': None}, {'cast_id': 41, 'character': 'Lydia', 'credit_id': '52fe4249c3a36847f8012709', 'gender': 0, 'id': 1281442, 'name': 'Jennifer Deathe', 'order': 20, 'profile_path': None}, {'cast_id': 42, 'character': 'Clark', 'credit_id': '52fe4249c3a36847f801270d', 'gender': 0, 'id': 144578, 'name': 'Scott William Winters', 'order': 21, 'profile_path': '/dXB8i4WIhKfgSSQPoGRCFDToNlx.jpg'}, {'cast_id': 43, 'character': 'Head Custodian', 'credit_id': '52fe4249c3a36847f8012711', 'gender': 2, 'id': 134076, 'name': 'Philip Williams', 'order': 22, 'profile_path': None}, {'cast_id': 44, 'character': 'Assistant Custodian', 'credit_id': '52fe4249c3a36847f8012715', 'gender': 0, 'id': 1281443, 'name': "Patrick O'Donnell", 'order': 23, 'profile_path': None}, {'cast_id': 45, 'character': 'Courtroom Guard', 'credit_id': '52fe4249c3a36847f8012719', 'gender': 2, 'id': 1237062, 'name': 'Kevin Rushton', 'order': 24, 'profile_path': '/un2wyPx4JcCU1d8ZjA4PkNzG3oP.jpg'}, {'cast_id': 46, 'character': 'Judge Malone', 'credit_id': '52fe4249c3a36847f801271d', 'gender': 0, 'id': 1281445, 'name': 'Jimmy Flynn', 'order': 25, 'profile_path': None}, {'cast_id': 47, 'character': 'Prosecutor', 'credit_id': '52fe4249c3a36847f8012721', 'gender': 0, 'id': 1281447, 'name': 'Joe Cannon', 'order': 26, 'profile_path': None}, {'cast_id': 48, 'character': 'Court Officer', 'credit_id': '52fe4249c3a36847f8012725', 'gender': 0, 'id': 1281448, 'name': 'Ann Matacunas', 'order': 27, 'profile_path': None}, {'cast_id': 49, 'character': 'Psychologist', 'credit_id': '52fe4249c3a36847f8012729', 'gender': 2, 'id': 95741, 'name': 'George Plimpton', 'order': 28, 'profile_path': '/3FIC6GkFzf08XMvM3xREwINmwG5.jpg'}, {'cast_id': 50, 'character': 'Hypnotist', 'credit_id': '52fe4249c3a36847f801272d', 'gender': 2, 'id': 937042, 'name': 'Francesco Clemente', 'order': 29, 'profile_path': '/fSWJFldTkMM3e8jkjN6FxsLSHUS.jpg'}, {'cast_id': 51, 'character': 'Bunker Hill Student', 'credit_id': '52fe4249c3a36847f8012731', 'gender': 0, 'id': 1281449, 'name': 'Jessica Morton', 'order': 30, 'profile_path': None}, {'cast_id': 52, 'character': 'Bunker Hill Student', 'credit_id': '52fe4249c3a36847f8012735', 'gender': 2, 'id': 1242878, 'name': 'Barna Moricz', 'order': 31, 'profile_path': '/8jpnjSdTQFhcJl8rPLAQ78sgwqM.jpg'}, {'cast_id': 53, 'character': 'Toy Store Cashier', 'credit_id': '52fe4249c3a36847f8012739', 'gender': 0, 'id': 1281450, 'name': 'Libby Geller', 'order': 32, 'profile_path': None}, {'cast_id': 54, 'character': 'M.I.T. Professor', 'credit_id': '52fe4249c3a36847f801273d', 'gender': 2, 'id': 101803, 'name': 'Chas Lawther', 'order': 33, 'profile_path': None}, {'cast_id': 55, 'character': 'Timmy', 'credit_id': '52fe4249c3a36847f8012741', 'gender': 2, 'id': 44103, 'name': 'Richard Fitzpatrick', 'order': 34, 'profile_path': '/8TOv7jLMt0ueCsdfCgCV5uwai42.jpg'}, {'cast_id': 93, 'character': 'Marty', 'credit_id': '572fb63bc3a3682f5b001832', 'gender': 0, 'id': 1281443, 'name': "Patrick O'Donnell", 'order': 35, 'profile_path': None}, {'cast_id': 60, 'character': 'Executive #1', 'credit_id': '55d8ad8ac3a36831f40028ad', 'gender': 2, 'id': 1239394, 'name': 'Frank Nakashima', 'order': 36, 'profile_path': '/cY0z7QhmF4bDkzxVCQE5JRLtJKo.jpg'}, {'cast_id': 61, 'character': 'Executive #2', 'credit_id': '55d8ae1c92514143e40027ca', 'gender': 2, 'id': 37981, 'name': 'Christopher Britton', 'order': 37, 'profile_path': '/bEVBGYJVTqPQYt3K00GB5na3xyV.jpg'}, {'cast_id': 56, 'character': 'Executive #3', 'credit_id': '52fe4249c3a36847f8012745', 'gender': 2, 'id': 1190319, 'name': 'David Eisner', 'order': 38, 'profile_path': None}, {'cast_id': 57, 'character': 'NSA Agent', 'credit_id': '52fe4249c3a36847f8012749', 'gender': 0, 'id': 1228841, 'name': 'Bruce Hunter', 'order': 39, 'profile_path': '/dh8nhZd2jUe9GtK3tXYGa6s5MSO.jpg'}, {'cast_id': 58, 'character': '2nd NSA Agent', 'credit_id': '52fe4249c3a36847f801274d', 'gender': 0, 'id': 1281451, 'name': 'Robert Talvano', 'order': 40, 'profile_path': None}, {'cast_id': 59, 'character': 'Security Guard', 'credit_id': '52fe4249c3a36847f8012751', 'gender': 2, 'id': 4572, 'name': 'James Allodi', 'order': 41, 'profile_path': '/2CWfhSnCCfmzunTxZZAOpllkrCJ.jpg'}, {'cast_id': 103, 'character': 'Reunion Guest (uncredited)', 'credit_id': '57d88eb5c3a36878e9003426', 'gender': 2, 'id': 1647723, 'name': 'Michael Arthur', 'order': 42, 'profile_path': '/3ahJoyPX3RYKXT89cWDJRgyfZyN.jpg'}, {'cast_id': 104, 'character': 'M.I.T. Student (uncredited)', 'credit_id': '57d88f84c3a36852e0001c93', 'gender': 1, 'id': 1444763, 'name': 'Riva Di Paola', 'order': 43, 'profile_path': '/eHoeug8mzih3GnX094hZdoMtpMl.jpg'}, {'cast_id': 105, 'character': 'M.I.T. Student (uncredited)', 'credit_id': '57d88fa3c3a3685490001f23', 'gender': 0, 'id': 1483455, 'name': 'Daniel Olsen', 'order': 44, 'profile_path': None}, {'cast_id': 106, 'character': 'Student (uncredited)', 'credit_id': '57d88feb92514159590020f7', 'gender': 2, 'id': 943742, 'name': 'Christian Harmony', 'order': 45, 'profile_path': '/l4CawOKyR4hrboEuUMaz6mZSTkx.jpg'}, {'cast_id': 107, 'character': 'Jerve (uncredited)', 'credit_id': '57d8905e9251415a6c00212c', 'gender': 0, 'id': 51918, 'name': 'Harmony Korine', 'order': 46, 'profile_path': '/jIRFas9ht1GgRVuWKBWEDwgtnFU.jpg'}, {'cast_id': 108, 'character': 'Waiter (uncredited)', 'credit_id': '57d89090c3a36878e90034aa', 'gender': 2, 'id': 1003974, 'name': 'Thomas Lundy', 'order': 47, 'profile_path': '/1RnavYnH1LIi5iRukD1QNDEsA39.jpg'}, {'cast_id': 109, 'character': 'Race Track Fan (uncredited)', 'credit_id': '57d890d1c3a36854e0001fc8', 'gender': 0, 'id': 1507846, 'name': 'Paul McGillicuddy', 'order': 48, 'profile_path': None}, {'cast_id': 110, 'character': 'Bystander (uncredited)', 'credit_id': '57d8916292514168de001cf2', 'gender': 2, 'id': 1397188, 'name': 'Stephen Trouskie', 'order': 49, 'profile_path': '/fYxye1bOjOcw5YILvGuazCaxki9.jpg'}, {'cast_id': 128, 'character': 'Reception Attendant (uncredited)', 'credit_id': '57fe4b8c925141154e004153', 'gender': 1, 'id': 1693507, 'name': 'Elisabeth Anne Hughes', 'order': 50, 'profile_path': '/doAKlprOSVRx8DR39GQUKOtwhSG.jpg'}]</t>
  </si>
  <si>
    <t>[{'credit_id': '52fe4249c3a36847f8012643', 'department': 'Directing', 'gender': 2, 'id': 5216, 'job': 'Director', 'name': 'Gus Van Sant', 'profile_path': '/2WsDgxPivXtPHtsXK5QZ8U7zYEb.jpg'}, {'credit_id': '52fe4249c3a36847f8012699', 'department': 'Production', 'gender': 2, 'id': 2545, 'job': 'Producer', 'name': 'Lawrence Bender', 'profile_path': '/5EzlP8qdCYQrhqEYB2MTmY74KFB.jpg'}, {'credit_id': '52fe4249c3a36847f801269f', 'department': 'Production', 'gender': 2, 'id': 6624, 'job': 'Executive Producer', 'name': 'Jonathan Gordon', 'profile_path': None}, {'credit_id': '52fe4249c3a36847f80126a5', 'department': 'Production', 'gender': 1, 'id': 6625, 'job': 'Executive Producer', 'name': 'Su Armstrong', 'profile_path': None}, {'credit_id': '52fe4249c3a36847f80126ab', 'department': 'Production', 'gender': 2, 'id': 1307, 'job': 'Executive Producer', 'name': 'Bob Weinstein', 'profile_path': '/hheuMcH8MnFGmatPvhdLUNnSOwm.jpg'}, {'credit_id': '52fe4249c3a36847f80126b1', 'department': 'Production', 'gender': 2, 'id': 59839, 'job': 'Executive Producer', 'name': 'Harvey Weinstein', 'profile_path': '/k4UCnh7n0r5CEjq30gAl6QCfF9g.jpg'}, {'credit_id': '52fe4249c3a36847f80126bd', 'department': 'Camera', 'gender': 2, 'id': 6626, 'job': 'Director of Photography', 'name': 'Jean-Yves Escoffier', 'profile_path': None}, {'credit_id': '52fe4249c3a36847f80126c3', 'department': 'Editing', 'gender': 2, 'id': 950, 'job': 'Editor', 'name': 'Pietro Scalia', 'profile_path': '/kcQTeWNVqDg0h1jzthF21TxRB9U.jpg'}, {'credit_id': '52fe4249c3a36847f80126c9', 'department': 'Production', 'gender': 2, 'id': 5328, 'job': 'Casting', 'name': 'Kerry Barden', 'profile_path': '/zb3khdNgVHerkFz4esvjSZHnbDW.jpg'}, {'credit_id': '52fe4249c3a36847f80126cf', 'department': 'Production', 'gender': 2, 'id': 3192, 'job': 'Casting', 'name': 'Billy Hopkins', 'profile_path': '/vTGamEl7a1D93TCh165v8IyZZMG.jpg'}, {'credit_id': '52fe4249c3a36847f80126d5', 'department': 'Production', 'gender': 1, 'id': 4023, 'job': 'Casting', 'name': 'Suzanne Smith', 'profile_path': '/fASNhfD4Tmw6KPW0LoPUycIFxEL.jpg'}, {'credit_id': '52fe4249c3a36847f80126e1', 'department': 'Art', 'gender': 1, 'id': 6628, 'job': 'Production Design', 'name': 'Missy Stewart', 'profile_path': None}, {'credit_id': '52fe4249c3a36847f80126e7', 'department': 'Art', 'gender': 0, 'id': 6629, 'job': 'Art Direction', 'name': 'James McAteer', 'profile_path': None}, {'credit_id': '52fe4249c3a36847f80126ed', 'department': 'Art', 'gender': 2, 'id': 6630, 'job': 'Set Decoration', 'name': 'Jaro Dick', 'profile_path': None}, {'credit_id': '52fe4249c3a36847f80126f3', 'department': 'Costume &amp; Make-Up', 'gender': 1, 'id': 6392, 'job': 'Costume Design', 'name': 'Beatrix Aruna Pasztor', 'profile_path': None}, {'credit_id': '572f828ec3a368496e00186d', 'department': 'Sound', 'gender': 2, 'id': 531, 'job': 'Music', 'name': 'Danny Elfman', 'profile_path': '/pWacZpYPos8io22nEiim7d3wp2j.jpg'}, {'credit_id': '572f833a925141027200035d', 'department': 'Production', 'gender': 2, 'id': 6627, 'job': 'Co-Producer', 'name': 'Chris Moore', 'profile_path': '/bCHrDtipWaxFuoHYeOUfm3QMBMu.jpg'}, {'credit_id': '5681cd9292514131df00f6a3', 'department': 'Sound', 'gender': 0, 'id': 1074465, 'job': 'Music Supervisor', 'name': 'Jeffrey Kimball', 'profile_path': None}, {'credit_id': '5681cdc89251417def012350', 'department': 'Sound', 'gender': 2, 'id': 1394306, 'job': 'Music Editor', 'name': 'Kenneth Karman', 'profile_path': None}, {'credit_id': '5681d0aac3a36860750108ec', 'department': 'Editing', 'gender': 0, 'id': 1408779, 'job': 'Dialogue Editor', 'name': 'David A. Cohen', 'profile_path': None}, {'credit_id': '5681d0d39251417ddd011f31', 'department': 'Sound', 'gender': 0, 'id': 1421706, 'job': 'Sound Re-Recording Mixer', 'name': 'Tom E. Dahl', 'profile_path': None}, {'credit_id': '5681d115c3a36828f500798f', 'department': 'Sound', 'gender': 2, 'id': 56765, 'job': 'Sound Re-Recording Mixer', 'name': 'Leslie Shatz', 'profile_path': None}, {'credit_id': '5681d11e9251414ecb0036ac', 'department': 'Sound', 'gender': 2, 'id': 5216, 'job': 'Sound Re-Recording Mixer', 'name': 'Gus Van Sant', 'profile_path': '/2WsDgxPivXtPHtsXK5QZ8U7zYEb.jpg'}, {'credit_id': '5681d13892514132db00fdcc', 'department': 'Sound', 'gender': 0, 'id': 1555013, 'job': 'Supervising Sound Editor', 'name': 'Kelley Baker', 'profile_path': None}, {'credit_id': '5681d17192514131df00f7c5', 'department': 'Sound', 'gender': 2, 'id': 1149941, 'job': 'Sound Editor', 'name': 'Michael "Gonzo" Gandsey', 'profile_path': None}, {'credit_id': '5681d17ec3a36828f50079af', 'department': 'Sound', 'gender': 0, 'id': 1555014, 'job': 'Sound Editor', 'name': 'Patrick Winters', 'profile_path': None}, {'credit_id': '5681d1ce9251417ddd011f72', 'department': 'Sound', 'gender': 0, 'id': 1555015, 'job': 'Sound Editor', 'name': 'Richard Moore', 'profile_path': None}, {'credit_id': '5681d1fe9251417ddd011f88', 'department': 'Sound', 'gender': 0, 'id': 1550756, 'job': 'Sound mixer', 'name': 'Owen Langevin', 'profile_path': None}, {'credit_id': '5681d224c3a3682abc00aeaa', 'department': 'Camera', 'gender': 0, 'id': 1208908, 'job': 'Still Photographer', 'name': 'George Kraychyk', 'profile_path': None}, {'credit_id': '5681d241c3a3684be301269e', 'department': 'Lighting', 'gender': 0, 'id': 1401294, 'job': 'Gaffer', 'name': 'Bryan Forde', 'profile_path': None}, {'credit_id': '5681d259c3a3682abc00aeb9', 'department': 'Lighting', 'gender': 0, 'id': 1555016, 'job': 'Rigging Gaffer', 'name': 'Herb Reischl Jr.', 'profile_path': None}, {'credit_id': '5681d2709251417def012482', 'department': 'Crew', 'gender': 0, 'id': 1281538, 'job': 'Stunt Coordinator', 'name': 'Jery Hewitt', 'profile_path': None}, {'credit_id': '5681d2aec3a36860750109ad', 'department': 'Costume &amp; Make-Up', 'gender': 0, 'id': 1317044, 'job': 'Makeup Artist', 'name': 'Leslie A. Sebert', 'profile_path': None}, {'credit_id': '5681d31992514131df00f84a', 'department': 'Costume &amp; Make-Up', 'gender': 2, 'id': 1286355, 'job': 'Hairstylist', 'name': 'James D. Brown', 'profile_path': None}, {'credit_id': '572f8b479251413e52000a24', 'department': 'Production', 'gender': 2, 'id': 19303, 'job': 'Co-Executive Producer', 'name': 'Kevin Smith', 'profile_path': '/3XXThSMqHQgQFjM4bMJ25U1EJTj.jpg'}, {'credit_id': '572f8b529251410272000464', 'department': 'Production', 'gender': 2, 'id': 20503, 'job': 'Co-Executive Producer', 'name': 'Scott Mosier', 'profile_path': '/9QIQyjKlRGXBHEXFSRFGIbv5Ig4.jpg'}, {'credit_id': '572f8bb592514118d3001fba', 'department': 'Writing', 'gender': 2, 'id': 1892, 'job': 'Writer', 'name': 'Matt Damon', 'profile_path': '/elSlNgV8xVifsbHpFsqrPGxJToZ.jpg'}, {'credit_id': '572f8bbc92514108a90003a3', 'department': 'Writing', 'gender': 2, 'id': 880, 'job': 'Writer', 'name': 'Ben Affleck', 'profile_path': '/cPuPt6mYJ83DjvO3hbjNGug6Fbi.jpg'}, {'credit_id': '572fb6a39251410272000f6d', 'department': 'Crew', 'gender': 0, 'id': 1555017, 'job': 'Utility Stunts', 'name': 'Brian Ricci', 'profile_path': None}, {'credit_id': '572fb6d09251415cc10030ff', 'department': 'Production', 'gender': 0, 'id': 1189247, 'job': 'Unit Production Manager', 'name': 'Christopher Goode', 'profile_path': None}, {'credit_id': '572fb705c3a36874eb00164f', 'department': 'Production', 'gender': 2, 'id': 60711, 'job': 'Unit Production Manager', 'name': "Brent O'Connor", 'profile_path': None}, {'credit_id': '572fb77e92514146370007c6', 'department': 'Crew', 'gender': 0, 'id': 1341775, 'job': 'Post Production Supervisor', 'name': 'Robert Hackl', 'profile_path': None}, {'credit_id': '572fb7c992514108a9000dcc', 'department': 'Crew', 'gender': 1, 'id': 1617016, 'job': 'Post Production Supervisor', 'name': 'Pamela Winn-Barnett', 'profile_path': None}, {'credit_id': '572fb92f9251413c270022af', 'department': 'Crew', 'gender': 0, 'id': 37333, 'job': 'Post Production Consulting', 'name': 'Heidi Vogel', 'profile_path': None}, {'credit_id': '572fb990c3a3682f5b0018e8', 'department': 'Production', 'gender': 0, 'id': 1617026, 'job': 'Production Coordinator', 'name': 'Vair Macphee', 'profile_path': None}, {'credit_id': '572fbb0592514108a9000f15', 'department': 'Crew', 'gender': 0, 'id': 1445978, 'job': 'Property Master', 'name': 'Marc Corriveau', 'profile_path': None}, {'credit_id': '572fbca692514118d3002c1b', 'department': 'Production', 'gender': 1, 'id': 1522742, 'job': 'Casting Associate', 'name': 'Jennifer McNamara', 'profile_path': None}, {'credit_id': '57d89228925141670f001f3a', 'department': 'Costume &amp; Make-Up', 'gender': 0, 'id': 1419090, 'job': 'Hairstylist', 'name': 'Elizabeth Cecchini', 'profile_path': None}, {'credit_id': '57d893819251416851001e3e', 'department': 'Crew', 'gender': 0, 'id': 1457637, 'job': 'Special Effects', 'name': "William 'Billy Jack' Jakielaszek", 'profile_path': None}, {'credit_id': '57d89e5cc3a36852f4002432', 'department': 'Crew', 'gender': 0, 'id': 1555017, 'job': 'Special Effects Coordinator', 'name': 'Brian Ricci', 'profile_path': None}, {'credit_id': '57d89ef8c3a36854930024f2', 'department': 'Production', 'gender': 0, 'id': 1419120, 'job': 'Location Manager', 'name': 'Mark Fitzgerald', 'profile_path': None}, {'credit_id': '57d89f78925141684e00240f', 'department': 'Production', 'gender': 0, 'id': 1408708, 'job': 'Location Manager', 'name': 'David McIlroy', 'profile_path': None}, {'credit_id': '57d89fb8c3a36854e0002578', 'department': 'Crew', 'gender': 2, 'id': 32494, 'job': 'Dialect Coach', 'name': 'Robert Easton', 'profile_path': '/1FtmmVRUFFepaE5ovwfwcSId8Ka.jpg'}, {'credit_id': '57d89fd8925141682a0023a8', 'department': 'Crew', 'gender': 0, 'id': 1428511, 'job': 'Unit Publicist', 'name': 'Prudence Emery', 'profile_path': None}, {'credit_id': '57d8a01cc3a36854e0002593', 'department': 'Crew', 'gender': 0, 'id': 1378368, 'job': 'Title Graphics', 'name': 'Pablo Ferro', 'profile_path': None}, {'credit_id': '57d97a29c3a36852e00062a6', 'department': 'Crew', 'gender': 2, 'id': 9181, 'job': 'Thanks', 'name': 'Edward Zwick', 'profile_path': '/ucBi071XeIGMEHaEGKtU6PN1FwN.jpg'}, {'credit_id': '57d97a42c3a3685493006eaf', 'department': 'Crew', 'gender': 2, 'id': 12804, 'job': 'Thanks', 'name': 'Peter Yates', 'profile_path': '/skBRJxvtvkylZXk6zjNPvwytr5S.jpg'}, {'credit_id': '57d97a74c3a3685490007126', 'department': 'Crew', 'gender': 2, 'id': 30715, 'job': 'Thanks', 'name': 'Terrence Malick', 'profile_path': '/4w0C0RaJ3qS6YZ7Ons6VZcEdfl7.jpg'}, {'credit_id': '57d97a819251415959006b01', 'department': 'Crew', 'gender': 2, 'id': 564, 'job': 'Thanks', 'name': 'Richard Linklater', 'profile_path': '/wNijRefhQCp0BkNqM5qhhdazDgx.jpg'}, {'credit_id': '57d97aa4925141682a006849', 'department': 'Crew', 'gender': 2, 'id': 348, 'job': 'Thanks', 'name': 'William Goldman', 'profile_path': '/7eBlS4cj4WAGzI38ef3EXAIKmOg.jpg'}, {'credit_id': '57d97b17c3a3685493006f00', 'department': 'Editing', 'gender': 0, 'id': 1280074, 'job': 'First Assistant Editor', 'name': 'Kelley Dixon', 'profile_path': None}, {'credit_id': '57d97c02c3a36878e9007bf4', 'department': 'Lighting', 'gender': 2, 'id': 1359033, 'job': 'Electrician', 'name': 'Mark J. Casey', 'profile_path': None}, {'credit_id': '57d97cb49251416851006728', 'department': 'Camera', 'gender': 0, 'id': 1406780, 'job': 'Camera Operator', 'name': 'Brian Heller', 'profile_path': None}, {'credit_id': '598ce9d392514178ec000645', 'department': 'Directing', 'gender': 2, 'id': 5216, 'job': 'Script Supervisor', 'name': 'Gus Van Sant', 'profile_path': '/2WsDgxPivXtPHtsXK5QZ8U7zYEb.jpg'}, {'credit_id': '58b96631c3a3686686009606', 'department': 'Editing', 'gender': 0, 'id': 1478361, 'job': 'Assistant Editor', 'name': 'D-J', 'profile_path': None}]</t>
  </si>
  <si>
    <t>[{'name': 'Miramax Films', 'id': 14}, {'name': 'Lawrence Bender Productions', 'id': 2253}, {'name': 'Be Gentlemen Limited Partnership', 'id': 23201}]</t>
  </si>
  <si>
    <t>Good Will Hunting</t>
  </si>
  <si>
    <t>m375</t>
  </si>
  <si>
    <t>['comedy', 'crime', 'romance', 'thriller']</t>
  </si>
  <si>
    <t>[{'cast_id': 7, 'character': 'Martin Q. Blank', 'credit_id': '52fe44f6c3a36847f80b491f', 'gender': 2, 'id': 3036, 'name': 'John Cusack', 'order': 0, 'profile_path': '/uKydQYuZ9TnCzvbQLtj6j98vWAT.jpg'}, {'cast_id': 8, 'character': 'Debi Newberry', 'credit_id': '52fe44f7c3a36847f80b4923', 'gender': 1, 'id': 6613, 'name': 'Minnie Driver', 'order': 1, 'profile_path': '/iWqTeFmdoY8V8RLcH89K75AKeQN.jpg'}, {'cast_id': 9, 'character': 'Grocer', 'credit_id': '52fe44f7c3a36847f80b4927', 'gender': 2, 'id': 707, 'name': 'Dan Aykroyd', 'order': 2, 'profile_path': '/h2PT9yZYv5ml5hL9jvCpWBTWgU.jpg'}, {'cast_id': 10, 'character': 'Marcella', 'credit_id': '52fe44f7c3a36847f80b492b', 'gender': 1, 'id': 3234, 'name': 'Joan Cusack', 'order': 3, 'profile_path': '/3jcrXcFYoSKEUvokzqrQ2UJGtw.jpg'}, {'cast_id': 15, 'character': 'Dr. Oatman', 'credit_id': '52fe44f7c3a36847f80b4941', 'gender': 2, 'id': 1903, 'name': 'Alan Arkin', 'order': 4, 'profile_path': '/gcrKO2z0YVUXBXVeB9V8PndG0IJ.jpg'}, {'cast_id': 16, 'character': 'Steven Lardner', 'credit_id': '52fe44f7c3a36847f80b4945', 'gender': 2, 'id': 5587, 'name': 'Hank Azaria', 'order': 5, 'profile_path': '/3vIdbP73nKnKpMAcgGWoALPF2JO.jpg'}, {'cast_id': 18, 'character': 'Paul Spericki', 'credit_id': '52fe44f7c3a36847f80b494d', 'gender': 2, 'id': 12799, 'name': 'Jeremy Piven', 'order': 7, 'profile_path': '/qtho4ZUcValnVvscTGgyWfUr4VP.jpg'}, {'cast_id': 19, 'character': 'Mr. Bart Newberry', 'credit_id': '52fe44f7c3a36847f80b4951', 'gender': 2, 'id': 14312, 'name': 'Mitchell Ryan', 'order': 8, 'profile_path': '/2GTRqLcW8uPlFdTkEqcZDpxrXS6.jpg'}, {'cast_id': 22, 'character': 'Bicycle Messenger', 'credit_id': '52fe44f7c3a36847f80b495f', 'gender': 2, 'id': 74859, 'name': 'David Barrett', 'order': 10, 'profile_path': None}, {'cast_id': 23, 'character': 'Bob Destepello', 'credit_id': '530450b6c3a3683a7a0b5d35', 'gender': 2, 'id': 52415, 'name': 'Michael Cudlitz', 'order': 11, 'profile_path': '/BMed7j9hfFNPO7yocDjtQnVgdl.jpg'}, {'cast_id': 24, 'character': 'Terry Rostand', 'credit_id': '54ebf37e92514179610009f6', 'gender': 2, 'id': 3227, 'name': 'Steve Pink', 'order': 12, 'profile_path': '/myHOgo8mQSCiCAZNGMRdHVr03jr.jpg'}, {'cast_id': 25, 'character': 'Kenneth McCullers', 'credit_id': '560c6bfec3a36868140073fb', 'gender': 2, 'id': 143328, 'name': 'K. Todd Freeman', 'order': 13, 'profile_path': '/2L7Qh4hA2dsCIPZAVfgerax7i2q.jpg'}, {'cast_id': 26, 'character': 'Eckhart', 'credit_id': '57549dbb92514126d00044c2', 'gender': 2, 'id': 68394, 'name': 'Doug Dearth', 'order': 14, 'profile_path': '/b8Om9afeuvzhwebVsitfdgvchi2.jpg'}, {'cast_id': 27, 'character': 'Amy', 'credit_id': '593c5e37c3a3680f67012fee', 'gender': 1, 'id': 59260, 'name': 'Ann Cusack', 'order': 15, 'profile_path': '/yQ68n8G6xl8TDMDr0534nnaGINS.jpg'}, {'cast_id': 28, 'character': 'Mary Blank', 'credit_id': '593c5e449251410587012675', 'gender': 1, 'id': 30618, 'name': 'Barbara Harris', 'order': 16, 'profile_path': '/j3c7qYmGUI3jQyEVBFA9F4RJWL6.jpg'}, {'cast_id': 29, 'character': 'Tanya', 'credit_id': '593c5e4f925141059b0124c9', 'gender': 1, 'id': 40279, 'name': 'Jenna Elfman', 'order': 17, 'profile_path': '/lY4pLueI0eMmgBXVfw5xw9jysHM.jpg'}, {'cast_id': 30, 'character': 'Mrs. Kinetta', 'credit_id': '593c5e6792514105cf01377a', 'gender': 1, 'id': 152863, 'name': 'Belita Moreno', 'order': 18, 'profile_path': '/iDqySqSJSLSAI0eaE4R7o136zft.jpg'}, {'cast_id': 31, 'character': 'Waiter', 'credit_id': '595cffaa9251410b86073ef3', 'gender': 2, 'id': 7143, 'name': 'Bill Cusack', 'order': 19, 'profile_path': '/gzFrSaKHWiNw3QnoJe1Amv2mcpH.jpg'}]</t>
  </si>
  <si>
    <t>[{'credit_id': '52fe44f6c3a36847f80b48fd', 'department': 'Directing', 'gender': 0, 'id': 58294, 'job': 'Director', 'name': 'George Armitage', 'profile_path': '/rsVlCNOHKLUyo2xrA1jUlQmUUdx.jpg'}, {'credit_id': '52fe44f6c3a36847f80b4903', 'department': 'Writing', 'gender': 2, 'id': 58295, 'job': 'Screenplay', 'name': 'Tom Jankiewicz', 'profile_path': None}, {'credit_id': '52fe44f6c3a36847f80b4909', 'department': 'Production', 'gender': 1, 'id': 16158, 'job': 'Producer', 'name': 'Susan Arnold', 'profile_path': None}, {'credit_id': '52fe44f6c3a36847f80b490f', 'department': 'Sound', 'gender': 2, 'id': 58296, 'job': 'Original Music Composer', 'name': 'Joe Strummer', 'profile_path': '/1OnNvVlWmtyqDfjQTsQ8lQOYEo9.jpg'}, {'credit_id': '52fe44f6c3a36847f80b4915', 'department': 'Camera', 'gender': 0, 'id': 13622, 'job': 'Director of Photography', 'name': 'Jamie Anderson', 'profile_path': None}, {'credit_id': '52fe44f6c3a36847f80b491b', 'department': 'Editing', 'gender': 2, 'id': 3189, 'job': 'Editor', 'name': 'Brian Berdan', 'profile_path': None}, {'credit_id': '52fe44f7c3a36847f80b4931', 'department': 'Writing', 'gender': 2, 'id': 58295, 'job': 'Story', 'name': 'Tom Jankiewicz', 'profile_path': None}, {'credit_id': '52fe44f7c3a36847f80b4937', 'department': 'Writing', 'gender': 2, 'id': 3226, 'job': 'Screenplay', 'name': 'D.V. DeVincentis', 'profile_path': None}, {'credit_id': '52fe44f7c3a36847f80b493d', 'department': 'Writing', 'gender': 2, 'id': 3036, 'job': 'Screenplay', 'name': 'John Cusack', 'profile_path': '/uKydQYuZ9TnCzvbQLtj6j98vWAT.jpg'}, {'credit_id': '52fe44f7c3a36847f80b495b', 'department': 'Writing', 'gender': 2, 'id': 3227, 'job': 'Screenplay', 'name': 'Steve Pink', 'profile_path': '/myHOgo8mQSCiCAZNGMRdHVr03jr.jpg'}]</t>
  </si>
  <si>
    <t>[{'id': 28, 'name': 'Action'}, {'id': 35, 'name': 'Comedy'}, {'id': 53, 'name': 'Thriller'}, {'id': 10749, 'name': 'Romance'}]</t>
  </si>
  <si>
    <t>[{'name': 'Caravan Pictures', 'id': 175}, {'name': 'Hollywood Pictures', 'id': 915}, {'name': 'Roger Birnbaum Productions', 'id': 961}]</t>
  </si>
  <si>
    <t>Grosse Pointe Blank</t>
  </si>
  <si>
    <t>m377</t>
  </si>
  <si>
    <t>[{'cast_id': 16, 'character': "Dade Murphy / 'Crash Override' / 'Zero Cool'", 'credit_id': '52fe436e9251416c750100d7', 'gender': 2, 'id': 9012, 'name': 'Jonny Lee Miller', 'order': 0, 'profile_path': '/70oZd4dPWNAibagHJvRU1Tf9e6h.jpg'}, {'cast_id': 17, 'character': "Kate Libby / 'Acid Burn'", 'credit_id': '52fe436e9251416c750100db', 'gender': 1, 'id': 11701, 'name': 'Angelina Jolie', 'order': 1, 'profile_path': '/nsxtg9MQG01hvud1vVEW9vvfukK.jpg'}, {'cast_id': 20, 'character': 'Joey Pardella', 'credit_id': '52fe436e9251416c750100eb', 'gender': 2, 'id': 17772, 'name': 'Jesse Bradford', 'order': 2, 'profile_path': '/irD0iVNTmR0kEkVTZmKTuZejbGH.jpg'}, {'cast_id': 21, 'character': "Emmanuel Goldstein / 'Cereal Killer'", 'credit_id': '52fe436e9251416c750100ef', 'gender': 2, 'id': 26457, 'name': 'Matthew Lillard', 'order': 3, 'profile_path': '/gJsQkX20g0ABquHqVpBJzMXR2JF.jpg'}, {'cast_id': 22, 'character': "Ramon Sanchez / 'Phantom Phreak'", 'credit_id': '52fe436e9251416c750100f3', 'gender': 2, 'id': 28863, 'name': 'Renoly Santiago', 'order': 4, 'profile_path': '/pZb3RDVxDNJAOaBHwa078Z4FJiO.jpg'}, {'cast_id': 23, 'character': "Eugene Belford / 'The Plague' / Mr. Babbage", 'credit_id': '52fe436e9251416c750100f7', 'gender': 2, 'id': 26473, 'name': 'Fisher Stevens', 'order': 5, 'profile_path': '/TutpOyw0A6FF5hEoFDYseI2EVN.jpg'}, {'cast_id': 24, 'character': 'Lauren Murphy', 'credit_id': '52fe436e9251416c750100fb', 'gender': 1, 'id': 19958, 'name': 'Alberta Watson', 'order': 6, 'profile_path': '/iy3Qgqap1U1GRqNzjoX2mFwdqD3.jpg'}, {'cast_id': 25, 'character': "Paul Cook / 'Lord Nikon'", 'credit_id': '52fe436e9251416c750100ff', 'gender': 2, 'id': 65141, 'name': 'Laurence Mason', 'order': 7, 'profile_path': '/lYWBLjfpeZS84FhwzrBWFMe3c3C.jpg'}, {'cast_id': 26, 'character': 'Margo', 'credit_id': '52fe436e9251416c75010103', 'gender': 0, 'id': 11478, 'name': 'Lorraine Bracco', 'order': 8, 'profile_path': '/qe4fsMiUMYYfdYIgz5oVfCmO0is.jpg'}, {'cast_id': 27, 'character': 'S.S. Agent Richard Gill', 'credit_id': '52fe436e9251416c75010107', 'gender': 2, 'id': 17859, 'name': 'Wendell Pierce', 'order': 9, 'profile_path': '/uOsldo9Pkl0E79UbIXX5tZZmC8F.jpg'}, {'cast_id': 28, 'character': 'S.S. Agent Bob', 'credit_id': '52fe436e9251416c7501010b', 'gender': 2, 'id': 33241, 'name': 'Michael Gaston', 'order': 10, 'profile_path': '/tAmpD16aVzWbs8evbCFaed9perN.jpg'}, {'cast_id': 29, 'character': 'S.S. Agent Ray', 'credit_id': '52fe436e9251416c7501010f', 'gender': 2, 'id': 47775, 'name': 'Marc Anthony', 'order': 11, 'profile_path': '/b6E5BCQkOXlxT1E4nHRyOpehuYU.jpg'}, {'cast_id': 30, 'character': 'Hal', 'credit_id': '52fe436e9251416c75010113', 'gender': 2, 'id': 37221, 'name': 'Penn Jillette', 'order': 12, 'profile_path': '/zmAaXUdx12NRsssgHbk1T31j2x9.jpg'}, {'cast_id': 31, 'character': 'Blade', 'credit_id': '52fe436e9251416c75010117', 'gender': 2, 'id': 65143, 'name': 'Peter Y. Kim', 'order': 13, 'profile_path': '/3E923psf5uA65CuZ950wm1AIvv0.jpg'}, {'cast_id': 32, 'character': 'Razor', 'credit_id': '52fe436e9251416c7501011b', 'gender': 2, 'id': 65142, 'name': 'Darren Lee', 'order': 14, 'profile_path': '/gl2V5VUrtSNjCRu9cXnBMbe9GjI.jpg'}, {'cast_id': 36, 'character': 'Laura', 'credit_id': '52fe436e9251416c7501012b', 'gender': 0, 'id': 65145, 'name': 'Liza Walker', 'order': 15, 'profile_path': '/wpXe8frHJpXsEB1Flivc3cNeM7F.jpg'}, {'cast_id': 34, 'character': 'Duke Ellingson', 'credit_id': '52fe436e9251416c75010123', 'gender': 2, 'id': 65146, 'name': 'Bob Sessions', 'order': 16, 'profile_path': '/48gzgQgYtLHl9TofYJI0DzzD4Bf.jpg'}, {'cast_id': 33, 'character': 'Curtis', 'credit_id': '52fe436e9251416c7501011f', 'gender': 0, 'id': 65144, 'name': 'Ethan Browne', 'order': 17, 'profile_path': '/fbWPbYlBQjWtXGBYdZo8HKL2f1j.jpg'}, {'cast_id': 35, 'character': 'S.S. Agent, Seattle', 'credit_id': '52fe436e9251416c75010127', 'gender': 0, 'id': 65147, 'name': 'Blake Willett', 'order': 18, 'profile_path': None}, {'cast_id': 37, 'character': "Young Dade Murphy / 'Zero Cool'", 'credit_id': '52fe436e9251416c7501012f', 'gender': 2, 'id': 65148, 'name': 'Max Ligosh', 'order': 19, 'profile_path': '/oCE8F39RJGjiFJQyuO6g2t6gi0p.jpg'}, {'cast_id': 39, 'character': '2nd V.P.', 'credit_id': '56b1e4b49251414074002b1d', 'gender': 0, 'id': 29071, 'name': 'Jeff Harding', 'order': 20, 'profile_path': '/gsdPXYq79DOVCiukTOEQwloLRXk.jpg'}, {'cast_id': 40, 'character': 'Attorney', 'credit_id': '56b1e4fe92514171f10017d4', 'gender': 1, 'id': 7427, 'name': 'Felicity Huffman', 'order': 21, 'profile_path': '/l1o0j6oWzdVX3gxxpumLNq3nK42.jpg'}, {'cast_id': 41, 'character': 'Michael Murphy', 'credit_id': '57f614b49251413601004be5', 'gender': 2, 'id': 171567, 'name': 'Paul Klementowicz', 'order': 22, 'profile_path': '/tIeoVH2KHg7VzNNVaBWhbc37T8h.jpg'}, {'cast_id': 42, 'character': 'Denise', 'credit_id': '57f614e59251413613004c71', 'gender': 2, 'id': 134654, 'name': 'Denise George', 'order': 23, 'profile_path': '/5OrwrlLIrFZcNyP4wdduDdxazt1.jpg'}, {'cast_id': 43, 'character': 'Jock', 'credit_id': '57f6158bc3a3681625004a73', 'gender': 0, 'id': 204388, 'name': 'William DeMeo', 'order': 24, 'profile_path': '/azg75yqYcEz8LNJa70oyjnMho86.jpg'}]</t>
  </si>
  <si>
    <t>[{'credit_id': '52fe436e9251416c750100bb', 'department': 'Production', 'gender': 1, 'id': 1221, 'job': 'Casting', 'name': 'Dianne Crittenden', 'profile_path': None}, {'credit_id': '52fe436e9251416c75010097', 'department': 'Directing', 'gender': 2, 'id': 1978, 'job': 'Director', 'name': 'Iain Softley', 'profile_path': '/citetzG3VlJ402NcaWicUHffxfl.jpg'}, {'credit_id': '52fe436e9251416c7501009d', 'department': 'Production', 'gender': 2, 'id': 1978, 'job': 'Executive Producer', 'name': 'Iain Softley', 'profile_path': '/citetzG3VlJ402NcaWicUHffxfl.jpg'}, {'credit_id': '52fe436e9251416c75010091', 'department': 'Production', 'gender': 0, 'id': 2095, 'job': 'Producer', 'name': 'Ralph Winter', 'profile_path': '/gNkcdQLpzV8C27bAc2vlLAiaeKx.jpg'}, {'credit_id': '52fe436e9251416c750100a3', 'department': 'Camera', 'gender': 2, 'id': 3115, 'job': 'Director of Photography', 'name': 'Andrzej Sekula', 'profile_path': None}, {'credit_id': '52fe436e9251416c750100a9', 'department': 'Sound', 'gender': 2, 'id': 7741, 'job': 'Original Music Composer', 'name': 'Simon Boswell', 'profile_path': '/docJpHQG30F8wdMxKhQJpOuYkK0.jpg'}, {'credit_id': '52fe436e9251416c750100af', 'department': 'Editing', 'gender': 2, 'id': 9154, 'job': 'Editor', 'name': 'Martin Walsh', 'profile_path': None}, {'credit_id': '594a593b925141459b00c5b8', 'department': 'Production', 'gender': 0, 'id': 10121, 'job': 'Unit Production Manager', 'name': 'Selwyn Roberts', 'profile_path': '/k3pSPlBteIwx1UFjGil2T28yUbe.jpg'}, {'credit_id': '58bc907cc3a368668f038a26', 'department': 'Production', 'gender': 0, 'id': 10121, 'job': 'Associate Producer', 'name': 'Selwyn Roberts', 'profile_path': '/k3pSPlBteIwx1UFjGil2T28yUbe.jpg'}, {'credit_id': '594a58c192514145bf00c961', 'department': 'Sound', 'gender': 0, 'id': 40810, 'job': 'Supervising Sound Editor', 'name': 'Glenn Freemantle', 'profile_path': None}, {'credit_id': '594a592292514145bf00c9aa', 'department': 'Sound', 'gender': 0, 'id': 40818, 'job': 'Sound Re-Recording Mixer', 'name': 'John Hayward', 'profile_path': None}, {'credit_id': '52fe436e9251416c750100c1', 'department': 'Editing', 'gender': 2, 'id': 16465, 'job': 'Editor', 'name': 'Chris Blunden', 'profile_path': None}, {'credit_id': '52fe436e9251416c750100c7', 'department': 'Art', 'gender': 1, 'id': 23655, 'job': 'Set Decoration', 'name': 'Joanne Woollard', 'profile_path': None}, {'credit_id': '52fe436e9251416c750100b5', 'department': 'Art', 'gender': 2, 'id': 23769, 'job': 'Production Design', 'name': 'John Beard', 'profile_path': None}, {'credit_id': '52fe436e9251416c750100d3', 'department': 'Art', 'gender': 0, 'id': 41848, 'job': 'Art Direction', 'name': 'John Frankish', 'profile_path': None}, {'credit_id': '58bc904b925141607b042760', 'department': 'Writing', 'gender': 2, 'id': 52517, 'job': 'Writer', 'name': 'Rafael Moreu', 'profile_path': None}, {'credit_id': '594a589092514145bf00c937', 'department': 'Sound', 'gender': 2, 'id': 56994, 'job': 'Music Supervisor', 'name': 'Bob Last', 'profile_path': None}, {'credit_id': '52fe436e9251416c75010135', 'department': 'Production', 'gender': 2, 'id': 59949, 'job': 'Producer', 'name': 'Michael Peyser', 'profile_path': None}, {'credit_id': '58bc9062925141609e040a6f', 'department': 'Production', 'gender': 1, 'id': 65137, 'job': 'Co-Producer', 'name': 'Janet Graham', 'profile_path': None}, {'credit_id': '52fe436e9251416c750100e1', 'department': 'Art', 'gender': 0, 'id': 65139, 'job': 'Set Decoration', 'name': 'Alyssa Winter', 'profile_path': None}, {'credit_id': '52fe436e9251416c750100e7', 'department': 'Costume &amp; Make-Up', 'gender': 0, 'id': 65140, 'job': 'Costume Design', 'name': 'Roger Burton', 'profile_path': None}, {'credit_id': '594a588192514145af00cccc', 'department': 'Sound', 'gender': 0, 'id': 67695, 'job': 'Music Editor', 'name': 'Paul Rabjohns', 'profile_path': None}, {'credit_id': '594a5a0bc3a36861db00e101', 'department': 'Sound', 'gender': 0, 'id': 75098, 'job': 'Sound', 'name': 'Peter Baldock', 'profile_path': None}, {'credit_id': '58bc90bb925141607b042791', 'department': 'Sound', 'gender': 0, 'id': 220903, 'job': 'Original Music Composer', 'name': 'Guy Pratt', 'profile_path': None}, {'credit_id': '594a596fc3a36861db00e075', 'department': 'Directing', 'gender': 1, 'id': 1394104, 'job': 'Script Supervisor', 'name': 'Diana Dill', 'profile_path': None}, {'credit_id': '594a5459925141456a00be66', 'department': 'Sound', 'gender': 2, 'id': 1553743, 'job': 'Sound Mixer', 'name': 'Peter Lindsay', 'profile_path': None}, {'credit_id': '594a58d1c3a36861b500c7c5', 'department': 'Sound', 'gender': 0, 'id': 1561368, 'job': 'Supervising Sound Editor', 'name': 'Victor J. Hernandez', 'profile_path': None}, {'credit_id': '594a594ac3a36861db00e04d', 'department': 'Camera', 'gender': 2, 'id': 1567673, 'job': 'Still Photographer', 'name': 'Mark Tillie', 'profile_path': None}, {'credit_id': '58bc90a1c3a36866a503f107', 'department': 'Production', 'gender': 0, 'id': 1770677, 'job': 'Associate Producer', 'name': 'Jacob Peratrovich', 'profile_path': None}]</t>
  </si>
  <si>
    <t>[{'id': 28, 'name': 'Action'}, {'id': 80, 'name': 'Crime'}, {'id': 53, 'name': 'Thriller'}, {'id': 18, 'name': 'Drama'}]</t>
  </si>
  <si>
    <t>[{'name': 'United Artists', 'id': 60}, {'name': 'Suftley', 'id': 87394}]</t>
  </si>
  <si>
    <t>Hackers</t>
  </si>
  <si>
    <t>m379</t>
  </si>
  <si>
    <t>[{'cast_id': 14, 'character': 'Dr. Sam Loomis', 'credit_id': '52fe4292c3a36847f8029083', 'gender': 2, 'id': 9221, 'name': 'Donald Pleasence', 'order': 0, 'profile_path': '/fr9lf679ZsHbDZsbcpKZfbFO1Pu.jpg'}, {'cast_id': 15, 'character': 'Laurie Strode', 'credit_id': '52fe4292c3a36847f8029087', 'gender': 1, 'id': 8944, 'name': 'Jamie Lee Curtis', 'order': 1, 'profile_path': '/c4poMDwQ0nUj81m4WPriiv96ExZ.jpg'}, {'cast_id': 17, 'character': 'Lynda van der Klok', 'credit_id': '52fe4292c3a36847f802908f', 'gender': 1, 'id': 15500, 'name': 'P.J. Soles', 'order': 2, 'profile_path': '/rzPjxFxrTJYtarrBPCw4E21BHBq.jpg'}, {'cast_id': 16, 'character': 'Annie Brackett', 'credit_id': '52fe4292c3a36847f802908b', 'gender': 1, 'id': 11787, 'name': 'Nancy Kyes', 'order': 3, 'profile_path': '/oESpXmldydTl8iP6Bu16AeQgb3N.jpg'}, {'cast_id': 35, 'character': 'The Shape', 'credit_id': '52fe4292c3a36847f80290db', 'gender': 2, 'id': 14692, 'name': 'Nick Castle', 'order': 4, 'profile_path': '/ecUHW93fTzJLCEZcpfvfjgNMi1o.jpg'}, {'cast_id': 28, 'character': 'Michael Myers', 'credit_id': '52fe4292c3a36847f80290bb', 'gender': 0, 'id': 15516, 'name': 'Tony Moran', 'order': 5, 'profile_path': None}, {'cast_id': 29, 'character': 'Michael Myers (age 6)', 'credit_id': '52fe4292c3a36847f80290bf', 'gender': 0, 'id': 15517, 'name': 'Will Sandin', 'order': 6, 'profile_path': None}, {'cast_id': 18, 'character': 'Sheriff Leigh Brackett', 'credit_id': '52fe4292c3a36847f8029093', 'gender': 2, 'id': 11786, 'name': 'Charles Cyphers', 'order': 7, 'profile_path': '/pglMfoHMVEcziDlnl33DrZjRSM3.jpg'}, {'cast_id': 19, 'character': 'Lindsey Wallace', 'credit_id': '52fe4292c3a36847f8029097', 'gender': 1, 'id': 15503, 'name': 'Kyle Richards', 'order': 8, 'profile_path': '/9IRzJiiL30RnCDmywTMKIAQbnLH.jpg'}, {'cast_id': 20, 'character': 'Tommy Doyle', 'credit_id': '52fe4292c3a36847f802909b', 'gender': 2, 'id': 15505, 'name': 'Brian Andrews', 'order': 9, 'profile_path': None}, {'cast_id': 21, 'character': 'Bob Simms', 'credit_id': '52fe4292c3a36847f802909f', 'gender': 0, 'id': 15506, 'name': 'John Michael Graham', 'order': 10, 'profile_path': None}, {'cast_id': 43, 'character': 'Judith Margaret Myers', 'credit_id': '578abc02c3a3687a0c0005ff', 'gender': 0, 'id': 1651878, 'name': 'Sandy Johnson', 'order': 11, 'profile_path': None}, {'cast_id': 22, 'character': 'Marion Chambers', 'credit_id': '52fe4292c3a36847f80290a3', 'gender': 1, 'id': 15508, 'name': 'Nancy Stephens', 'order': 12, 'profile_path': '/k2whMazl9OXfH9IGYqjl7d9CidH.jpg'}, {'cast_id': 23, 'character': 'Graveyard Keeper', 'credit_id': '52fe4292c3a36847f80290a7', 'gender': 2, 'id': 13392, 'name': 'Arthur Malet', 'order': 13, 'profile_path': '/6YEWBozoD2s33M1QHxcPVN69Jvu.jpg'}, {'cast_id': 24, 'character': 'Richie', 'credit_id': '52fe4292c3a36847f80290ab', 'gender': 0, 'id': 15510, 'name': 'Mickey Yablans', 'order': 14, 'profile_path': None}, {'cast_id': 25, 'character': 'Lonnie Elamb', 'credit_id': '52fe4292c3a36847f80290af', 'gender': 0, 'id': 15511, 'name': 'Brent Le Page', 'order': 15, 'profile_path': None}, {'cast_id': 26, 'character': 'Keith', 'credit_id': '52fe4292c3a36847f80290b3', 'gender': 2, 'id': 15513, 'name': 'Adam Hollander', 'order': 16, 'profile_path': None}, {'cast_id': 27, 'character': 'Dr. Terence Wynn', 'credit_id': '52fe4292c3a36847f80290b7', 'gender': 2, 'id': 15515, 'name': 'Robert Phalen', 'order': 17, 'profile_path': None}, {'cast_id': 31, 'character': "Judith's Boyfriend", 'credit_id': '52fe4292c3a36847f80290c7', 'gender': 0, 'id': 15519, 'name': 'David Kyle', 'order': 18, 'profile_path': None}, {'cast_id': 34, 'character': 'Morgan Strode', 'credit_id': '52fe4292c3a36847f80290d7', 'gender': 0, 'id': 1205471, 'name': 'Peter Griffith', 'order': 19, 'profile_path': None}, {'cast_id': 36, 'character': 'Dead Mechanic (uncredited)', 'credit_id': '52fe4292c3a36847f80290df', 'gender': 2, 'id': 11772, 'name': 'Barry Bernardi', 'order': 20, 'profile_path': None}, {'cast_id': 37, 'character': "Paul, Annie's Boyfriend (voice) (uncredited)", 'credit_id': '52fe4292c3a36847f80290e3', 'gender': 2, 'id': 11770, 'name': 'John Carpenter', 'order': 21, 'profile_path': '/5qgEQ9D9r8JmbBmqeLupc1jeTcz.jpg'}, {'cast_id': 38, 'character': 'Mr. Peter Myers (uncredited)', 'credit_id': '52fe4292c3a36847f80290e7', 'gender': 0, 'id': 152289, 'name': "George O'Hanlon Jr.", 'order': 22, 'profile_path': None}, {'cast_id': 39, 'character': 'Student (uncredited)', 'credit_id': '52fe4292c3a36847f80290eb', 'gender': 0, 'id': 1205472, 'name': 'Darla Rae', 'order': 23, 'profile_path': None}, {'cast_id': 44, 'character': 'Sanitarium Nurse (uncredited)', 'credit_id': '57f8ecac925141234a001fd3', 'gender': 1, 'id': 101971, 'name': 'Gwen Van Dam', 'order': 24, 'profile_path': '/4OSGzGEqyzVJRd7iP8ewXmsoi0i.jpg'}]</t>
  </si>
  <si>
    <t>[{'credit_id': '52fe4291c3a36847f8029049', 'department': 'Camera', 'gender': 2, 'id': 1060, 'job': 'Director of Photography', 'name': 'Dean Cundey', 'profile_path': '/xunb0FZLZLhca2F5OJcKzV1mjR0.jpg'}, {'credit_id': '52fe4291c3a36847f802903d', 'department': 'Writing', 'gender': 1, 'id': 2161, 'job': 'Screenplay', 'name': 'Debra Hill', 'profile_path': None}, {'credit_id': '52fe4291c3a36847f8029043', 'department': 'Production', 'gender': 1, 'id': 2161, 'job': 'Producer', 'name': 'Debra Hill', 'profile_path': None}, {'credit_id': '52fe4292c3a36847f80290d3', 'department': 'Writing', 'gender': 2, 'id': 11770, 'job': 'Screenplay', 'name': 'John Carpenter', 'profile_path': '/5qgEQ9D9r8JmbBmqeLupc1jeTcz.jpg'}, {'credit_id': '52fe4291c3a36847f8029037', 'department': 'Directing', 'gender': 2, 'id': 11770, 'job': 'Director', 'name': 'John Carpenter', 'profile_path': '/5qgEQ9D9r8JmbBmqeLupc1jeTcz.jpg'}, {'credit_id': '52fe4292c3a36847f80290cd', 'department': 'Sound', 'gender': 2, 'id': 11770, 'job': 'Original Music Composer', 'name': 'John Carpenter', 'profile_path': '/5qgEQ9D9r8JmbBmqeLupc1jeTcz.jpg'}, {'credit_id': '52fe4291c3a36847f802904f', 'department': 'Editing', 'gender': 2, 'id': 11776, 'job': 'Editor', 'name': 'Charles Bornstein', 'profile_path': None}, {'credit_id': '52fe4291c3a36847f8029055', 'department': 'Editing', 'gender': 2, 'id': 11777, 'job': 'Editor', 'name': 'Tommy Lee Wallace', 'profile_path': None}, {'credit_id': '52fe4291c3a36847f802905b', 'department': 'Art', 'gender': 2, 'id': 11777, 'job': 'Production Design', 'name': 'Tommy Lee Wallace', 'profile_path': None}, {'credit_id': '52fe4292c3a36847f8029061', 'department': 'Art', 'gender': 2, 'id': 11779, 'job': 'Set Decoration', 'name': 'Craig Stearns', 'profile_path': None}, {'credit_id': '52fe4292c3a36847f8029067', 'department': 'Costume &amp; Make-Up', 'gender': 1, 'id': 15487, 'job': 'Makeup Artist', 'name': 'Erica Ulland', 'profile_path': None}, {'credit_id': '52fe4292c3a36847f802906d', 'department': 'Production', 'gender': 2, 'id': 15489, 'job': 'Production Manager', 'name': 'Don Behrns', 'profile_path': None}, {'credit_id': '52fe4292c3a36847f8029073', 'department': 'Sound', 'gender': 2, 'id': 15492, 'job': 'Supervising Sound Editor', 'name': 'William L. Stevenson', 'profile_path': None}, {'credit_id': '52fe4292c3a36847f8029079', 'department': 'Crew', 'gender': 0, 'id': 15494, 'job': 'Special Effects', 'name': 'Conrad Rothmann', 'profile_path': None}, {'credit_id': '52fe4292c3a36847f802907f', 'department': 'Crew', 'gender': 2, 'id': 15496, 'job': 'Stunts', 'name': 'James Winburn', 'profile_path': None}, {'credit_id': '561bb14e9251415a72000f7c', 'department': 'Production', 'gender': 0, 'id': 64059, 'job': 'Executive Producer', 'name': 'Irwin Yablans', 'profile_path': None}, {'credit_id': '561bb13e9251415a62000eef', 'department': 'Production', 'gender': 0, 'id': 1408557, 'job': 'Associate Producer', 'name': 'Kool Marder', 'profile_path': None}]</t>
  </si>
  <si>
    <t>[{'name': 'Compass International Pictures', 'id': 14323}, {'name': 'Falcon International Productions', 'id': 22814}]</t>
  </si>
  <si>
    <t>Halloween</t>
  </si>
  <si>
    <t>m380</t>
  </si>
  <si>
    <t>[{'cast_id': 12, 'character': 'Mickey Sachs', 'credit_id': '52fe43f6c3a36847f807aae3', 'gender': 2, 'id': 1243, 'name': 'Woody Allen', 'order': 0, 'profile_path': '/wpcOUlaszvJoVRf1yLbDtu7u4FI.jpg'}, {'cast_id': 6, 'character': 'Elliot', 'credit_id': '52fe43f6c3a36847f807aacb', 'gender': 2, 'id': 3895, 'name': 'Michael Caine', 'order': 1, 'profile_path': '/vvj0JMSFpOajXCE46Hy4dyqSP2U.jpg'}, {'cast_id': 4, 'character': 'Hannah', 'credit_id': '52fe43f6c3a36847f807aac3', 'gender': 0, 'id': 12021, 'name': 'Mia Farrow', 'order': 2, 'profile_path': '/kuLfS2jQOnfIOwCO7RHlwjDIERQ.jpg'}, {'cast_id': 5, 'character': 'April', 'credit_id': '52fe43f6c3a36847f807aac7', 'gender': 1, 'id': 4, 'name': 'Carrie Fisher', 'order': 3, 'profile_path': '/pbleNurCYdrLFQMEnlQB2nkOR1O.jpg'}, {'cast_id': 7, 'character': 'Lee', 'credit_id': '52fe43f6c3a36847f807aacf', 'gender': 1, 'id': 10767, 'name': 'Barbara Hershey', 'order': 4, 'profile_path': '/gaimK3QeNS32Wjryw03QC0PXWKO.jpg'}, {'cast_id': 11, 'character': 'Evan', 'credit_id': '52fe43f6c3a36847f807aadf', 'gender': 2, 'id': 19411, 'name': 'Lloyd Nolan', 'order': 5, 'profile_path': '/gh6Gli1hfPXKEJuh4tTXBGXdyuT.jpg'}, {'cast_id': 9, 'character': 'Norma', 'credit_id': '52fe43f6c3a36847f807aad7', 'gender': 1, 'id': 41516, 'name': "Maureen O'Sullivan", 'order': 6, 'profile_path': '/jFUsYakzRiWyd2V5iNQ6NAdiC8J.jpg'}, {'cast_id': 27, 'character': 'Dusty', 'credit_id': '52fe43f6c3a36847f807ab31', 'gender': 2, 'id': 11511, 'name': 'Daniel Stern', 'order': 7, 'profile_path': '/4dQb2rg4gajVuMOUTkmQx31GOyH.jpg'}, {'cast_id': 10, 'character': 'Frederick', 'credit_id': '52fe43f6c3a36847f807aadb', 'gender': 2, 'id': 2201, 'name': 'Max von Sydow', 'order': 8, 'profile_path': '/nwRB1DDylWFC4120kfbtPq2pZzA.jpg'}, {'cast_id': 8, 'character': 'Holly', 'credit_id': '52fe43f6c3a36847f807aad3', 'gender': 1, 'id': 1902, 'name': 'Dianne Wiest', 'order': 9, 'profile_path': '/sWm7Oar69rHGJzKgcP4iutwUmLb.jpg'}, {'cast_id': 32, 'character': 'Paul', 'credit_id': '58640b919251412b7d00f7a9', 'gender': 2, 'id': 59258, 'name': 'Lewis Black', 'order': 10, 'profile_path': '/wHxhXRjW4XtEjb21GvS2yDRncET.jpg'}, {'cast_id': 15, 'character': 'Larry', 'credit_id': '52fe43f6c3a36847f807aaef', 'gender': 2, 'id': 41517, 'name': 'Christian Clemenson', 'order': 11, 'profile_path': '/v1WvZ0EM0pMB0NCaTZ1Yq0nYpsb.jpg'}, {'cast_id': 13, 'character': 'Carol', 'credit_id': '52fe43f6c3a36847f807aae7', 'gender': 1, 'id': 20747, 'name': 'Joanna Gleason', 'order': 12, 'profile_path': '/vBufIrlapxpuRlzeSIMXtuFO5XK.jpg'}, {'cast_id': 35, 'character': 'Dr. Wilkes', 'credit_id': '58640bc1c3a36852d200ea65', 'gender': 2, 'id': 28633, 'name': 'Richard Jenkins', 'order': 13, 'profile_path': '/iz61iPIgNUp0yk48bRNjEJ5GHO4.jpg'}, {'cast_id': 26, 'character': 'Gail', 'credit_id': '52fe43f6c3a36847f807ab2d', 'gender': 1, 'id': 199, 'name': 'Julie Kavner', 'order': 14, 'profile_path': '/tVOau491aJlI8vNaksykiURPbDN.jpg'}, {'cast_id': 14, 'character': 'Mary', 'credit_id': '52fe43f6c3a36847f807aaeb', 'gender': 1, 'id': 15886, 'name': 'Julia Louis-Dreyfus', 'order': 15, 'profile_path': '/j7EjuurZfSb60NaGPj22qryAJkF.jpg'}, {'cast_id': 34, 'character': 'Ron', 'credit_id': '58640bb6c3a36852cc010155', 'gender': 0, 'id': 555695, 'name': 'Rusty Magee', 'order': 16, 'profile_path': None}, {'cast_id': 36, 'character': 'Dr. Grey', 'credit_id': '58640bcb9251412b8a00fbf3', 'gender': 2, 'id': 105303, 'name': 'Fred Melamed', 'order': 17, 'profile_path': '/6K5KWzJ5npYkGl3RmL07zf3Urjo.jpg'}, {'cast_id': 30, 'character': "Mickey's Father", 'credit_id': '52fe43f6c3a36847f807ab3d', 'gender': 0, 'id': 196330, 'name': 'Leo Postrel', 'order': 18, 'profile_path': None}, {'cast_id': 28, 'character': 'Norman', 'credit_id': '52fe43f6c3a36847f807ab35', 'gender': 2, 'id': 10555, 'name': 'Tony Roberts', 'order': 19, 'profile_path': '/iyJWLl7vKNaEnhKu0CsAu4iRgsA.jpg'}, {'cast_id': 31, 'character': 'Himself', 'credit_id': '52fe43f6c3a36847f807ab41', 'gender': 2, 'id': 181693, 'name': 'Bobby Short', 'order': 20, 'profile_path': None}, {'cast_id': 29, 'character': 'TV Writer', 'credit_id': '52fe43f6c3a36847f807ab39', 'gender': 2, 'id': 1241, 'name': 'John Turturro', 'order': 21, 'profile_path': '/70V4hwvWN0J3aX2LzQg7eKCeq29.jpg'}, {'cast_id': 33, 'character': 'Ed Smythe', 'credit_id': '58640ba6c3a36852c30113d1', 'gender': 2, 'id': 22131, 'name': 'J.T. Walsh', 'order': 22, 'profile_path': '/39KZjhJSyDjvBhKGj0IbGVteFAm.jpg'}, {'cast_id': 25, 'character': 'David', 'credit_id': '52fe43f6c3a36847f807ab29', 'gender': 2, 'id': 8975, 'name': 'Sam Waterston', 'order': 23, 'profile_path': '/fKmtS6OdDWPiAdxZflbJGz1eWml.jpg'}]</t>
  </si>
  <si>
    <t>[{'credit_id': '52fe43f6c3a36847f807ab13', 'department': 'Production', 'gender': 1, 'id': 1046, 'job': 'Casting', 'name': 'Juliet Taylor', 'profile_path': None}, {'credit_id': '52fe43f6c3a36847f807aab9', 'department': 'Writing', 'gender': 2, 'id': 1243, 'job': 'Screenplay', 'name': 'Woody Allen', 'profile_path': '/wpcOUlaszvJoVRf1yLbDtu7u4FI.jpg'}, {'credit_id': '52fe43f6c3a36847f807aab3', 'department': 'Directing', 'gender': 2, 'id': 1243, 'job': 'Director', 'name': 'Woody Allen', 'profile_path': '/wpcOUlaszvJoVRf1yLbDtu7u4FI.jpg'}, {'credit_id': '52fe43f6c3a36847f807aaf5', 'department': 'Production', 'gender': 2, 'id': 3658, 'job': 'Producer', 'name': 'Robert Greenhut', 'profile_path': None}, {'credit_id': '52fe43f6c3a36847f807ab25', 'department': 'Costume &amp; Make-Up', 'gender': 2, 'id': 6348, 'job': 'Costume Design', 'name': 'Jeffrey Kurland', 'profile_path': None}, {'credit_id': '52fe43f6c3a36847f807aafb', 'department': 'Production', 'gender': 2, 'id': 6993, 'job': 'Executive Producer', 'name': 'Charles H. Joffe', 'profile_path': None}, {'credit_id': '52fe43f6c3a36847f807ab01', 'department': 'Production', 'gender': 2, 'id': 6994, 'job': 'Executive Producer', 'name': 'Jack Rollins', 'profile_path': '/4zEeD2lPss6tFhgGzMIdoc68VDa.jpg'}, {'credit_id': '52fe43f6c3a36847f807ab0d', 'department': 'Editing', 'gender': 1, 'id': 10440, 'job': 'Editor', 'name': 'Susan E. Morse', 'profile_path': None}, {'credit_id': '52fe43f6c3a36847f807aabf', 'department': 'Camera', 'gender': 2, 'id': 15194, 'job': 'Director of Photography', 'name': 'Carlo Di Palma', 'profile_path': '/i9bOfpLR2V68gGYv0yqJkjF6qiT.jpg'}, {'credit_id': '52fe43f6c3a36847f807ab19', 'department': 'Art', 'gender': 0, 'id': 21379, 'job': 'Production Design', 'name': 'Stuart Wurtzel', 'profile_path': None}, {'credit_id': '52fe43f6c3a36847f807ab07', 'department': 'Production', 'gender': 0, 'id': 42405, 'job': 'Producer', 'name': 'Gail Sicilia', 'profile_path': None}, {'credit_id': '52fe43f6c3a36847f807ab1f', 'department': 'Art', 'gender': 0, 'id': 42406, 'job': 'Set Decoration', 'name': 'Carol Joffe', 'profile_path': None}]</t>
  </si>
  <si>
    <t>[{'name': 'Orion Pictures', 'id': 41}]</t>
  </si>
  <si>
    <t>Hannah and Her Sisters</t>
  </si>
  <si>
    <t>m381</t>
  </si>
  <si>
    <t>['crime', 'thriller']</t>
  </si>
  <si>
    <t>[{'cast_id': 1, 'character': 'Hannibal Lecter', 'credit_id': '52fe4525c3a36847f80bef29', 'gender': 2, 'id': 4173, 'name': 'Anthony Hopkins', 'order': 0, 'profile_path': '/jdoBTIru71FbPuHGEgox5RVmIO0.jpg'}, {'cast_id': 2, 'character': 'Clarice Starling', 'credit_id': '52fe4525c3a36847f80bef2d', 'gender': 1, 'id': 1231, 'name': 'Julianne Moore', 'order': 1, 'profile_path': '/v2FcWGiiuvl6P7NV0966jNL09uh.jpg'}, {'cast_id': 3, 'character': 'Mason Verger', 'credit_id': '52fe4525c3a36847f80bef31', 'gender': 2, 'id': 64, 'name': 'Gary Oldman', 'order': 2, 'profile_path': '/v4qJEX4TEgEt2Zghldbd71AFjbV.jpg'}, {'cast_id': 4, 'character': 'Paul Krendler', 'credit_id': '52fe4525c3a36847f80bef35', 'gender': 2, 'id': 11477, 'name': 'Ray Liotta', 'order': 3, 'profile_path': '/o4jJSH3sri9dSIJwsCgT4de1535.jpg'}, {'cast_id': 18, 'character': 'Barney Matthews', 'credit_id': '52fe4525c3a36847f80bef7f', 'gender': 2, 'id': 13936, 'name': 'Frankie Faison', 'order': 4, 'profile_path': '/3717JOXK2Z8qelfyvScDGimfFBf.jpg'}, {'cast_id': 19, 'character': 'Insp. Renaldo Pazzi', 'credit_id': '52fe4525c3a36847f80bef83', 'gender': 2, 'id': 3753, 'name': 'Giancarlo Giannini', 'order': 5, 'profile_path': '/tIUO3sO3wIuxGNAlZ1c7zMySln3.jpg'}, {'cast_id': 20, 'character': 'Allegra Pazzi', 'credit_id': '52fe4525c3a36847f80bef87', 'gender': 1, 'id': 3809, 'name': 'Francesca Neri', 'order': 6, 'profile_path': '/A6vL0QH8TjxjLBLAZW47XGBLNE8.jpg'}, {'cast_id': 21, 'character': 'Dr. Cordell Doemling', 'credit_id': '52fe4525c3a36847f80bef8b', 'gender': 2, 'id': 6752, 'name': 'Zeljko Ivanek', 'order': 7, 'profile_path': '/bQbyb11FgEPwNSfFeb6ChTfkqEM.jpg'}, {'cast_id': 22, 'character': 'Evelda Drumgo', 'credit_id': '52fe4525c3a36847f80bef8f', 'gender': 0, 'id': 91756, 'name': 'Hazelle Goodman', 'order': 8, 'profile_path': '/kTa2cn8cuJdxKJBqFnYHibIknI9.jpg'}, {'cast_id': 16, 'character': 'FBI Agent Pearsall', 'credit_id': '52fe4525c3a36847f80bef75', 'gender': 2, 'id': 7219, 'name': 'David Andrews', 'order': 9, 'profile_path': '/pxmxn29UHW9r6uvLrd7bEwLswlQ.jpg'}, {'cast_id': 23, 'character': 'FBI Asst. Director Noonan', 'credit_id': '52fe4525c3a36847f80bef93', 'gender': 2, 'id': 162754, 'name': 'Francis Guinan', 'order': 10, 'profile_path': '/aInGPcXUo7GOefwXSJyN7MtELW9.jpg'}, {'cast_id': 24, 'character': 'DEA Agent John Eldridge', 'credit_id': '52fe4525c3a36847f80bef97', 'gender': 2, 'id': 953778, 'name': 'James Opher', 'order': 11, 'profile_path': None}, {'cast_id': 25, 'character': 'Gnocco', 'credit_id': '52fe4525c3a36847f80bef9b', 'gender': 2, 'id': 27392, 'name': 'Enrico Lo Verso', 'order': 12, 'profile_path': '/riYINKQIv8mxYwtfj0L899K0iPu.jpg'}, {'cast_id': 26, 'character': 'Carlo', 'credit_id': '52fe4525c3a36847f80bef9f', 'gender': 2, 'id': 15918, 'name': 'Ivano Marescotti', 'order': 13, 'profile_path': '/8rpl4Sj43nlqn2WxN1xo0ZaRqx.jpg'}, {'cast_id': 27, 'character': 'Matteo', 'credit_id': '52fe4525c3a36847f80befa3', 'gender': 0, 'id': 35106, 'name': 'Fabrizio Gifuni', 'order': 14, 'profile_path': '/3Ns39WsR02vGg65prDvqcmyFNRE.jpg'}, {'cast_id': 87, 'character': 'Piero', 'credit_id': '59b36dc4c3a3684ebb00a74b', 'gender': 0, 'id': 1187541, 'name': 'Alex Corrado', 'order': 16, 'profile_path': None}, {'cast_id': 88, 'character': 'Tommaso', 'credit_id': '59b36e0c9251414a3300a936', 'gender': 0, 'id': 18112, 'name': 'Marco Greco', 'order': 17, 'profile_path': None}, {'cast_id': 89, 'character': 'Sogliato', 'credit_id': '59b36e1f9251414a2700a360', 'gender': 2, 'id': 1375376, 'name': 'Robert Rietty', 'order': 18, 'profile_path': '/oPnkJ0N2WZcFwqhYrRYv0XDIv4L.jpg'}, {'cast_id': 90, 'character': 'Officer Bolton', 'credit_id': '59b36e38c3a3684ef000a607', 'gender': 2, 'id': 2257, 'name': 'Terry Serpico', 'order': 19, 'profile_path': '/3znAbAv0sqBZMvwluRaRQQBeR2M.jpg'}, {'cast_id': 91, 'character': 'Special Agent Burke', 'credit_id': '59b36e569251414a2b00a798', 'gender': 2, 'id': 37206, 'name': 'Boyd Kestner', 'order': 20, 'profile_path': '/iZYCIX8dn8HnaByEIOlqFDylm9Z.jpg'}, {'cast_id': 92, 'character': 'Special Agent John Brigham', 'credit_id': '59b36ec59251414a3300aa5a', 'gender': 0, 'id': 1884422, 'name': 'Peter Shaw', 'order': 21, 'profile_path': None}, {'cast_id': 93, 'character': 'Geoffrey, FBI Mail Boy', 'credit_id': '59b36f10c3a3684f0300a1a8', 'gender': 0, 'id': 1884423, 'name': 'Kent Linville', 'order': 22, 'profile_path': None}, {'cast_id': 94, 'character': 'Asst. Mayor Benny Holcombe', 'credit_id': '59b36f229251414a8b00a074', 'gender': 2, 'id': 79025, 'name': 'Don McManus', 'order': 23, 'profile_path': '/8JOjJkZBQmhVb6n8yHw70LIgC7i.jpg'}, {'cast_id': 95, 'character': 'Larkin Wayne, I.A.B.', 'credit_id': '59b36f3fc3a3684f35009b51', 'gender': 0, 'id': 1884424, 'name': 'Harold Ginn', 'order': 24, 'profile_path': None}, {'cast_id': 96, 'character': 'BATF Agent Bob Sneed', 'credit_id': '59b36f509251414a7e00a5d3', 'gender': 2, 'id': 155186, 'name': 'Ted Koch', 'order': 25, 'profile_path': None}, {'cast_id': 97, 'character': 'FBI Agent', 'credit_id': '59b36f64c3a3684f1800aa92', 'gender': 0, 'id': 1884425, 'name': 'William Powell-Blair', 'order': 26, 'profile_path': None}, {'cast_id': 98, 'character': "'Il Mostro' Detective", 'credit_id': '59b36fb8c3a3684ef000a80a', 'gender': 0, 'id': 1884426, 'name': 'Aaron Craig', 'order': 27, 'profile_path': None}, {'cast_id': 99, 'character': 'Agent Franco Benetti', 'credit_id': '59b36fd0c3a3684ee3009a33', 'gender': 2, 'id': 1661620, 'name': 'Andrea Piedimonte', 'order': 28, 'profile_path': '/fwWZIcsZkWgHVRKVF9SolwSX9r2.jpg'}, {'cast_id': 100, 'character': 'Ricci', 'credit_id': '59b36ff79251414a7e00a6d8', 'gender': 2, 'id': 941087, 'name': 'Ennio Coltorti', 'order': 29, 'profile_path': '/zvevs8JuzH21qRQoK0wN5ZhODrW.jpg'}, {'cast_id': 101, 'character': 'FBI Agent (uncredited)', 'credit_id': '59d9c9ecc3a368620d033366', 'gender': 2, 'id': 1584544, 'name': 'Philip Ettington', 'order': 30, 'profile_path': None}]</t>
  </si>
  <si>
    <t>[{'credit_id': '52fe4525c3a36847f80bef65', 'department': 'Sound', 'gender': 2, 'id': 947, 'job': 'Original Music Composer', 'name': 'Hans Zimmer', 'profile_path': '/7IjJpvGtCfY0DsritmfCh2iX9I4.jpg'}, {'credit_id': '52fe4525c3a36847f80bef3b', 'department': 'Directing', 'gender': 2, 'id': 578, 'job': 'Director', 'name': 'Ridley Scott', 'profile_path': '/oTAL0z0vsjipCruxXUsDUIieuhk.jpg'}, {'credit_id': '52fe4525c3a36847f80bef5f', 'department': 'Production', 'gender': 2, 'id': 578, 'job': 'Producer', 'name': 'Ridley Scott', 'profile_path': '/oTAL0z0vsjipCruxXUsDUIieuhk.jpg'}, {'credit_id': '52fe4525c3a36847f80bef59', 'department': 'Production', 'gender': 2, 'id': 930, 'job': 'Executive Producer', 'name': 'Branko Lustig', 'profile_path': None}, {'credit_id': '52fe4525c3a36847f80bef6b', 'department': 'Camera', 'gender': 2, 'id': 943, 'job': 'Director of Photography', 'name': 'John Mathieson', 'profile_path': None}, {'credit_id': '554b2a0d9251414692001779', 'department': 'Art', 'gender': 2, 'id': 945, 'job': 'Set Decoration', 'name': 'Crispian Sallis', 'profile_path': None}, {'credit_id': '554b2a2092514103d2000aab', 'department': 'Costume &amp; Make-Up', 'gender': 1, 'id': 946, 'job': 'Costume Design', 'name': 'Janty Yates', 'profile_path': '/ixu9JLzHeHV8QrGXldMe4nxJ1ON.jpg'}, {'credit_id': '554b298e9251410459000ab3', 'department': 'Production', 'gender': 2, 'id': 949, 'job': 'Casting', 'name': 'Louis DiGiaimo', 'profile_path': None}, {'credit_id': '52fe4525c3a36847f80bef71', 'department': 'Editing', 'gender': 2, 'id': 950, 'job': 'Editor', 'name': 'Pietro Scalia', 'profile_path': '/kcQTeWNVqDg0h1jzthF21TxRB9U.jpg'}, {'credit_id': '52fe4525c3a36847f80bef47', 'department': 'Writing', 'gender': 2, 'id': 1255, 'job': 'Screenplay', 'name': 'David Mamet', 'profile_path': '/gyEERG5App4yST1ivDc8t9JrsjP.jpg'}, {'credit_id': '52fe4525c3a36847f80bef4d', 'department': 'Writing', 'gender': 2, 'id': 2260, 'job': 'Screenplay', 'name': 'Steven Zaillian', 'profile_path': '/7fPmGcUA8I0l74UrVunepIFEjMa.jpg'}, {'credit_id': '52fe4525c3a36847f80bef7b', 'department': 'Production', 'gender': 2, 'id': 5398, 'job': 'Producer', 'name': 'Dino De Laurentiis', 'profile_path': '/l5skcaSr7QLDMOpAahznDjUW9Ec.jpg'}, {'credit_id': '554b3122c3a3685e5b0015cc', 'department': 'Camera', 'gender': 0, 'id': 8673, 'job': 'Additional Camera', 'name': 'Daniele Massaccesi', 'profile_path': None}, {'credit_id': '554b30d69251414692001843', 'department': 'Camera', 'gender': 2, 'id': 11113, 'job': 'Camera Operator', 'name': 'David M. Dunlap', 'profile_path': None}, {'credit_id': '554b310cc3a3685e6300161f', 'department': 'Camera', 'gender': 0, 'id': 12579, 'job': 'Still Photographer', 'name': 'Phil Bray', 'profile_path': None}, {'credit_id': '554b2ea9925141469c0015d3', 'department': 'Sound', 'gender': 0, 'id': 13166, 'job': 'Sound Effects Editor', 'name': 'Dino Dimuro', 'profile_path': None}, {'credit_id': '554b2e92c3a3685e580017f1', 'department': 'Sound', 'gender': 0, 'id': 14764, 'job': 'Sound Effects Editor', 'name': 'Christopher Assells', 'profile_path': None}, {'credit_id': '554b2f98925141469c0015f3', 'department': 'Sound', 'gender': 0, 'id': 14765, 'job': 'Supervising Sound Editor', 'name': 'Per Hallberg', 'profile_path': None}, {'credit_id': '554b2b11c3a3685e550016dd', 'department': 'Costume &amp; Make-Up', 'gender': 0, 'id': 15907, 'job': 'Makeup Artist', 'name': 'Alessandra Sampaolo', 'profile_path': None}, {'credit_id': '554b2a8292514103d2000ab7', 'department': 'Costume &amp; Make-Up', 'gender': 0, 'id': 15908, 'job': 'Hairstylist', 'name': 'Elisabetta De Leonardis', 'profile_path': None}, {'credit_id': '52fe4525c3a36847f80bef41', 'department': 'Writing', 'gender': 2, 'id': 16786, 'job': 'Novel', 'name': 'Thomas Harris', 'profile_path': None}, {'credit_id': '570b6976c3a3681d2400bc59', 'department': 'Art', 'gender': 0, 'id': 16595, 'job': 'Supervising Art Director', 'name': 'Pier Luigi Basile', 'profile_path': None}, {'credit_id': '554b29da9251410459000abd', 'department': 'Art', 'gender': 2, 'id': 17400, 'job': 'Production Design', 'name': 'Norris Spencer', 'profile_path': None}, {'credit_id': '554b31929251410459000bab', 'department': 'Crew', 'gender': 2, 'id': 17649, 'job': 'Second Unit Cinematographer', 'name': 'Alexander Witt', 'profile_path': '/3hegIe4CixeZCFls7g5TpauQL9K.jpg'}, {'credit_id': '52fe4525c3a36847f80bef53', 'department': 'Production', 'gender': 1, 'id': 19051, 'job': 'Producer', 'name': 'Martha De Laurentiis', 'profile_path': None}, {'credit_id': '554b2f5fc3a3685e55001747', 'department': 'Sound', 'gender': 0, 'id': 113073, 'job': 'Sound Re-Recording Mixer', 'name': 'Paul Massey', 'profile_path': None}, {'credit_id': '554b3299c3a3685e63001643', 'department': 'Sound', 'gender': 2, 'id': 63421, 'job': 'Music Editor', 'name': 'Marc Streitenfeld', 'profile_path': None}, {'credit_id': '554b2b8ac3a3685e550016ec', 'department': 'Art', 'gender': 1, 'id': 77251, 'job': 'Assistant Art Director', 'name': 'Halina Gebarowicz', 'profile_path': None}, {'credit_id': '554b29f992514103d2000aa8', 'department': 'Art', 'gender': 2, 'id': 958921, 'job': 'Art Direction', 'name': 'David Crank', 'profile_path': None}, {'credit_id': '554b2bd992514103d2000ad9', 'department': 'Art', 'gender': 2, 'id': 968175, 'job': 'Assistant Art Director', 'name': 'Doug Huszti', 'profile_path': None}, {'credit_id': '554b331ac3a3685e50001615', 'department': 'Directing', 'gender': 1, 'id': 1262129, 'job': 'Script Supervisor', 'name': 'Luca Kouimelis', 'profile_path': None}, {'credit_id': '554b31afc3a3685e5e00173d', 'department': 'Costume &amp; Make-Up', 'gender': 0, 'id': 1328406, 'job': 'Costume Supervisor', 'name': 'Dan Bronson', 'profile_path': None}, {'credit_id': '554b30f8c3a3685e5500178c', 'department': 'Camera', 'gender': 2, 'id': 1332515, 'job': 'Steadicam Operator', 'name': 'Klemens Becker', 'profile_path': None}, {'credit_id': '554b2e279251411e5a000923', 'department': 'Sound', 'gender': 0, 'id': 1338372, 'job': 'Foley', 'name': "Dan O'Connell", 'profile_path': None}, {'credit_id': '554b2f2b925141469c0015e4', 'department': 'Sound', 'gender': 0, 'id': 1342657, 'job': 'Sound Effects Editor', 'name': 'Jon Title', 'profile_path': None}, {'credit_id': '554b2e449251410459000b49', 'department': 'Sound', 'gender': 0, 'id': 1367493, 'job': 'Foley', 'name': 'John T. Cucci', 'profile_path': None}, {'credit_id': '554b2f4a92514146a50016b6', 'department': 'Sound', 'gender': 2, 'id': 1377220, 'job': 'Sound Re-Recording Mixer', 'name': 'Doug Hemphill', 'profile_path': None}, {'credit_id': '554b30b2c3a3685e4c00183b', 'department': 'Crew', 'gender': 0, 'id': 1378239, 'job': 'Stunt Coordinator', 'name': 'Phil Neilson', 'profile_path': None}, {'credit_id': '554b3223c3a3685e4e0016bb', 'department': 'Costume &amp; Make-Up', 'gender': 0, 'id': 1378766, 'job': 'Set Costumer', 'name': 'Catharine Fletcher Incaprera', 'profile_path': None}, {'credit_id': '554b325ec3a3685e58001862', 'department': 'Editing', 'gender': 0, 'id': 1388921, 'job': 'First Assistant Editor', 'name': 'Chisako Yokoyama', 'profile_path': None}, {'credit_id': '554b2e78c3a3685e4e001652', 'department': 'Editing', 'gender': 0, 'id': 1392901, 'job': 'Dialogue Editor', 'name': 'Lauren Stephens', 'profile_path': None}, {'credit_id': '554b323dc3a3685e5b0015fe', 'department': 'Costume &amp; Make-Up', 'gender': 0, 'id': 1400735, 'job': 'Set Costumer', 'name': 'Marci R. Johnson', 'profile_path': None}, {'credit_id': '554b2fd1c3a3685e630015f5', 'department': 'Sound', 'gender': 0, 'id': 1401631, 'job': 'ADR &amp; Dubbing', 'name': 'Michelle Pazer', 'profile_path': None}, {'credit_id': '554b31609251410459000b9e', 'department': 'Lighting', 'gender': 0, 'id': 1401997, 'job': 'Gaffer', 'name': "Bill O'Leary", 'profile_path': None}, {'credit_id': '554b2ae6c3a3685e5b00151a', 'department': 'Costume &amp; Make-Up', 'gender': 0, 'id': 1404200, 'job': 'Makeup Department Head', 'name': 'Fabrizio Sforza', 'profile_path': '/9CoVg2kj4iwJTpjv1WS7OlL2wXw.jpg'}, {'credit_id': '554b2f85c3a3685e4c001808', 'department': 'Sound', 'gender': 0, 'id': 1404212, 'job': 'Supervising Sound Editor', 'name': 'Karen Baker Landers', 'profile_path': None}, {'credit_id': '554b3094c3a3685e5e00170c', 'department': 'Visual Effects', 'gender': 0, 'id': 1404221, 'job': 'Visual Effects Supervisor', 'name': 'Tim Burke', 'profile_path': None}, {'credit_id': '554b33449251414692001899', 'department': 'Crew', 'gender': 0, 'id': 1405246, 'job': 'Unit Publicist', 'name': 'Rob Harris', 'profile_path': None}, {'credit_id': '554b2de792514146a5001689', 'department': 'Editing', 'gender': 2, 'id': 1405382, 'job': 'Dialogue Editor', 'name': 'Chris Hogan', 'profile_path': None}, {'credit_id': '554b2fbdc3a3685e5e0016f5', 'department': 'Sound', 'gender': 0, 'id': 1405814, 'job': 'ADR &amp; Dubbing', 'name': 'Jessica Gallavan', 'profile_path': None}, {'credit_id': '554b2ef69251411e5a000939', 'department': 'Sound', 'gender': 0, 'id': 1406390, 'job': 'Sound Effects Editor', 'name': 'Dan Hegeman', 'profile_path': None}, {'credit_id': '554b2c2892514146a5001655', 'department': 'Editing', 'gender': 0, 'id': 1408779, 'job': 'Dialogue Editor', 'name': 'David A. Cohen', 'profile_path': None}, {'credit_id': '554b2f1292514146a50016ab', 'department': 'Sound', 'gender': 2, 'id': 1423757, 'job': 'Sound Effects Editor', 'name': 'Scott Sanders', 'profile_path': None}, {'credit_id': '554b303b92514174ef001325', 'department': 'Crew', 'gender': 0, 'id': 1425484, 'job': 'CG Supervisor', 'name': 'Laurent Hugueniot', 'profile_path': None}, {'credit_id': '554b327cc3a3685e550017cb', 'department': 'Sound', 'gender': 0, 'id': 1433743, 'job': 'Music Editor', 'name': 'Vicki Hiatt', 'profile_path': None}, {'credit_id': '554b2ac8c3a3685e5e001651', 'department': 'Costume &amp; Make-Up', 'gender': 0, 'id': 1445469, 'job': 'Hairstylist', 'name': 'Aaron F. Quarles', 'profile_path': None}, {'credit_id': '554b2aabc3a3685e4e0015d9', 'department': 'Costume &amp; Make-Up', 'gender': 0, 'id': 1464513, 'job': 'Hairstylist', 'name': 'Barbara De Leonardis', 'profile_path': None}, {'credit_id': '554b2b4592514146940013cb', 'department': 'Art', 'gender': 0, 'id': 1464515, 'job': 'Art Department Coordinator', 'name': 'Susan Maye', 'profile_path': None}, {'credit_id': '554b2bb4c3a3685e550016f1', 'department': 'Crew', 'gender': 0, 'id': 1464516, 'job': 'Property Master', 'name': 'Douglas T. Madison', 'profile_path': None}, {'credit_id': '554b2bfb92514146920017b3', 'department': 'Art', 'gender': 0, 'id': 1464517, 'job': 'Construction Coordinator', 'name': 'Richard Blankenship', 'profile_path': None}, {'credit_id': '554b30609251414694001463', 'department': 'Crew', 'gender': 0, 'id': 1464518, 'job': 'Visual Effects Editor', 'name': 'Nicholas Atkinson', 'profile_path': None}, {'credit_id': '554b307e9251410459000b7a', 'department': 'Visual Effects', 'gender': 0, 'id': 1464519, 'job': 'Visual Effects Producer', 'name': 'Emma Norton', 'profile_path': None}, {'credit_id': '554b314ac3a3685e58001841', 'department': 'Lighting', 'gender': 0, 'id': 1464520, 'job': 'Gaffer', 'name': 'Alberico Novelli', 'profile_path': None}, {'credit_id': '554b31749251410459000ba5', 'department': 'Lighting', 'gender': 0, 'id': 1464521, 'job': 'Rigging Gaffer', 'name': 'Richie Ford', 'profile_path': None}, {'credit_id': '554b3209925141469c001633', 'department': 'Costume &amp; Make-Up', 'gender': 0, 'id': 1464522, 'job': 'Set Costumer', 'name': 'Linda M. Boyland', 'profile_path': None}, {'credit_id': '554b32e99251411e5a0009ab', 'department': 'Crew', 'gender': 0, 'id': 1464523, 'job': 'Picture Car Coordinator', 'name': 'Mike Barbour', 'profile_path': None}, {'credit_id': '554b3300c3a3685e550017db', 'department': 'Crew', 'gender': 0, 'id': 1464524, 'job': 'Transportation Coordinator', 'name': 'Bob Foster', 'profile_path': None}, {'credit_id': '56fa504e9251414df4002066', 'department': 'Lighting', 'gender': 2, 'id': 1597990, 'job': 'Gaffer', 'name': 'Daniele Botteselle', 'profile_path': None}]</t>
  </si>
  <si>
    <t>[{'id': 80, 'name': 'Crime'}, {'id': 18, 'name': 'Drama'}, {'id': 53, 'name': 'Thriller'}, {'id': 27, 'name': 'Horror'}]</t>
  </si>
  <si>
    <t>[{'name': 'Universal Pictures', 'id': 33}, {'name': 'Scott Free Productions', 'id': 1645}, {'name': 'Metro-Goldwyn-Mayer (MGM)', 'id': 8411}, {'name': 'Dino De Laurentiis Company', 'id': 10308}]</t>
  </si>
  <si>
    <t>Hannibal</t>
  </si>
  <si>
    <t>m383</t>
  </si>
  <si>
    <t>['comedy', 'crime']</t>
  </si>
  <si>
    <t>[{'cast_id': 4, 'character': 'Veronica Sawyer', 'credit_id': '52fe4361c3a36847f804ffcb', 'gender': 1, 'id': 1920, 'name': 'Winona Ryder', 'order': 0, 'profile_path': '/gUyEOZpZlGBUkUxCxyoLEc9WejR.jpg'}, {'cast_id': 5, 'character': 'J.D.', 'credit_id': '52fe4361c3a36847f804ffcf', 'gender': 2, 'id': 2224, 'name': 'Christian Slater', 'order': 1, 'profile_path': '/3ElLWjnvchMS6Q4cIQOK8QNAoMG.jpg'}, {'cast_id': 6, 'character': 'Heather Duke', 'credit_id': '52fe4361c3a36847f804ffd3', 'gender': 1, 'id': 19144, 'name': 'Shannen Doherty', 'order': 2, 'profile_path': '/1q3BKF6vnOFUOCRier8hfH9Nyxo.jpg'}, {'cast_id': 7, 'character': 'Heather McNamara', 'credit_id': '52fe4361c3a36847f804ffd7', 'gender': 1, 'id': 4801, 'name': 'Lisanne Falk', 'order': 3, 'profile_path': '/w4JbmqXOb3S9XxMdA0qQicFrcTs.jpg'}, {'cast_id': 8, 'character': 'Heather Chandler', 'credit_id': '52fe4361c3a36847f804ffdb', 'gender': 1, 'id': 27565, 'name': 'Kim Walker', 'order': 4, 'profile_path': '/lgoZO2aLZpruj2s54ShbsnocBG3.jpg'}, {'cast_id': 9, 'character': 'Pauline Fleming', 'credit_id': '52fe4361c3a36847f804ffdf', 'gender': 1, 'id': 27566, 'name': 'Penelope Milford', 'order': 5, 'profile_path': '/zb2EsGdtioS7krQR4LAfH1xkA5V.jpg'}, {'cast_id': 10, 'character': 'Vater Ripper', 'credit_id': '52fe4361c3a36847f804ffe3', 'gender': 2, 'id': 13243, 'name': 'Glenn Shadix', 'order': 6, 'profile_path': '/n8jN66HVN4vjXKvZsOMkbTrJXH6.jpg'}, {'cast_id': 11, 'character': 'Kurt Kelly', 'credit_id': '52fe4361c3a36847f804ffe7', 'gender': 2, 'id': 27567, 'name': 'Lance Fenton', 'order': 7, 'profile_path': None}, {'cast_id': 12, 'character': "Veronica's Mom", 'credit_id': '52fe4361c3a36847f804ffeb', 'gender': 1, 'id': 27568, 'name': 'Jennifer Rhodes', 'order': 8, 'profile_path': '/auNxS9GPM84mAQjpZgsU1eeLyce.jpg'}, {'cast_id': 15, 'character': 'Peter Dawson', 'credit_id': '52fe4361c3a36847f804fffb', 'gender': 0, 'id': 197537, 'name': 'Jeremy Applegate', 'order': 9, 'profile_path': '/qn5Dz6bCcz3QO6d9jbKEqGq9r5P.jpg'}, {'cast_id': 16, 'character': 'Ram', 'credit_id': '52fe4361c3a36847f804ffff', 'gender': 0, 'id': 114876, 'name': 'Patrick Labyorteaux', 'order': 10, 'profile_path': '/bpT1Xkowt0YpsntbytgddnWDT9Q.jpg'}, {'cast_id': 17, 'character': 'Rodney', 'credit_id': '52fe4361c3a36847f8050003', 'gender': 0, 'id': 193390, 'name': 'Jon Matthews', 'order': 11, 'profile_path': None}, {'cast_id': 18, 'character': 'Martha Dunnstock', 'credit_id': '52fe4361c3a36847f8050007', 'gender': 1, 'id': 1003566, 'name': 'Carrie Lynn', 'order': 12, 'profile_path': None}, {'cast_id': 19, 'character': 'Dennis', 'credit_id': '52fe4361c3a36847f805000b', 'gender': 2, 'id': 33490, 'name': 'Phill Lewis', 'order': 13, 'profile_path': '/9BNNDcZ9xLTZXjSLyusBhTCc6AL.jpg'}, {'cast_id': 20, 'character': 'Betty Finn', 'credit_id': '52fe4361c3a36847f805000f', 'gender': 0, 'id': 42935, 'name': 'RenÃ©e Estevez', 'order': 14, 'profile_path': '/riskq4Hjlj2hyWpnMeKjyquqIJ8.jpg'}, {'cast_id': 21, 'character': 'Country Club Keith', 'credit_id': '52fe4361c3a36847f8050013', 'gender': 2, 'id': 151335, 'name': 'John Zarchen', 'order': 15, 'profile_path': None}, {'cast_id': 22, 'character': "Veronica's Dad", 'credit_id': '52fe4361c3a36847f8050017', 'gender': 2, 'id': 81905, 'name': 'William Cort', 'order': 16, 'profile_path': None}, {'cast_id': 23, 'character': 'Principal Gowan', 'credit_id': '52fe4361c3a36847f805001b', 'gender': 2, 'id': 44052, 'name': 'John Ingle', 'order': 17, 'profile_path': '/d7RnwWIuBjMpDRSpz3mTaCHMmOc.jpg'}, {'cast_id': 24, 'character': 'Counselor Paul Hyde', 'credit_id': '52fe4361c3a36847f805001f', 'gender': 0, 'id': 163578, 'name': 'Stuart Mabray', 'order': 18, 'profile_path': None}, {'cast_id': 25, 'character': 'Country Club Courtney', 'credit_id': '52fe4361c3a36847f8050023', 'gender': 0, 'id': 1137039, 'name': 'Sherrie Wills', 'order': 19, 'profile_path': None}, {'cast_id': 26, 'character': 'David', 'credit_id': '52fe4361c3a36847f8050027', 'gender': 2, 'id': 165289, 'name': 'Larry Cox', 'order': 20, 'profile_path': None}, {'cast_id': 27, 'character': 'Brad', 'credit_id': '52fe4361c3a36847f805002b', 'gender': 0, 'id': 106356, 'name': 'Kent Stoddard', 'order': 21, 'profile_path': None}, {'cast_id': 28, 'character': "Kurt's Dad", 'credit_id': '52fe4361c3a36847f805002f', 'gender': 2, 'id': 94557, 'name': 'Mark Carlton', 'order': 22, 'profile_path': None}]</t>
  </si>
  <si>
    <t>[{'credit_id': '52fe4361c3a36847f804ffbb', 'department': 'Directing', 'gender': 2, 'id': 7145, 'job': 'Director', 'name': 'Michael Lehmann', 'profile_path': '/rM0KmE5Fr9zAi5gzQv9bc78Q1GX.jpg'}, {'credit_id': '52fe4361c3a36847f804ffc1', 'department': 'Production', 'gender': 1, 'id': 1899, 'job': 'Producer', 'name': 'Denise Di Novi', 'profile_path': '/2U7NbchfxJpZOwOWE5FVtQY7gBK.jpg'}, {'credit_id': '52fe4361c3a36847f804ffc7', 'department': 'Writing', 'gender': 2, 'id': 5128, 'job': 'Screenplay', 'name': 'Daniel Waters', 'profile_path': '/cn6wLtCJ1e6GiYQ1cMmOC4BJmhK.jpg'}, {'credit_id': '52fe4361c3a36847f804fff1', 'department': 'Camera', 'gender': 2, 'id': 16464, 'job': 'Director of Photography', 'name': 'Francis Kenny', 'profile_path': None}, {'credit_id': '52fe4361c3a36847f804fff7', 'department': 'Editing', 'gender': 2, 'id': 27569, 'job': 'Editor', 'name': 'Norman Hollyn', 'profile_path': None}, {'credit_id': '52fe4361c3a36847f8050035', 'department': 'Sound', 'gender': 2, 'id': 3393, 'job': 'Original Music Composer', 'name': 'David Newman', 'profile_path': '/vncTIJaBWoYmpdNCPkDnA8hT3PM.jpg'}, {'credit_id': '52fe4361c3a36847f805003b', 'department': 'Production', 'gender': 0, 'id': 14845, 'job': 'Casting', 'name': 'Sally Dennison', 'profile_path': None}, {'credit_id': '52fe4361c3a36847f8050041', 'department': 'Production', 'gender': 0, 'id': 44048, 'job': 'Casting', 'name': 'Julie Selzer', 'profile_path': None}, {'credit_id': '52fe4361c3a36847f8050047', 'department': 'Art', 'gender': 2, 'id': 2243, 'job': 'Production Design', 'name': 'Jon Hutman', 'profile_path': None}, {'credit_id': '52fe4361c3a36847f805004d', 'department': 'Art', 'gender': 1, 'id': 14609, 'job': 'Art Direction', 'name': 'Kara Lindstrom', 'profile_path': None}, {'credit_id': '52fe4361c3a36847f8050053', 'department': 'Costume &amp; Make-Up', 'gender': 0, 'id': 21617, 'job': 'Costume Design', 'name': 'Rudy Dillon', 'profile_path': None}]</t>
  </si>
  <si>
    <t>[{'id': 53, 'name': 'Thriller'}, {'id': 35, 'name': 'Comedy'}, {'id': 18, 'name': 'Drama'}]</t>
  </si>
  <si>
    <t>[{'name': 'New World Pictures', 'id': 1950}, {'name': 'Cinemarque Entertainment', 'id': 10170}]</t>
  </si>
  <si>
    <t>Heathers</t>
  </si>
  <si>
    <t>m384</t>
  </si>
  <si>
    <t>['crime', 'drama', 'fantasy', 'thriller']</t>
  </si>
  <si>
    <t>[{'cast_id': 7, 'character': 'Pauline Parker Rieper', 'credit_id': '52fe42e5c3a36847f802b0c3', 'gender': 1, 'id': 15091, 'name': 'Melanie Lynskey', 'order': 0, 'profile_path': '/z7gVjuFK5NwrIH1XjnpbCwVXtzo.jpg'}, {'cast_id': 8, 'character': 'Juliet Hulme', 'credit_id': '52fe42e5c3a36847f802b0c7', 'gender': 1, 'id': 204, 'name': 'Kate Winslet', 'order': 1, 'profile_path': '/w8wjPbS24vPErNeYhAvtbyAUBMd.jpg'}, {'cast_id': 9, 'character': 'Honorah Parker Rieper', 'credit_id': '52fe42e5c3a36847f802b0cb', 'gender': 1, 'id': 15092, 'name': 'Sarah Peirse', 'order': 2, 'profile_path': '/dILxeuQbDxtSxMCL863X4qum29X.jpg'}, {'cast_id': 10, 'character': 'Herbert Rieper', 'credit_id': '52fe42e5c3a36847f802b0cf', 'gender': 2, 'id': 15093, 'name': "Simon O'Connor", 'order': 3, 'profile_path': '/lGqSo74c22K7ElPU2npBezx2ih.jpg'}, {'cast_id': 11, 'character': 'Hilda Hulme', 'credit_id': '52fe42e5c3a36847f802b0d3', 'gender': 1, 'id': 15094, 'name': 'Diana Kent', 'order': 4, 'profile_path': '/jU6ebfUEei2vG3Vazunl1UnnFsx.jpg'}, {'cast_id': 12, 'character': 'Dr. Henry Hulme', 'credit_id': '52fe42e5c3a36847f802b0d7', 'gender': 2, 'id': 5475, 'name': 'Clive Merrison', 'order': 5, 'profile_path': '/aJWhjpLAYXeX19hboX3TxLnax4j.jpg'}, {'cast_id': 13, 'character': 'Dr. Bennett', 'credit_id': '52fe42e5c3a36847f802b0db', 'gender': 0, 'id': 15095, 'name': 'Gilbert Goldie', 'order': 6, 'profile_path': None}, {'cast_id': 15, 'character': 'John', 'credit_id': '53410845c3a36814f9001440', 'gender': 0, 'id': 173451, 'name': 'Jed Brophy', 'order': 7, 'profile_path': '/fwW8QetiTgvGH9Dxj8sDtQUr2hB.jpg'}, {'cast_id': 16, 'character': 'Miss Stewart', 'credit_id': '559ae1589251413cd500002d', 'gender': 0, 'id': 1085972, 'name': 'Darien Takle', 'order': 8, 'profile_path': None}, {'cast_id': 17, 'character': 'Bill Perry', 'credit_id': '559ae1789251413ccc00006d', 'gender': 2, 'id': 1238424, 'name': 'Peter Elliott', 'order': 9, 'profile_path': '/tzfO5ISfHSrPOfgtdymbyptRqMJ.jpg'}, {'cast_id': 18, 'character': 'Miss Waller', 'credit_id': '559ae192c3a368717900003e', 'gender': 1, 'id': 11334, 'name': 'Elizabeth Moody', 'order': 10, 'profile_path': '/uBq1byUn1hQfbCBnXnZgKuyUds2.jpg'}, {'cast_id': 19, 'character': 'Mrs. Collins', 'credit_id': '559ae1abc3a368717600005a', 'gender': 1, 'id': 1326, 'name': 'Liz Mullane', 'order': 11, 'profile_path': None}, {'cast_id': 20, 'character': 'Orson Welles', 'credit_id': '559aec0dc3a3687182000157', 'gender': 0, 'id': 116961, 'name': 'Jean GuÃ©rin', 'order': 12, 'profile_path': None}, {'cast_id': 21, 'character': 'Charles', 'credit_id': '573ca4c5c3a3687db0000459', 'gender': 2, 'id': 1439931, 'name': 'Ben Fransham', 'order': 13, 'profile_path': '/egw67SWhtelrUQkNKVEFNujjQDZ.jpg'}]</t>
  </si>
  <si>
    <t>[{'credit_id': '52fe42e5c3a36847f802b0a1', 'department': 'Production', 'gender': 2, 'id': 15089, 'job': 'Producer', 'name': 'Jim Booth', 'profile_path': None}, {'credit_id': '52fe42e5c3a36847f802b0a7', 'department': 'Writing', 'gender': 2, 'id': 108, 'job': 'Screenplay', 'name': 'Peter Jackson', 'profile_path': '/kSrfI3TbMdIMmPVOflLQ56OfscB.jpg'}, {'credit_id': '52fe42e5c3a36847f802b0ad', 'department': 'Writing', 'gender': 1, 'id': 126, 'job': 'Screenplay', 'name': 'Fran Walsh', 'profile_path': '/hLihP60zpszrowcMLpWoJ4wvtuy.jpg'}, {'credit_id': '52fe42e5c3a36847f802b0b3', 'department': 'Sound', 'gender': 2, 'id': 11327, 'job': 'Original Music Composer', 'name': 'Peter Dasent', 'profile_path': None}, {'credit_id': '52fe42e5c3a36847f802b0b9', 'department': 'Camera', 'gender': 0, 'id': 15090, 'job': 'Director of Photography', 'name': 'Alun Bollinger', 'profile_path': None}, {'credit_id': '52fe42e5c3a36847f802b0bf', 'department': 'Editing', 'gender': 2, 'id': 1390, 'job': 'Editor', 'name': 'Jamie Selkirk', 'profile_path': None}, {'credit_id': '52fe42e5c3a36847f802b0e1', 'department': 'Directing', 'gender': 2, 'id': 108, 'job': 'Director', 'name': 'Peter Jackson', 'profile_path': '/kSrfI3TbMdIMmPVOflLQ56OfscB.jpg'}, {'credit_id': '596259e59251410bfa0ded0c', 'department': 'Production', 'gender': 0, 'id': 1062459, 'job': 'Line Producer', 'name': 'Bridget Bourke', 'profile_path': None}, {'credit_id': '596259ee9251410bfa0ded11', 'department': 'Production', 'gender': 2, 'id': 17732, 'job': 'Executive Producer', 'name': 'Hanno Huth', 'profile_path': None}, {'credit_id': '596259f89251410bfa0ded1d', 'department': 'Production', 'gender': 2, 'id': 108, 'job': 'Co-Producer', 'name': 'Peter Jackson', 'profile_path': '/kSrfI3TbMdIMmPVOflLQ56OfscB.jpg'}]</t>
  </si>
  <si>
    <t>[{'id': 18, 'name': 'Drama'}, {'id': 14, 'name': 'Fantasy'}]</t>
  </si>
  <si>
    <t>[{'name': 'WingNut Films', 'id': 11}, {'name': 'Miramax Films', 'id': 14}, {'name': 'New Zealand Film Commission', 'id': 294}, {'name': 'Fontana Productions', 'id': 2306}]</t>
  </si>
  <si>
    <t>Heavenly Creatures</t>
  </si>
  <si>
    <t>m386</t>
  </si>
  <si>
    <t>[{'cast_id': 1, 'character': "Bernard 'Bernie' Laplante", 'credit_id': '52fe43a59251416c7501878d', 'gender': 2, 'id': 4483, 'name': 'Dustin Hoffman', 'order': 0, 'profile_path': '/ffKPo8ATHVXME6cgA5BDyvy2df1.jpg'}, {'cast_id': 2, 'character': 'Gale Gayley', 'credit_id': '52fe43a59251416c75018791', 'gender': 1, 'id': 16935, 'name': 'Geena Davis', 'order': 1, 'profile_path': '/6b8cRJOItz7yNpYuLCPkl5kv4m2.jpg'}, {'cast_id': 3, 'character': 'John Bubber', 'credit_id': '52fe43a59251416c75018795', 'gender': 2, 'id': 1271, 'name': 'Andy GarcÃ­a', 'order': 2, 'profile_path': '/zE3KYH6f6cxCehJJYKDTQa8sCaK.jpg'}, {'cast_id': 4, 'character': 'Evelyn Laplante', 'credit_id': '52fe43a59251416c75018799', 'gender': 1, 'id': 3234, 'name': 'Joan Cusack', 'order': 3, 'profile_path': '/3jcrXcFYoSKEUvokzqrQ2UJGtw.jpg'}, {'cast_id': 12, 'character': 'Chucky', 'credit_id': '58a22c70925141179a000401', 'gender': 2, 'id': 18916, 'name': "Kevin J. O'Connor", 'order': 4, 'profile_path': '/1yeYRXpTbDYLMKUNT4hNQJTJsUX.jpg'}, {'cast_id': 13, 'character': 'Winston', 'credit_id': '58a22c80c3a368600b00045e', 'gender': 2, 'id': 7868, 'name': 'Maury Chaykin', 'order': 5, 'profile_path': '/jhJgkb5P0oAW7QtULjqD2kaN0ez.jpg'}, {'cast_id': 14, 'character': 'Wallace', 'credit_id': '58a22c8992514117ba000419', 'gender': 2, 'id': 537, 'name': 'Stephen Tobolowsky', 'order': 6, 'profile_path': '/fUodC7wMUZLAXnm4ONCxF5haCtC.jpg'}, {'cast_id': 15, 'character': 'Chick', 'credit_id': '58a22c91925141179a00040f', 'gender': 2, 'id': 74036, 'name': 'Tom Arnold', 'order': 7, 'profile_path': '/udJkmZPrQs4D8NPV8u4BEv3rNLX.jpg'}, {'cast_id': 16, 'character': 'Robinson', 'credit_id': '58a22c9cc3a3685f9a000407', 'gender': 2, 'id': 18262, 'name': 'Richard Riehle', 'order': 8, 'profile_path': '/fFFjfOX7BUsfBQQP54K8QEkkEC2.jpg'}, {'cast_id': 17, 'character': 'Allen in Coma', 'credit_id': '58a22caa925141179e00040b', 'gender': 2, 'id': 41089, 'name': 'Martin Starr', 'order': 9, 'profile_path': '/sYKZBDsmDIhVY0juiwSDfv2RnPR.jpg'}, {'cast_id': 18, 'character': 'Deke - Channel 4 News Director', 'credit_id': '58a22cbdc3a3686001000442', 'gender': 2, 'id': 54812, 'name': 'Chevy Chase', 'order': 10, 'profile_path': '/svjpyYtPwtjvRxX9IZnOmOkhDOt.jpg'}]</t>
  </si>
  <si>
    <t>[{'credit_id': '52fe43a59251416c7501879f', 'department': 'Production', 'gender': 1, 'id': 7627, 'job': 'Producer', 'name': 'Laura Ziskin', 'profile_path': None}, {'credit_id': '52fe43a59251416c750187a5', 'department': 'Writing', 'gender': 1, 'id': 7627, 'job': 'Screenplay', 'name': 'Laura Ziskin', 'profile_path': None}, {'credit_id': '52fe43a59251416c750187ab', 'department': 'Directing', 'gender': 0, 'id': 3224, 'job': 'Director', 'name': 'Stephen Frears', 'profile_path': '/8IewTBLTPujw1t1MwpXba8cCXOU.jpg'}, {'credit_id': '52fe43a59251416c750187b1', 'department': 'Sound', 'gender': 2, 'id': 1528, 'job': 'Original Music Composer', 'name': 'George Fenton', 'profile_path': '/23V03rGdkvNgeiBwLodJzNKdhJC.jpg'}, {'credit_id': '52fe43a59251416c750187b7', 'department': 'Writing', 'gender': 2, 'id': 7191, 'job': 'Screenplay', 'name': 'David Webb Peoples', 'profile_path': '/6B8mGTnE5K7JJTmYuwzWaogkRSK.jpg'}, {'credit_id': '52fe43a59251416c750187bd', 'department': 'Editing', 'gender': 2, 'id': 294, 'job': 'Editor', 'name': 'Mick Audsley', 'profile_path': None}, {'credit_id': '52fe43a59251416c750187c3', 'department': 'Camera', 'gender': 2, 'id': 16425, 'job': 'Director of Photography', 'name': 'Oliver Stapleton', 'profile_path': None}]</t>
  </si>
  <si>
    <t>[{'id': 18, 'name': 'Drama'}, {'id': 35, 'name': 'Comedy'}, {'id': 53, 'name': 'Thriller'}, {'id': 9648, 'name': 'Mystery'}]</t>
  </si>
  <si>
    <t>Hero</t>
  </si>
  <si>
    <t>m391</t>
  </si>
  <si>
    <t>[{'cast_id': 1, 'character': 'Frederick Loren', 'credit_id': '52fe46859251416c7507af83', 'gender': 2, 'id': 1905, 'name': 'Vincent Price', 'order': 0, 'profile_path': '/w9wcf7hWLD2I2K0PojJaqd9vbHL.jpg'}, {'cast_id': 2, 'character': 'Nora Manning', 'credit_id': '52fe46859251416c7507af87', 'gender': 1, 'id': 78851, 'name': 'Carolyn Craig', 'order': 1, 'profile_path': '/uso6gUwfzkMjbexsBWiMZfVZz3A.jpg'}, {'cast_id': 3, 'character': 'Lance Schroeder', 'credit_id': '52fe46859251416c7507af8b', 'gender': 2, 'id': 78852, 'name': 'Richard Long', 'order': 2, 'profile_path': '/8DDSKe894Otlz2HiTvhlhA5Xqir.jpg'}, {'cast_id': 4, 'character': 'Watson Pritchard', 'credit_id': '52fe46859251416c7507af8f', 'gender': 2, 'id': 3339, 'name': 'Elisha Cook Jr.', 'order': 3, 'profile_path': '/gUkN2IZ49VrHsnahLMu4STIYvyJ.jpg'}, {'cast_id': 5, 'character': 'Annabelle Loren', 'credit_id': '52fe46859251416c7507af93', 'gender': 1, 'id': 78853, 'name': 'Carol Ohmart', 'order': 4, 'profile_path': '/rbXRR7LUKjLnVdi5CoKbvluKhxh.jpg'}, {'cast_id': 6, 'character': 'Dr. David Trent', 'credit_id': '52fe46859251416c7507af97', 'gender': 2, 'id': 78854, 'name': 'Alan Marshal', 'order': 5, 'profile_path': '/qX4fon82yP8aDJOE4fI0qR0bDvN.jpg'}, {'cast_id': 7, 'character': 'Ruth Bridgers', 'credit_id': '52fe46859251416c7507af9b', 'gender': 1, 'id': 78855, 'name': 'Julie Mitchum', 'order': 6, 'profile_path': '/8MEYoXf4Ru4GKc2J8cM6SpWlvz7.jpg'}, {'cast_id': 8, 'character': 'Mrs. Slydes', 'credit_id': '52fe46859251416c7507af9f', 'gender': 1, 'id': 78856, 'name': 'Leona Anderson', 'order': 7, 'profile_path': None}, {'cast_id': 9, 'character': 'Jonas Slydes', 'credit_id': '52fe46859251416c7507afa3', 'gender': 0, 'id': 78857, 'name': 'Howard Hoffman', 'order': 8, 'profile_path': None}]</t>
  </si>
  <si>
    <t>[{'credit_id': '52fe46859251416c7507afa9', 'department': 'Directing', 'gender': 2, 'id': 12011, 'job': 'Director', 'name': 'William Castle', 'profile_path': '/6vUhJ5Nb5YlX4WsztDkSCePM61I.jpg'}, {'credit_id': '52fe46859251416c7507afaf', 'department': 'Writing', 'gender': 0, 'id': 57522, 'job': 'Screenplay', 'name': 'Robb White', 'profile_path': None}]</t>
  </si>
  <si>
    <t>[{'id': 18, 'name': 'Drama'}, {'id': 27, 'name': 'Horror'}, {'id': 53, 'name': 'Thriller'}]</t>
  </si>
  <si>
    <t>[{'name': 'William Castle Productions', 'id': 10324}]</t>
  </si>
  <si>
    <t>House on Haunted Hill</t>
  </si>
  <si>
    <t>m393</t>
  </si>
  <si>
    <t>[{'cast_id': 1, 'character': 'J.P. Monroe', 'credit_id': '52fe445d9251416c7503226f', 'gender': 2, 'id': 68758, 'name': 'Kevin Bernhardt', 'order': 0, 'profile_path': '/pSySBkqtl2tZ3RwMClneyZAuQv9.jpg'}, {'cast_id': 3, 'character': "Joanne 'Joey' Summerskill", 'credit_id': '52fe445d9251416c75032273', 'gender': 1, 'id': 68759, 'name': 'Terry Farrell', 'order': 1, 'profile_path': '/eooAZzi59NappR5sgUhRSBAUOkk.jpg'}, {'cast_id': 4, 'character': "Daniel 'Doc' Fisher", 'credit_id': '52fe445d9251416c75032277', 'gender': 2, 'id': 70783, 'name': 'Ken Carpenter', 'order': 2, 'profile_path': '/kCRRAyWOgAo2Me5oBJRLUD0E23w.jpg'}, {'cast_id': 14, 'character': 'Pinhead / Captain Elliot Spencer', 'credit_id': '52fe445d9251416c750322b1', 'gender': 2, 'id': 73040, 'name': 'Doug Bradley', 'order': 3, 'profile_path': '/vDeKvjmOesUtiEJxNZJnUH8ZF65.jpg'}, {'cast_id': 15, 'character': 'Terri', 'credit_id': '52fe445d9251416c750322b5', 'gender': 1, 'id': 59449, 'name': 'Paula Marshall', 'order': 4, 'profile_path': '/631RjKeHEmOGwq6Pw9ijs8w9dtR.jpg'}, {'cast_id': 16, 'character': 'Brad', 'credit_id': '52fe445d9251416c750322b9', 'gender': 0, 'id': 1188578, 'name': 'Philip Hyland', 'order': 5, 'profile_path': None}, {'cast_id': 17, 'character': 'Kirsty Cotton', 'credit_id': '52fe445d9251416c750322bd', 'gender': 1, 'id': 56551, 'name': 'Ashley Laurence', 'order': 6, 'profile_path': '/xYFGXHHVLwsZyQ6fBd2yE27tXOk.jpg'}, {'cast_id': 27, 'character': 'Blond Nurse (as Sharon Hill)', 'credit_id': '58e91df792514134eb029e74', 'gender': 1, 'id': 41706, 'name': 'Sharon Ceccatti', 'order': 7, 'profile_path': '/uTVLh4NKFK3ALR7rzJ1Y4Sn8Mnl.jpg'}, {'cast_id': 28, 'character': 'Rick the Barman / Cenobite', 'credit_id': '58e91e14c3a3687326062cca', 'gender': 2, 'id': 55949, 'name': 'Peter Atkins', 'order': 8, 'profile_path': '/sDPrgKN1j4Vhtx6OcqKDZYADYf0.jpg'}, {'cast_id': 29, 'character': 'Soldier 2', 'credit_id': '58e91e1fc3a3687326062cd7', 'gender': 2, 'id': 48965, 'name': 'Anthony Hickox', 'order': 9, 'profile_path': '/tWAG2uZS9B9QTSzZJRTgWHFlbOs.jpg'}, {'cast_id': 30, 'character': 'Female Cop (as Shanna Teare)', 'credit_id': '58e91e3dc3a3684a790574b7', 'gender': 1, 'id': 1299135, 'name': 'Shanna Lynn', 'order': 10, 'profile_path': '/kVqWO2eTwrif6h5zQqJ5iz6Ue0a.jpg'}, {'cast_id': 31, 'character': 'Male Cop', 'credit_id': '58e91e47c3a3684aa4054e8c', 'gender': 2, 'id': 99745, 'name': 'Bob Bragg', 'order': 11, 'profile_path': None}, {'cast_id': 32, 'character': 'The Priest', 'credit_id': '58e91e5192514134eb029eb3', 'gender': 0, 'id': 1327987, 'name': 'Clayton Hill', 'order': 12, 'profile_path': None}, {'cast_id': 33, 'character': 'Yuppie 2', 'credit_id': '58e91e5fc3a3687326062cf7', 'gender': 2, 'id': 68762, 'name': 'James D.R. Hickox', 'order': 13, 'profile_path': '/iGlGk8meol0l84iOPINOC4HU12r.jpg'}, {'cast_id': 34, 'character': 'Man Stabbed with Pool Stick (uncredited)', 'credit_id': '58e91e94925141354c02918f', 'gender': 2, 'id': 16170, 'name': 'Zach Galligan', 'order': 14, 'profile_path': '/u06Txf30YaDkr0qENUbSp4DGab3.jpg'}]</t>
  </si>
  <si>
    <t>[{'credit_id': '52fe445d9251416c7503227d', 'department': 'Directing', 'gender': 2, 'id': 48965, 'job': 'Director', 'name': 'Anthony Hickox', 'profile_path': '/tWAG2uZS9B9QTSzZJRTgWHFlbOs.jpg'}, {'credit_id': '52fe445d9251416c75032283', 'department': 'Writing', 'gender': 2, 'id': 55949, 'job': 'Screenplay', 'name': 'Peter Atkins', 'profile_path': '/sDPrgKN1j4Vhtx6OcqKDZYADYf0.jpg'}, {'credit_id': '52fe445d9251416c75032289', 'department': 'Production', 'gender': 2, 'id': 31211, 'job': 'Executive Producer', 'name': 'Clive Barker', 'profile_path': '/1Hlv4fojc9ogiWfqREB0iP47yVI.jpg'}, {'credit_id': '52fe445d9251416c75032295', 'department': 'Production', 'gender': 2, 'id': 63065, 'job': 'Producer', 'name': 'Lawrence Mortorff', 'profile_path': '/uTvzRyNxRdGWDmbtW2BxJKs3Nie.jpg'}, {'credit_id': '52fe445d9251416c7503229b', 'department': 'Sound', 'gender': 2, 'id': 68761, 'job': 'Original Music Composer', 'name': 'Randy Miller', 'profile_path': '/iz4Ek5NkZ05iP4aDdkfNfdcNudb.jpg'}, {'credit_id': '52fe445d9251416c750322a1', 'department': 'Camera', 'gender': 2, 'id': 21394, 'job': 'Director of Photography', 'name': 'Gerry Lively', 'profile_path': '/q5dIKX4EK03ZaxytJOw0xmFW24X.jpg'}, {'credit_id': '52fe445d9251416c750322ad', 'department': 'Editing', 'gender': 2, 'id': 68762, 'job': 'Editor', 'name': 'James D.R. Hickox', 'profile_path': '/iGlGk8meol0l84iOPINOC4HU12r.jpg'}, {'credit_id': '52fe445d9251416c750322c3', 'department': 'Writing', 'gender': 2, 'id': 31211, 'job': 'Characters', 'name': 'Clive Barker', 'profile_path': '/1Hlv4fojc9ogiWfqREB0iP47yVI.jpg'}, {'credit_id': '52fe445d9251416c750322c9', 'department': 'Writing', 'gender': 2, 'id': 55949, 'job': 'Story', 'name': 'Peter Atkins', 'profile_path': '/sDPrgKN1j4Vhtx6OcqKDZYADYf0.jpg'}, {'credit_id': '52fe445d9251416c750322cf', 'department': 'Writing', 'gender': 2, 'id': 52194, 'job': 'Story', 'name': 'Tony Randel', 'profile_path': '/4YUKLri68yTJdfMdqu8Qhok9cht.jpg'}, {'credit_id': '52fe445d9251416c750322d5', 'department': 'Art', 'gender': 2, 'id': 56071, 'job': 'Production Design', 'name': 'Steve Hardie', 'profile_path': None}, {'credit_id': '583725299251414cb9007287', 'department': 'Art', 'gender': 2, 'id': 60666, 'job': 'Art Direction', 'name': 'Tim Eckel', 'profile_path': None}, {'credit_id': '594d42f992514131550282aa', 'department': 'Production', 'gender': 2, 'id': 1544205, 'job': 'Casting', 'name': 'Geno Havens', 'profile_path': None}, {'credit_id': '533fdbc40e0a26361f001262', 'department': 'Production', 'gender': 2, 'id': 960384, 'job': 'Casting', 'name': 'Leonard Finger', 'profile_path': None}, {'credit_id': '533fdc3f0e0a262b290010bd', 'department': 'Costume &amp; Make-Up', 'gender': 0, 'id': 937528, 'job': 'Costume Design', 'name': 'Leonard Pollack', 'profile_path': '/y6eEf8EALAtZeiOGuGyZ030FFBC.jpg'}, {'credit_id': '5989c0a79251414bdd014c8e', 'department': 'Crew', 'gender': 2, 'id': 29447, 'job': 'Special Effects Coordinator', 'name': 'Bob Keen', 'profile_path': '/yCjwxW0qFGgFtGFZJmX5SSRYnrT.jpg'}, {'credit_id': '5989c243c3a36875260128b1', 'department': 'Production', 'gender': 0, 'id': 1865923, 'job': 'Associate Producer', 'name': 'Olive McQueen', 'profile_path': None}, {'credit_id': '5989c470c3a368755f016735', 'department': 'Editing', 'gender': 2, 'id': 51668, 'job': 'Supervising Film Editor', 'name': 'Christopher Cibelli', 'profile_path': '/qYzxv6PjetQ4yFLTx9CeJIwjEwp.jpg'}, {'credit_id': '5989c6f39251416b50013723', 'department': 'Production', 'gender': 2, 'id': 9000, 'job': 'Co-Producer', 'name': 'Christopher Figg', 'profile_path': '/chXJLG8ZUFegtdW5ckm22yLXZy7.jpg'}]</t>
  </si>
  <si>
    <t>[{'id': 27, 'name': 'Horror'}, {'id': 53, 'name': 'Thriller'}, {'id': 10752, 'name': 'War'}]</t>
  </si>
  <si>
    <t>[{'name': 'Fifth Avenue Entertainment', 'id': 15342}, {'name': 'Trans Atlantic Entertainment', 'id': 15343}, {'name': 'Lakeshore International', 'id': 53458}]</t>
  </si>
  <si>
    <t>Hellraiser III: Hell on Earth</t>
  </si>
  <si>
    <t>m394</t>
  </si>
  <si>
    <t>['action', 'adventure', 'comedy', 'action', 'adventure', 'comedy', 'crime']</t>
  </si>
  <si>
    <t>[{'cast_id': 1, 'character': "Eddie 'Hudson Hawk' Hawkins", 'credit_id': '52fe44e3c3a36847f80afed9', 'gender': 2, 'id': 62, 'name': 'Bruce Willis', 'order': 0, 'profile_path': '/2B7RySy2WMVJKKEFN2XA3IFb8w0.jpg'}, {'cast_id': 2, 'character': 'Tommy Five-Tone', 'credit_id': '52fe44e3c3a36847f80afedd', 'gender': 2, 'id': 1004, 'name': 'Danny Aiello', 'order': 1, 'profile_path': '/UvPalkz4ynJJrTcrbpfD05gVoO.jpg'}, {'cast_id': 3, 'character': 'Anna Baragli', 'credit_id': '52fe44e3c3a36847f80afee1', 'gender': 1, 'id': 1533, 'name': 'Andie MacDowell', 'order': 2, 'profile_path': '/znSR45ZcNNlb1sNP1gYmVACYI2a.jpg'}, {'cast_id': 4, 'character': 'George Kaplan', 'credit_id': '52fe44e3c3a36847f80afee5', 'gender': 2, 'id': 5563, 'name': 'James Coburn', 'order': 3, 'profile_path': '/sEouHlYr1hOzl3u6E4KV6gIJSPd.jpg'}, {'cast_id': 17, 'character': 'Darwin Mayflower', 'credit_id': '52fe44e3c3a36847f80aff31', 'gender': 2, 'id': 20766, 'name': 'Richard E. Grant', 'order': 4, 'profile_path': '/jMnSjjPQwCOAJ1kPRXLbh0WnsPa.jpg'}, {'cast_id': 18, 'character': 'Minerva Mayflower', 'credit_id': '52fe44e3c3a36847f80aff35', 'gender': 1, 'id': 3664, 'name': 'Sandra Bernhard', 'order': 5, 'profile_path': '/nYCnCtbbWjrMsmbanQLGhRM3FXh.jpg'}, {'cast_id': 19, 'character': 'Kit Kat', 'credit_id': '52fe44e3c3a36847f80aff39', 'gender': 2, 'id': 16560, 'name': 'David Caruso', 'order': 6, 'profile_path': '/i251LGpMkOeOqRmqlCpKkNoGdni.jpg'}, {'cast_id': 20, 'character': 'Cesar Mario', 'credit_id': '52fe44e3c3a36847f80aff3d', 'gender': 2, 'id': 39780, 'name': 'Frank Stallone', 'order': 7, 'profile_path': '/jYNAnZsqgu7Fm5OWSJTGMnKcxkf.jpg'}]</t>
  </si>
  <si>
    <t>[{'credit_id': '52fe44e3c3a36847f80aff27', 'department': 'Editing', 'gender': 2, 'id': 541, 'job': 'Editor', 'name': 'Chris Lebenzon', 'profile_path': '/eA6NqE5wdIM0LT3g1ihanv5vUM7.jpg'}, {'credit_id': '52fe44e3c3a36847f80aff0f', 'department': 'Production', 'gender': 1, 'id': 551, 'job': 'Producer', 'name': 'Suzanne Todd', 'profile_path': '/fRTQ9QFeeTBUqLoyCFlaS8pTGUK.jpg'}, {'credit_id': '52fe44e3c3a36847f80aff2d', 'department': 'Editing', 'gender': 2, 'id': 908, 'job': 'Editor', 'name': 'Michael Tronick', 'profile_path': None}, {'credit_id': '52fe44e3c3a36847f80aff09', 'department': 'Production', 'gender': 2, 'id': 1091, 'job': 'Producer', 'name': 'Joel Silver', 'profile_path': '/9BUSlPpIAEQYtRdzVrSXaivld04.jpg'}, {'credit_id': '52fe44e3c3a36847f80afef1', 'department': 'Writing', 'gender': 2, 'id': 1726, 'job': 'Screenplay', 'name': 'Steven E. de Souza', 'profile_path': '/vdNUgaeJEZy67vhwTeJnftfBRzB.jpg'}, {'credit_id': '52fe44e3c3a36847f80afef7', 'department': 'Writing', 'gender': 2, 'id': 5128, 'job': 'Screenplay', 'name': 'Daniel Waters', 'profile_path': '/cn6wLtCJ1e6GiYQ1cMmOC4BJmhK.jpg'}, {'credit_id': '52fe44e3c3a36847f80afeeb', 'department': 'Directing', 'gender': 2, 'id': 7145, 'job': 'Director', 'name': 'Michael Lehmann', 'profile_path': '/rM0KmE5Fr9zAi5gzQv9bc78Q1GX.jpg'}, {'credit_id': '52fe44e3c3a36847f80aff1b', 'department': 'Sound', 'gender': 2, 'id': 7714, 'job': 'Original Music Composer', 'name': 'Michael Kamen', 'profile_path': '/y83bqw1VP1PkuvOhG2XROwc9eXG.jpg'}, {'credit_id': '52fe44e3c3a36847f80aff21', 'department': 'Camera', 'gender': 2, 'id': 11099, 'job': 'Director of Photography', 'name': 'Dante Spinotti', 'profile_path': '/vIb3GU52BvSIQh1MXZRFDVRnqsm.jpg'}, {'credit_id': '52fe44e3c3a36847f80aff03', 'department': 'Production', 'gender': 2, 'id': 17169, 'job': 'Executive Producer', 'name': 'Robert Kraft', 'profile_path': None}, {'credit_id': '52fe44e3c3a36847f80aff15', 'department': 'Production', 'gender': 2, 'id': 21220, 'job': 'Producer', 'name': 'David Willis', 'profile_path': None}, {'credit_id': '52fe44e3c3a36847f80afefd', 'department': 'Production', 'gender': 0, 'id': 10933, 'job': 'Producer', 'name': 'Michael Dryhurst', 'profile_path': None}]</t>
  </si>
  <si>
    <t>[{'name': 'TriStar Pictures', 'id': 559}, {'name': 'Silver Pictures', 'id': 1885}]</t>
  </si>
  <si>
    <t>Hudson Hawk</t>
  </si>
  <si>
    <t>m396</t>
  </si>
  <si>
    <t>[{'cast_id': 3, 'character': 'Betsy Connell', 'credit_id': '52fe452fc3a368484e04cffb', 'gender': 0, 'id': 95117, 'name': 'Frances Dee', 'order': 0, 'profile_path': '/qXYfQyUa83g4tkdFMIU3VLBsDao.jpg'}, {'cast_id': 4, 'character': 'Paul Holland', 'credit_id': '52fe452fc3a368484e04cfff', 'gender': 2, 'id': 48962, 'name': 'Tom Conway', 'order': 1, 'profile_path': '/u2Kn7hRdOVSZTBoAokZz01YcyU4.jpg'}, {'cast_id': 2, 'character': 'Wesley Rand', 'credit_id': '52fe452fc3a368484e04cff7', 'gender': 2, 'id': 97037, 'name': 'James Ellison', 'order': 2, 'profile_path': '/lLfksTEngV8ZzOWRpjBNC41qyZZ.jpg'}, {'cast_id': 5, 'character': 'Mrs. Rand', 'credit_id': '52fe452fc3a368484e04d003', 'gender': 1, 'id': 97039, 'name': 'Edith Barrett', 'order': 3, 'profile_path': '/3CoeVHl4nTkl1lMTkpV95YrGdQJ.jpg'}, {'cast_id': 7, 'character': 'Jessica Holland', 'credit_id': '52fe452fc3a368484e04d00b', 'gender': 0, 'id': 97040, 'name': 'Christine Gordon', 'order': 4, 'profile_path': '/lwOPhrzupxPd8Ngi9EJnhREhomk.jpg'}, {'cast_id': 6, 'character': 'Dr. Maxwell', 'credit_id': '52fe452fc3a368484e04d007', 'gender': 0, 'id': 84935, 'name': 'James Bell', 'order': 5, 'profile_path': '/wRkt24kVhuy2iMYdzgYJ2qbava9.jpg'}, {'cast_id': 8, 'character': 'Alma', 'credit_id': '52fe452fc3a368484e04d00f', 'gender': 1, 'id': 97042, 'name': 'Theresa Harris', 'order': 6, 'profile_path': '/4WQcTE5lAhlq7uS04CDQ2l43scg.jpg'}, {'cast_id': 9, 'character': 'Calypso Singer', 'credit_id': '52fe452fc3a368484e04d013', 'gender': 2, 'id': 97043, 'name': 'Sir Lancelot', 'order': 7, 'profile_path': None}, {'cast_id': 10, 'character': 'Carrefour', 'credit_id': '52fe452fc3a368484e04d017', 'gender': 0, 'id': 97045, 'name': 'Darby Jones', 'order': 8, 'profile_path': '/4LkhuKsk0lzOfiZuh93n3fNE02E.jpg'}, {'cast_id': 11, 'character': 'Dancer', 'credit_id': '52fe452fc3a368484e04d01b', 'gender': 0, 'id': 97046, 'name': 'Jeni Le Gon', 'order': 9, 'profile_path': '/edQK40R7heyBvS8a2kZp3sRIiZi.jpg'}]</t>
  </si>
  <si>
    <t>[{'credit_id': '571d18e5c3a3684e980020b5', 'department': 'Sound', 'gender': 2, 'id': 4345, 'job': 'Original Music Composer', 'name': 'Roy Webb', 'profile_path': None}, {'credit_id': '571d1b159251416b91000118', 'department': 'Art', 'gender': 2, 'id': 4349, 'job': 'Art Direction', 'name': "Albert S. D'Agostino", 'profile_path': None}, {'credit_id': '52fe452fc3a368484e04d039', 'department': 'Writing', 'gender': 2, 'id': 5028, 'job': 'Screenplay', 'name': 'Curt Siodmak', 'profile_path': '/pJTXFWsOB5MX5umPBgyD3qrxZ6U.jpg'}, {'credit_id': '571d1b2a92514121a0007057', 'department': 'Art', 'gender': 2, 'id': 7338, 'job': 'Set Decoration', 'name': 'Darrell Silvera', 'profile_path': None}, {'credit_id': '52fe452fc3a368484e04cff3', 'department': 'Directing', 'gender': 2, 'id': 10146, 'job': 'Director', 'name': 'Jacques Tourneur', 'profile_path': '/6AZBSqqlsLjMxW7q798n0g19W54.jpg'}, {'credit_id': '52fe452fc3a368484e04d033', 'department': 'Editing', 'gender': 2, 'id': 19457, 'job': 'Editor', 'name': 'Mark Robson', 'profile_path': '/RANZix3ESF39Ue38p7QhxgDWsf.jpg'}, {'credit_id': '571d1b1c9251414a87002272', 'department': 'Art', 'gender': 0, 'id': 41710, 'job': 'Art Direction', 'name': 'Walter E. Keller', 'profile_path': None}, {'credit_id': '52fe452fc3a368484e04d021', 'department': 'Production', 'gender': 2, 'id': 97047, 'job': 'Producer', 'name': 'Val Lewton', 'profile_path': '/NcEjLbIwzgTFgdMYCIW1YQd5a2.jpg'}, {'credit_id': '52fe452fc3a368484e04d02d', 'department': 'Camera', 'gender': 2, 'id': 97048, 'job': 'Director of Photography', 'name': 'J. Roy Hunt', 'profile_path': None}, {'credit_id': '52fe452fc3a368484e04d03f', 'department': 'Writing', 'gender': 1, 'id': 100984, 'job': 'Screenplay', 'name': 'Ardel Wray', 'profile_path': None}, {'credit_id': '571d1b3ac3a3684e980020f8', 'department': 'Directing', 'gender': 0, 'id': 121052, 'job': 'Assistant Director', 'name': 'William Dorfman', 'profile_path': None}, {'credit_id': '58b4e3dac3a3685f1e00394d', 'department': 'Sound', 'gender': 0, 'id': 121054, 'job': 'Sound Recordist', 'name': 'John C. Grubb', 'profile_path': None}, {'credit_id': '58b4e389c3a3685f020037da', 'department': 'Sound', 'gender': 2, 'id': 121316, 'job': 'Music Director', 'name': 'C. Bakaleinikoff', 'profile_path': None}, {'credit_id': '571d1b249251416b91000120', 'department': 'Art', 'gender': 0, 'id': 959193, 'job': 'Set Decoration', 'name': 'A. Roland Fields', 'profile_path': None}, {'credit_id': '571d1b3292514115e2003885', 'department': 'Costume &amp; Make-Up', 'gender': 2, 'id': 1000458, 'job': 'Makeup Artist', 'name': 'Maurice Seiderman', 'profile_path': None}, {'credit_id': '52fe452fc3a368484e04d045', 'department': 'Writing', 'gender': 0, 'id': 1058409, 'job': 'Story', 'name': 'Inez Wallace', 'profile_path': None}]</t>
  </si>
  <si>
    <t>[{'id': 18, 'name': 'Drama'}, {'id': 27, 'name': 'Horror'}]</t>
  </si>
  <si>
    <t>[{'name': 'RKO Radio Pictures', 'id': 6}]</t>
  </si>
  <si>
    <t>I Walked with a Zombie</t>
  </si>
  <si>
    <t>m398</t>
  </si>
  <si>
    <t>[{'cast_id': 1, 'character': 'Jonas EngstrÃ¶m', 'credit_id': '52fe450ec3a368484e045e61', 'gender': 2, 'id': 1640, 'name': 'Stellan SkarsgÃ¥rd', 'order': 0, 'profile_path': '/hjWdhX7zEI0DkF7gA4hcEVcYCZl.jpg'}, {'cast_id': 16, 'character': 'Tanja Lorentzen', 'credit_id': '52fe450ec3a368484e045eb9', 'gender': 0, 'id': 552325, 'name': 'Maria Mathiesen', 'order': 1, 'profile_path': None}, {'cast_id': 17, 'character': 'Erik Vik', 'credit_id': '52fe450ec3a368484e045ebd', 'gender': 2, 'id': 1671, 'name': 'Sverre Anker Ousdal', 'order': 2, 'profile_path': '/9fzvLHxrnhTQCqhrpBuqRLAdtDD.jpg'}, {'cast_id': 18, 'character': 'Hilde Hagen', 'credit_id': '52fe450ec3a368484e045ec1', 'gender': 1, 'id': 226170, 'name': 'Gisken Armand', 'order': 3, 'profile_path': '/8HcReekLBClWygRHMyaIwsTz3Ab.jpg'}, {'cast_id': 19, 'character': 'Arne Zakariassen', 'credit_id': '52fe450ec3a368484e045ec5', 'gender': 2, 'id': 552326, 'name': 'Kristian Figenschow', 'order': 4, 'profile_path': '/9VThYf1bRXZhiCgdp0tmEEouyh3.jpg'}, {'cast_id': 20, 'character': 'Tom Engen', 'credit_id': '52fe450ec3a368484e045ec9', 'gender': 0, 'id': 67006, 'name': 'Thor Michael Aamodt', 'order': 5, 'profile_path': None}, {'cast_id': 21, 'character': 'Chief of Police', 'credit_id': '52fe450ec3a368484e045ecd', 'gender': 2, 'id': 552327, 'name': 'Frode Rasmussen', 'order': 6, 'profile_path': '/rtpr8VxyUp12g59FylWdxNl7v7U.jpg'}, {'cast_id': 22, 'character': 'Eilert', 'credit_id': '52fe450ec3a368484e045ed1', 'gender': 0, 'id': 552328, 'name': 'BjÃ¸rn Moan', 'order': 7, 'profile_path': None}, {'cast_id': 23, 'character': 'Ane', 'credit_id': '52fe450ec3a368484e045ed5', 'gender': 1, 'id': 97032, 'name': 'Maria Bonnevie', 'order': 8, 'profile_path': '/x9Xw2I4UzItSKnPO1xrAnBoocOk.jpg'}, {'cast_id': 24, 'character': 'FrÃ¸ya', 'credit_id': '52fe450ec3a368484e045ed9', 'gender': 0, 'id': 552329, 'name': 'Marianne O. Ulrichsen', 'order': 9, 'profile_path': None}, {'cast_id': 25, 'character': 'Jon Holt', 'credit_id': '52fe450ec3a368484e045edd', 'gender': 2, 'id': 67988, 'name': 'BjÃ¸rn Floberg', 'order': 10, 'profile_path': '/53XYly3kVMLlYbYgM5Rf84DVBuR.jpg'}, {'cast_id': 26, 'character': 'Mia Nikolaisen (uncredited)', 'credit_id': '52fe450ec3a368484e045ee1', 'gender': 0, 'id': 552330, 'name': 'Guri Johnson', 'order': 11, 'profile_path': None}]</t>
  </si>
  <si>
    <t>[{'credit_id': '52fe450ec3a368484e045ea9', 'department': 'Costume &amp; Make-Up', 'gender': 0, 'id': 46125, 'job': 'Makeup Artist', 'name': 'VeslemÃ¸y Fosse Ree', 'profile_path': None}, {'credit_id': '52fe450ec3a368484e045e97', 'department': 'Editing', 'gender': 0, 'id': 71615, 'job': 'Editor', 'name': 'HÃ¥kon Ã˜verÃ¥s', 'profile_path': None}, {'credit_id': '52fe450ec3a368484e045e7f', 'department': 'Production', 'gender': 0, 'id': 76565, 'job': 'Producer', 'name': 'Petter J. Borgli', 'profile_path': None}, {'credit_id': '52fe450ec3a368484e045e79', 'department': 'Production', 'gender': 0, 'id': 76600, 'job': 'Producer', 'name': 'Tomas BackstrÃ¶m', 'profile_path': None}, {'credit_id': '52fe450ec3a368484e045e73', 'department': 'Writing', 'gender': 2, 'id': 95760, 'job': 'Screenplay', 'name': 'Erik SkjoldbjÃ¦rg', 'profile_path': '/39ItHz2wcUHjRFnFMNDwR75KR02.jpg'}, {'credit_id': '52fe450ec3a368484e045e67', 'department': 'Directing', 'gender': 2, 'id': 95760, 'job': 'Director', 'name': 'Erik SkjoldbjÃ¦rg', 'profile_path': '/39ItHz2wcUHjRFnFMNDwR75KR02.jpg'}, {'credit_id': '52fe450ec3a368484e045e6d', 'department': 'Writing', 'gender': 0, 'id': 224824, 'job': 'Screenplay', 'name': 'Nikolaj Frobenius', 'profile_path': None}, {'credit_id': '52fe450ec3a368484e045e85', 'department': 'Production', 'gender': 0, 'id': 552318, 'job': 'Producer', 'name': 'Tom Remlov', 'profile_path': None}, {'credit_id': '52fe450ec3a368484e045e8b', 'department': 'Sound', 'gender': 0, 'id': 552319, 'job': 'Original Music Composer', 'name': 'Geir Jenssen', 'profile_path': None}, {'credit_id': '56d9a62392514162b700aecb', 'department': 'Camera', 'gender': 0, 'id': 552320, 'job': 'Director of Photography', 'name': 'Erling Thurmann-Andersen', 'profile_path': None}, {'credit_id': '52fe450ec3a368484e045e9d', 'department': 'Art', 'gender': 0, 'id': 552321, 'job': 'Production Design', 'name': 'Eli BÃ¸', 'profile_path': None}, {'credit_id': '52fe450ec3a368484e045ea3', 'department': 'Costume &amp; Make-Up', 'gender': 0, 'id': 552322, 'job': 'Costume Design', 'name': 'Runa FÃ¸nne', 'profile_path': None}, {'credit_id': '52fe450ec3a368484e045eaf', 'department': 'Crew', 'gender': 0, 'id': 552323, 'job': 'Special Effects', 'name': 'PÃ¥l Morten Hverven', 'profile_path': None}, {'credit_id': '52fe450ec3a368484e045eb5', 'department': 'Crew', 'gender': 0, 'id': 552324, 'job': 'Stunts', 'name': 'Dag Eliassen', 'profile_path': None}, {'credit_id': '56d9a67692514175a3006f48', 'department': 'Sound', 'gender': 0, 'id': 1042532, 'job': 'ADR &amp; Dubbing', 'name': 'Hugo Ekornes', 'profile_path': None}, {'credit_id': '56d9a6dac3a36870ac01024e', 'department': 'Sound', 'gender': 0, 'id': 1147701, 'job': 'Sound Designer', 'name': 'Randall Meyers', 'profile_path': None}, {'credit_id': '56d9a6bb925141391f00ecda', 'department': 'Sound', 'gender': 0, 'id': 1336914, 'job': 'Foley', 'name': 'Erik S. Watland', 'profile_path': None}, {'credit_id': '56d9a701c3a36870ac010254', 'department': 'Sound', 'gender': 0, 'id': 1545282, 'job': 'Sound Re-Recording Mixer', 'name': 'Petter Fladeby', 'profile_path': None}, {'credit_id': '56d9a690c3a3681e4402577d', 'department': 'Editing', 'gender': 0, 'id': 1586274, 'job': 'Dialogue Editor', 'name': 'Svenn Jakobsen', 'profile_path': None}, {'credit_id': '56d9a725925141391f00ecf7', 'department': 'Crew', 'gender': 0, 'id': 1586275, 'job': 'Property Master', 'name': 'Anders Lunde', 'profile_path': None}]</t>
  </si>
  <si>
    <t>[{'name': 'Norsk Film', 'id': 12984}, {'name': 'Nordic Screen Production AS', 'id': 16550}, {'name': 'Norsk Filminstitutt', 'id': 16551}]</t>
  </si>
  <si>
    <t>Insomnia</t>
  </si>
  <si>
    <t>m400</t>
  </si>
  <si>
    <t>[{'cast_id': 14, 'character': 'Julie James', 'credit_id': '52fe43a0c3a36847f8062f31', 'gender': 1, 'id': 33259, 'name': 'Jennifer Love Hewitt', 'order': 0, 'profile_path': '/kp8cLdEivtJD5yu8Ij8xMeZ1Jc8.jpg'}, {'cast_id': 15, 'character': 'Ray Bronson', 'credit_id': '52fe43a0c3a36847f8062f35', 'gender': 2, 'id': 33260, 'name': 'Freddie Prinze Jr.', 'order': 1, 'profile_path': '/xkbGC7tDwoKUwpNcOLsNUMjLjP4.jpg'}, {'cast_id': 16, 'character': 'Tyrell', 'credit_id': '52fe43a0c3a36847f8062f39', 'gender': 2, 'id': 327, 'name': 'Mekhi Phifer', 'order': 2, 'profile_path': '/xrv9RDMPoTd9NsfpUzL81XglAmk.jpg'}, {'cast_id': 17, 'character': 'Karla Wilson', 'credit_id': '52fe43a0c3a36847f8062f3d', 'gender': 1, 'id': 33285, 'name': 'Brandy Norwood', 'order': 3, 'profile_path': '/lwnIABkwphKbMZxqyh13cmJgFNA.jpg'}, {'cast_id': 18, 'character': 'Ben Willis', 'credit_id': '52fe43a0c3a36847f8062f41', 'gender': 2, 'id': 17348, 'name': 'Muse Watson', 'order': 4, 'profile_path': '/f7SZHWqYqAndyA7BAcVBonkP3jQ.jpg'}, {'cast_id': 19, 'character': 'Will Benson', 'credit_id': '52fe43a0c3a36847f8062f45', 'gender': 2, 'id': 33286, 'name': 'Matthew Settle', 'order': 5, 'profile_path': '/neODd3vTVEb7TXOWEZC44ZZu1yk.jpg'}, {'cast_id': 20, 'character': 'Nancy', 'credit_id': '52fe43a0c3a36847f8062f49', 'gender': 1, 'id': 18285, 'name': 'Jennifer Esposito', 'order': 6, 'profile_path': '/faY5fwjsJ8da3wJWSE7kQ3MPhgz.jpg'}, {'cast_id': 21, 'character': 'Estes', 'credit_id': '52fe43a0c3a36847f8062f4d', 'gender': 2, 'id': 8854, 'name': 'Bill Cobbs', 'order': 7, 'profile_path': '/cP2ETKFdk93z4e1oXZVG0utI3IM.jpg'}, {'cast_id': 22, 'character': 'Mr. Brooks', 'credit_id': '52fe43a0c3a36847f8062f51', 'gender': 2, 'id': 27993, 'name': 'Jeffrey Combs', 'order': 8, 'profile_path': '/3dUeJgdLYu8Gb56MEgXsFaCyiqN.jpg'}, {'cast_id': 23, 'character': 'Dave', 'credit_id': '52fe43a0c3a36847f8062f55', 'gender': 2, 'id': 16861, 'name': 'John Hawkes', 'order': 9, 'profile_path': '/bz4usMR7NWEgVgWTxVBLEjCo3Dv.jpg'}, {'cast_id': 39, 'character': 'Titus Telesco', 'credit_id': '56ba1d2892514106af002d7b', 'gender': 2, 'id': 70851, 'name': 'Jack Black', 'order': 10, 'profile_path': '/kAyKg3rYGgIhB5KRaIWALuf78W3.jpg'}]</t>
  </si>
  <si>
    <t>[{'credit_id': '52fe43a0c3a36847f8062ee5', 'department': 'Directing', 'gender': 2, 'id': 33279, 'job': 'Director', 'name': 'Danny Cannon', 'profile_path': '/9E4Km6y1O0bK3dUSds3smzu20KI.jpg'}, {'credit_id': '52fe43a0c3a36847f8062eeb', 'department': 'Writing', 'gender': 2, 'id': 33280, 'job': 'Screenplay', 'name': 'Trey Callaway', 'profile_path': None}, {'credit_id': '52fe43a0c3a36847f8062ef1', 'department': 'Production', 'gender': 2, 'id': 33281, 'job': 'Producer', 'name': 'William S. Beasley', 'profile_path': None}, {'credit_id': '52fe43a0c3a36847f8062ef7', 'department': 'Production', 'gender': 1, 'id': 33256, 'job': 'Producer', 'name': 'Stokely Chaffin', 'profile_path': None}, {'credit_id': '52fe43a0c3a36847f8062efd', 'department': 'Production', 'gender': 2, 'id': 11697, 'job': 'Producer', 'name': 'Erik Feig', 'profile_path': None}, {'credit_id': '52fe43a0c3a36847f8062f03', 'department': 'Production', 'gender': 2, 'id': 11874, 'job': 'Producer', 'name': 'Neal H. Moritz', 'profile_path': '/cNcsEYmoS4niCz3UkVAA09dUIob.jpg'}, {'credit_id': '52fe43a0c3a36847f8062f09', 'department': 'Sound', 'gender': 2, 'id': 21962, 'job': 'Original Music Composer', 'name': 'John Frizzell', 'profile_path': '/jAhfYD26ihaLcOe1AKX6aRDcLLo.jpg'}, {'credit_id': '52fe43a0c3a36847f8062f0f', 'department': 'Camera', 'gender': 2, 'id': 33282, 'job': 'Director of Photography', 'name': 'Vernon Layton', 'profile_path': None}, {'credit_id': '52fe43a0c3a36847f8062f15', 'department': 'Editing', 'gender': 2, 'id': 33283, 'job': 'Editor', 'name': 'Peck Prior', 'profile_path': None}, {'credit_id': '52fe43a0c3a36847f8062f1b', 'department': 'Production', 'gender': 1, 'id': 1097, 'job': 'Casting', 'name': 'Jackie Burch', 'profile_path': None}, {'credit_id': '52fe43a0c3a36847f8062f21', 'department': 'Art', 'gender': 2, 'id': 20214, 'job': 'Production Design', 'name': 'Doug Kraner', 'profile_path': None}, {'credit_id': '52fe43a0c3a36847f8062f27', 'department': 'Art', 'gender': 1, 'id': 19309, 'job': 'Set Decoration', 'name': 'Jan K. Bergstrom', 'profile_path': None}, {'credit_id': '52fe43a0c3a36847f8062f2d', 'department': 'Costume &amp; Make-Up', 'gender': 2, 'id': 33284, 'job': 'Costume Design', 'name': 'Daniel J. Lester', 'profile_path': None}, {'credit_id': '55748176c3a36838d3006cf5', 'department': 'Writing', 'gender': 1, 'id': 33255, 'job': 'Characters', 'name': 'Lois Duncan', 'profile_path': None}, {'credit_id': '5574818e9251414031001d70', 'department': 'Production', 'gender': 0, 'id': 34854, 'job': 'Line Producer', 'name': 'Jose Ludlow', 'profile_path': None}, {'credit_id': '56427b9f9251412fc5000d9a', 'department': 'Sound', 'gender': 1, 'id': 15308, 'job': 'Music Supervisor', 'name': 'Sharon Boyle', 'profile_path': None}, {'credit_id': '56427bafc3a3686a58000eac', 'department': 'Sound', 'gender': 2, 'id': 1471726, 'job': 'Music Supervisor', 'name': 'John Houlihan', 'profile_path': None}, {'credit_id': '56427bd49251412fd1000daf', 'department': 'Sound', 'gender': 0, 'id': 16497, 'job': 'Music Editor', 'name': 'Lisa Jaime', 'profile_path': None}, {'credit_id': '56427bf99251412fd4000dec', 'department': 'Directing', 'gender': 1, 'id': 1344278, 'job': 'Script Supervisor', 'name': 'Pamela Alch', 'profile_path': None}, {'credit_id': '56427e729251412fd4000e4c', 'department': 'Costume &amp; Make-Up', 'gender': 0, 'id': 1435605, 'job': 'Costume Supervisor', 'name': 'Winnie D. Brown', 'profile_path': None}, {'credit_id': '56427eb59251412fd4000e53', 'department': 'Costume &amp; Make-Up', 'gender': 0, 'id': 1428227, 'job': 'Set Costumer', 'name': 'Tom Cummins', 'profile_path': None}, {'credit_id': '56427ed49251412fca000cfe', 'department': 'Camera', 'gender': 0, 'id': 1404230, 'job': 'Still Photographer', 'name': 'Sidney Ray Baldwin', 'profile_path': None}, {'credit_id': '56427f31c3a3686a5c000f7a', 'department': 'Camera', 'gender': 2, 'id': 1017789, 'job': 'Camera Operator', 'name': 'George Richmond', 'profile_path': None}, {'credit_id': '56427f6e9251412fc5000e33', 'department': 'Camera', 'gender': 2, 'id': 1534218, 'job': 'Steadicam Operator', 'name': 'Donald E. Thorin Jr.', 'profile_path': None}, {'credit_id': '56427f8bc3a3686a5f000cf3', 'department': 'Visual Effects', 'gender': 1, 'id': 57260, 'job': 'Visual Effects Supervisor', 'name': 'Alison Savitch', 'profile_path': None}, {'credit_id': '56427fcfc3a3686a5c000fa0', 'department': 'Crew', 'gender': 0, 'id': 16618, 'job': 'Stunt Coordinator', 'name': 'Freddie Hice', 'profile_path': None}, {'credit_id': '56427fe6c3a3686a55000f41', 'department': 'Visual Effects', 'gender': 2, 'id': 1534220, 'job': 'Visual Effects Coordinator', 'name': 'Jeffrey Willerth', 'profile_path': None}, {'credit_id': '564280009251412fd4000e78', 'department': 'Costume &amp; Make-Up', 'gender': 0, 'id': 1534222, 'job': 'Key Hair Stylist', 'name': 'Lisa Marie Rosenberg', 'profile_path': None}, {'credit_id': '58ea9127c3a36872af071ebd', 'department': 'Art', 'gender': 0, 'id': 21866, 'job': 'Art Direction', 'name': 'Chas. Butcher', 'profile_path': None}, {'credit_id': '58ea914092514152ac02f7f1', 'department': 'Art', 'gender': 0, 'id': 1326170, 'job': 'Art Direction', 'name': 'Scott Ritenour', 'profile_path': None}, {'credit_id': '58ea9182925141351f03e4cf', 'department': 'Art', 'gender': 0, 'id': 1792874, 'job': 'Art Department Assistant', 'name': 'Lisa Penaranda', 'profile_path': None}, {'credit_id': '58ea9190c3a3687302074060', 'department': 'Art', 'gender': 0, 'id': 1400468, 'job': 'Art Department Coordinator', 'name': 'Adriana Aimo', 'profile_path': None}, {'credit_id': '58ea91a6c3a368731a07f05e', 'department': 'Art', 'gender': 2, 'id': 61055, 'job': 'Assistant Art Director', 'name': 'Enrique EcheverrÃ­a', 'profile_path': None}, {'credit_id': '58ea91bcc3a36872ee07edbf', 'department': 'Art', 'gender': 0, 'id': 1792875, 'job': 'Construction Coordinator', 'name': 'Javier Carrillo', 'profile_path': None}, {'credit_id': '58ea91d1c3a36872f607940e', 'department': 'Art', 'gender': 0, 'id': 1792876, 'job': 'Location Scout', 'name': 'Alejandro Levi', 'profile_path': None}, {'credit_id': '58ea91dfc3a36872ee07eddc', 'department': 'Art', 'gender': 0, 'id': 1600101, 'job': 'Production Illustrator', 'name': 'Thomas W. Lay Jr.', 'profile_path': None}, {'credit_id': '58ea91f2c3a36873020740b1', 'department': 'Art', 'gender': 1, 'id': 1786666, 'job': 'Set Designer', 'name': 'Louisa Bonnie', 'profile_path': None}, {'credit_id': '58ea920792514152ac02f8aa', 'department': 'Camera', 'gender': 0, 'id': 1405196, 'job': 'First Assistant Camera', 'name': "Jonathan 'Chunky' Richmond", 'profile_path': None}, {'credit_id': '58ea921e925141354c03f716', 'department': 'Camera', 'gender': 0, 'id': 1792877, 'job': 'Key Grip', 'name': 'Joseph Dianda', 'profile_path': None}, {'credit_id': '58ea928ec3a3687302074119', 'department': 'Costume &amp; Make-Up', 'gender': 0, 'id': 1792880, 'job': 'Hairstylist', 'name': 'Carl Bailey', 'profile_path': None}, {'credit_id': '58ea92a0925141351f03e5bd', 'department': 'Costume &amp; Make-Up', 'gender': 0, 'id': 1717519, 'job': 'Makeup Artist', 'name': 'Tammy Ashmore', 'profile_path': None}, {'credit_id': '58ea92dc925141281907ac52', 'department': 'Costume &amp; Make-Up', 'gender': 2, 'id': 23788, 'job': 'Prosthetic Makeup Artist', 'name': 'Matthew W. Mungle', 'profile_path': None}, {'credit_id': '58ea92f7c3a3684a7906c8c3', 'department': 'Costume &amp; Make-Up', 'gender': 0, 'id': 1335062, 'job': 'Set Dressing Artist', 'name': 'Juan Manuel de la Fuente', 'profile_path': None}, {'credit_id': '58ea930c925141351f03e62e', 'department': 'Crew', 'gender': 0, 'id': 1560071, 'job': 'Craft Service', 'name': 'Jose Manuel Ballesteros', 'profile_path': None}, {'credit_id': '58ea9329c3a368731a07f1b0', 'department': 'Crew', 'gender': 0, 'id': 1792881, 'job': 'Driver', 'name': 'Morris Bension', 'profile_path': None}, {'credit_id': '58ea9338925141281907aca1', 'department': 'Crew', 'gender': 0, 'id': 9776, 'job': 'Post Production Supervisor', 'name': 'Chantal Feghali', 'profile_path': None}, {'credit_id': '58ea9352c3a36872af072090', 'department': 'Crew', 'gender': 0, 'id': 1792882, 'job': 'Propmaker', 'name': 'Steven Hintz', 'profile_path': None}, {'credit_id': '58ea935f9251414b28038478', 'department': 'Art', 'gender': 0, 'id': 1341805, 'job': 'Property Master', 'name': 'Steven M. Levine', 'profile_path': None}, {'credit_id': '58ea937a925141351f03e697', 'department': 'Crew', 'gender': 0, 'id': 1792883, 'job': 'Set Medic', 'name': 'Lucille M. Michael', 'profile_path': None}, {'credit_id': '58ea93a4925141351f03e6c3', 'department': 'Crew', 'gender': 0, 'id': 1400815, 'job': 'Special Effects Coordinator', 'name': 'Laurencio Cordero', 'profile_path': None}, {'credit_id': '58ea93c292514152ac02fa18', 'department': 'Crew', 'gender': 0, 'id': 1792884, 'job': 'Stunts', 'name': 'LaFaye Baker', 'profile_path': None}, {'credit_id': '58ea93d39251414b280384e0', 'department': 'Crew', 'gender': 0, 'id': 1413129, 'job': 'Transportation Captain', 'name': 'Dan Marrow', 'profile_path': None}, {'credit_id': '58ea93e9c3a36872f60795e3', 'department': 'Crew', 'gender': 0, 'id': 1750216, 'job': 'Transportation Co-Captain', 'name': 'Randy Burke', 'profile_path': None}, {'credit_id': '58ea9417c3a36872af072130', 'department': 'Production', 'gender': 2, 'id': 33281, 'job': 'Unit Production Manager', 'name': 'William S. Beasley', 'profile_path': None}, {'credit_id': '58ea94319251414b28038520', 'department': 'Crew', 'gender': 0, 'id': 1424185, 'job': 'Unit Publicist', 'name': 'Claire Raskind', 'profile_path': None}, {'credit_id': '58ea9466c3a36872af072164', 'department': 'Crew', 'gender': 0, 'id': 1181220, 'job': 'Utility Stunts', 'name': 'James Ryan', 'profile_path': None}, {'credit_id': '58ea94a692514134eb040d47', 'department': 'Directing', 'gender': 2, 'id': 57027, 'job': 'First Assistant Director', 'name': "Louis D'Esposito", 'profile_path': '/pNvtXPy8kil9WWFtySahnNbvc3R.jpg'}, {'credit_id': '58ea94ca9251413ce401e06f', 'department': 'Editing', 'gender': 2, 'id': 1752978, 'job': 'Color Timer', 'name': 'Mike Mertens', 'profile_path': None}, {'credit_id': '58ea950d925141354c03f98f', 'department': 'Editing', 'gender': 0, 'id': 60947, 'job': 'First Assistant Editor', 'name': 'Sandy S. Solowitz', 'profile_path': None}, {'credit_id': '58ea951cc3a36872f60796fc', 'department': 'Lighting', 'gender': 0, 'id': 1792888, 'job': 'Best Boy Electric', 'name': 'Scott Patten', 'profile_path': None}, {'credit_id': '58ea952f925141281007ca47', 'department': 'Lighting', 'gender': 2, 'id': 1648024, 'job': 'Electrician', 'name': 'Thomas M. Dangcil', 'profile_path': None}, {'credit_id': '58ea9544c3a36872af072224', 'department': 'Lighting', 'gender': 0, 'id': 1560113, 'job': 'Gaffer', 'name': 'Fernando Moreno', 'profile_path': None}, {'credit_id': '58ea95589251413ce401e0fe', 'department': 'Lighting', 'gender': 0, 'id': 1792891, 'job': 'Lighting Technician', 'name': 'Doug Ednie', 'profile_path': None}, {'credit_id': '58ea956d9251414b28038625', 'department': 'Production', 'gender': 0, 'id': 1420328, 'job': 'Location Manager', 'name': 'Curtis Collins', 'profile_path': None}, {'credit_id': '58ea958ac3a368731a07f3da', 'department': 'Production', 'gender': 2, 'id': 1568657, 'job': 'Production Accountant', 'name': 'Terry Dunn', 'profile_path': None}, {'credit_id': '58ea959dc3a3687326077af9', 'department': 'Production', 'gender': 0, 'id': 1792893, 'job': 'Production Coordinator', 'name': 'Jamie Lynn Arsenault', 'profile_path': None}, {'credit_id': '58ea95b4925141281907aeba', 'department': 'Production', 'gender': 0, 'id': 1400542, 'job': 'Production Supervisor', 'name': 'Nancy Jane King', 'profile_path': None}, {'credit_id': '58ea9642c3a368730207440b', 'department': 'Sound', 'gender': 0, 'id': 55228, 'job': 'Boom Operator', 'name': 'Earl Sampson', 'profile_path': None}, {'credit_id': '58ea966c925141351f03e92e', 'department': 'Sound', 'gender': 0, 'id': 1447601, 'job': 'Assistant Sound Editor', 'name': 'Andrew Bock', 'profile_path': None}, {'credit_id': '58ea969a92514152ac02fcce', 'department': 'Sound', 'gender': 0, 'id': 548435, 'job': 'Foley', 'name': 'Nerses Gezalyan', 'profile_path': None}, {'credit_id': '58ea96c6925141351f03e999', 'department': 'Sound', 'gender': 0, 'id': 1550566, 'job': 'Orchestrator', 'name': 'Frank Bennett', 'profile_path': None}, {'credit_id': '58ea96ea925141351f03e9b7', 'department': 'Sound', 'gender': 0, 'id': 567283, 'job': 'Sound Editor', 'name': 'John H. Arrufat', 'profile_path': None}, {'credit_id': '58ea970bc3a3684aa406a0b4', 'department': 'Sound', 'gender': 0, 'id': 1735493, 'job': 'Sound Engineer', 'name': 'Hanson Hsu', 'profile_path': None}, {'credit_id': '58ea9728925141351f03e9dd', 'department': 'Sound', 'gender': 0, 'id': 1551213, 'job': 'Sound Mixer', 'name': 'David M. Ronne', 'profile_path': None}, {'credit_id': '58ea9763925141281907b01f', 'department': 'Sound', 'gender': 2, 'id': 719, 'job': 'Supervising Sound Editor', 'name': 'John Morris', 'profile_path': None}, {'credit_id': '58ea9789925141354c03fbd2', 'department': 'Visual Effects', 'gender': 0, 'id': 1548928, 'job': 'Digital Compositors', 'name': 'Eli Jarra', 'profile_path': None}, {'credit_id': '58ea97af925141351f03ea2b', 'department': 'Visual Effects', 'gender': 0, 'id': 1549066, 'job': 'Special Effects Supervisor', 'name': 'John D. Milinac', 'profile_path': None}, {'credit_id': '58ea97e39251413ce401e312', 'department': 'Visual Effects', 'gender': 0, 'id': 1433723, 'job': 'Visual Effects', 'name': 'Kim Lavery', 'profile_path': None}]</t>
  </si>
  <si>
    <t>[{'id': 27, 'name': 'Horror'}, {'id': 9648, 'name': 'Mystery'}, {'id': 53, 'name': 'Thriller'}]</t>
  </si>
  <si>
    <t>[{'name': 'Columbia Pictures', 'id': 5}, {'name': 'Mandalay Entertainment', 'id': 1236}, {'name': 'Summer Knowledge LLC', 'id': 1464}]</t>
  </si>
  <si>
    <t>I Still Know What You Did Last Summer</t>
  </si>
  <si>
    <t>m401</t>
  </si>
  <si>
    <t>[{'cast_id': 8, 'character': 'Gen. Nikolas Pherides', 'credit_id': '52fe440f9251416c910039e9', 'gender': 0, 'id': 2922, 'name': 'Boris Karloff', 'order': 0, 'profile_path': '/3kY1eEgGFAoVyy8MjNolCS5wouj.jpg'}, {'cast_id': 9, 'character': 'Thea', 'credit_id': '52fe440f9251416c910039ed', 'gender': 0, 'id': 84485, 'name': 'Ellen Drew', 'order': 1, 'profile_path': '/7FDhoKLEPP6p2COA6B5zuIkHZQB.jpg'}, {'cast_id': 10, 'character': 'Oliver Davis', 'credit_id': '52fe440f9251416c910039f1', 'gender': 0, 'id': 106108, 'name': 'Marc Cramer', 'order': 2, 'profile_path': '/x3w8XnRIYBXj0HOQJod29A7ekHE.jpg'}, {'cast_id': 11, 'character': 'Mary St. Aubyn', 'credit_id': '52fe440f9251416c910039f5', 'gender': 1, 'id': 106109, 'name': 'Katherine Emery', 'order': 3, 'profile_path': '/sK80BOIABoJCKAuibuH02ntpL6A.jpg'}, {'cast_id': 12, 'character': 'Madame Kyra', 'credit_id': '52fe440f9251416c910039f9', 'gender': 1, 'id': 38246, 'name': 'Helene Thimig', 'order': 4, 'profile_path': '/zaz8EF4urRhfXKsKAWDWgqbpEP0.jpg'}, {'cast_id': 13, 'character': 'St. Aubyn', 'credit_id': '52fe440f9251416c910039fd', 'gender': 2, 'id': 6933, 'name': 'Alan Napier', 'order': 5, 'profile_path': '/mmOemlQeMp0ViF4cy8QL1bArm4y.jpg'}, {'cast_id': 14, 'character': 'Dr. Drossos', 'credit_id': '52fe440f9251416c91003a01', 'gender': 2, 'id': 29177, 'name': 'Ernst Deutsch', 'order': 6, 'profile_path': '/jhMxm9qgOZbG8gw7ud3cpRsVdio.jpg'}, {'cast_id': 15, 'character': 'Andrew Robbins', 'credit_id': '52fe440f9251416c91003a05', 'gender': 2, 'id': 100770, 'name': 'Skelton Knaggs', 'order': 7, 'profile_path': None}, {'cast_id': 16, 'character': 'Albrecht', 'credit_id': '52fe440f9251416c91003a09', 'gender': 2, 'id': 100078, 'name': 'Jason Robards Sr.', 'order': 8, 'profile_path': '/7pYUo4ftouFvw1J6zJyJ4OLVdX2.jpg'}]</t>
  </si>
  <si>
    <t>[{'credit_id': '52fe440f9251416c910039df', 'department': 'Sound', 'gender': 2, 'id': 5467, 'job': 'Original Music Composer', 'name': 'Leigh Harline', 'profile_path': '/cE6Wt8ZoGfDfXjVcUgsi4TRb8ls.jpg'}, {'credit_id': '52fe440f9251416c910039c7', 'department': 'Production', 'gender': 2, 'id': 13955, 'job': 'Executive Producer', 'name': 'Jack J. Gross', 'profile_path': None}, {'credit_id': '52fe440f9251416c910039cd', 'department': 'Directing', 'gender': 2, 'id': 19457, 'job': 'Director', 'name': 'Mark Robson', 'profile_path': '/RANZix3ESF39Ue38p7QhxgDWsf.jpg'}, {'credit_id': '52fe440f9251416c910039d9', 'department': 'Production', 'gender': 2, 'id': 97047, 'job': 'Producer', 'name': 'Val Lewton', 'profile_path': '/NcEjLbIwzgTFgdMYCIW1YQd5a2.jpg'}, {'credit_id': '52fe440f9251416c91003a0f', 'department': 'Editing', 'gender': 0, 'id': 100069, 'job': 'Editor', 'name': 'Lyle Boyer', 'profile_path': None}, {'credit_id': '52fe440f9251416c910039d3', 'department': 'Writing', 'gender': 1, 'id': 100984, 'job': 'Screenplay', 'name': 'Ardel Wray', 'profile_path': None}, {'credit_id': '52fe440f9251416c910039e5', 'department': 'Camera', 'gender': 2, 'id': 106106, 'job': 'Director of Photography', 'name': 'Jack MacKenzie', 'profile_path': None}]</t>
  </si>
  <si>
    <t>Isle of the Dead</t>
  </si>
  <si>
    <t>m403</t>
  </si>
  <si>
    <t>[{'cast_id': 23, 'character': 'Police Chief Martin Brody', 'credit_id': '52fe4255c3a36847f801618d', 'gender': 2, 'id': 6355, 'name': 'Roy Scheider', 'order': 0, 'profile_path': '/gx1jsvIL2OCzG6TOnl7ErgD28ZU.jpg'}, {'cast_id': 24, 'character': 'Ellen Brody', 'credit_id': '52fe4255c3a36847f8016191', 'gender': 1, 'id': 8607, 'name': 'Lorraine Gary', 'order': 1, 'profile_path': '/odB9w163XLYjYpLf5Z1BAfdbxnx.jpg'}, {'cast_id': 25, 'character': 'Mayor Larry Vaughn', 'credit_id': '52fe4255c3a36847f8016195', 'gender': 0, 'id': 8608, 'name': 'Murray Hamilton', 'order': 2, 'profile_path': '/zSkAeg5lGbyZWwYZYunl3HR8jHb.jpg'}, {'cast_id': 26, 'character': 'Len Peterson', 'credit_id': '52fe4255c3a36847f8016199', 'gender': 2, 'id': 6769, 'name': 'Joseph Mascolo', 'order': 3, 'profile_path': '/b97KsvIgu2sXTfSO1556vfSGRKa.jpg'}, {'cast_id': 27, 'character': 'Deputy Jeff Hendricks', 'credit_id': '52fe4255c3a36847f801619d', 'gender': 2, 'id': 8609, 'name': 'Jeffrey Kramer', 'order': 4, 'profile_path': '/ydU2f5IYjBQx1VVjRYbVGpPvL3n.jpg'}, {'cast_id': 28, 'character': 'Dr. Lureen Elkins', 'credit_id': '52fe4255c3a36847f80161a1', 'gender': 1, 'id': 8497, 'name': 'Collin Wilcox Paxton', 'order': 5, 'profile_path': '/20moI5kP6wgDGsPju2J61AlGi1N.jpg'}, {'cast_id': 29, 'character': 'Tina Wilcox', 'credit_id': '52fe4255c3a36847f80161a5', 'gender': 1, 'id': 16197, 'name': 'Ann Dusenberry', 'order': 6, 'profile_path': '/bKCBp3ug1TpAd2dB79py3KyZapV.jpg'}, {'cast_id': 30, 'character': "Michael 'Mike' Brody", 'credit_id': '52fe4255c3a36847f80161a9', 'gender': 2, 'id': 16198, 'name': 'Mark Gruner', 'order': 7, 'profile_path': '/5SRW4GsIuyHAlTL3tCRwgnYzxMB.jpg'}, {'cast_id': 31, 'character': 'Tom Andrews', 'credit_id': '52fe4255c3a36847f80161ad', 'gender': 2, 'id': 16199, 'name': 'Barry Coe', 'order': 8, 'profile_path': '/8Yah80aGUKVElRJkCe4ll6vcdB4.jpg'}, {'cast_id': 32, 'character': 'Grace Witherspoon', 'credit_id': '52fe4255c3a36847f80161b1', 'gender': 1, 'id': 16200, 'name': 'Susan French', 'order': 9, 'profile_path': '/zOdoHSIBGGnyYh1YLVJKVa5qYo5.jpg'}, {'cast_id': 33, 'character': 'Andy Nicholas', 'credit_id': '52fe4255c3a36847f80161b5', 'gender': 2, 'id': 14552, 'name': 'Gary Springer', 'order': 10, 'profile_path': '/ovYL4jKuiyRvCbMVrgO3iy5BB10.jpg'}, {'cast_id': 34, 'character': 'Jackie Peters', 'credit_id': '52fe4255c3a36847f80161b9', 'gender': 1, 'id': 16201, 'name': 'Donna Wilkes', 'order': 11, 'profile_path': '/g7Q7zyzfp2GzChZnVN4bRT3uA7m.jpg'}, {'cast_id': 35, 'character': 'Eddie Marchand', 'credit_id': '52fe4255c3a36847f80161bd', 'gender': 2, 'id': 16202, 'name': 'Gary Dubin', 'order': 12, 'profile_path': '/wEmM0j6H57x1YQy4WFu5p9Ibh4A.jpg'}, {'cast_id': 36, 'character': "Paul 'Polo' Loman", 'credit_id': '52fe4255c3a36847f80161c1', 'gender': 2, 'id': 16203, 'name': 'John Dukakis', 'order': 13, 'profile_path': '/7AaDqpjdLfSbf1zeTsoEdZq3G2B.jpg'}, {'cast_id': 37, 'character': 'Timmy Weldon', 'credit_id': '52fe4255c3a36847f80161c5', 'gender': 0, 'id': 16204, 'name': 'G. Thomas Dunlop', 'order': 14, 'profile_path': '/1tlDZGPAiruuc7HldTRM5itdpyn.jpg'}, {'cast_id': 39, 'character': 'Doug Fetterman', 'credit_id': '52fe4255c3a36847f80161cf', 'gender': 0, 'id': 33054, 'name': 'Keith Gordon', 'order': 15, 'profile_path': '/izPEmoAyZkCBnNFXEBxg03TMnLH.jpg'}, {'cast_id': 40, 'character': 'Larry Vaughn Jr.', 'credit_id': '52fe4255c3a36847f80161d3', 'gender': 2, 'id': 103957, 'name': 'David Elliott', 'order': 16, 'profile_path': '/g8lou2zah0QEPqGeXY5x3aMZeql.jpg'}, {'cast_id': 41, 'character': 'Sean Brody', 'credit_id': '52fe4255c3a36847f80161d7', 'gender': 0, 'id': 44688, 'name': 'Marc Gilpin', 'order': 17, 'profile_path': '/7AbLodfCqzOxupcfzBK5bsPidq.jpg'}, {'cast_id': 42, 'character': 'Bob', 'credit_id': '52fe4255c3a36847f80161db', 'gender': 2, 'id': 168423, 'name': 'Billy Van Zandt', 'order': 18, 'profile_path': '/14Pk9JIIjNdu0d3vxBWsBRzjrSy.jpg'}, {'cast_id': 43, 'character': 'Marge', 'credit_id': '58b3b38bc3a368526d00fe2a', 'gender': 1, 'id': 1766138, 'name': 'Martha Swatek', 'order': 19, 'profile_path': '/wu32WIrMljDPBxCINLNPSSHtvYR.jpg'}]</t>
  </si>
  <si>
    <t>[{'credit_id': '52fe4255c3a36847f801610b', 'department': 'Directing', 'gender': 2, 'id': 16187, 'job': 'Director', 'name': 'Jeannot Szwarc', 'profile_path': '/mIW7mgLr83qyGovTWAigrPX66v3.jpg'}, {'credit_id': '52fe4255c3a36847f8016111', 'department': 'Writing', 'gender': 2, 'id': 8555, 'job': 'Screenplay', 'name': 'Carl Gottlieb', 'profile_path': '/55NXqy86bxZ64QnwsLbYNOgsS7d.jpg'}, {'credit_id': '52fe4255c3a36847f8016117', 'department': 'Writing', 'gender': 2, 'id': 16188, 'job': 'Screenplay', 'name': 'Howard Sackler', 'profile_path': None}, {'credit_id': '52fe4255c3a36847f801611d', 'department': 'Production', 'gender': 2, 'id': 5322, 'job': 'Producer', 'name': 'David Brown', 'profile_path': '/fUWueOqqSkc9yc6svhOKlQr656F.jpg'}, {'credit_id': '52fe4255c3a36847f8016123', 'department': 'Production', 'gender': 2, 'id': 1297, 'job': 'Producer', 'name': 'Richard D. Zanuck', 'profile_path': '/uoPXQ29L8vlphMuojaBlmuwi1Mu.jpg'}, {'credit_id': '52fe4255c3a36847f8016129', 'department': 'Sound', 'gender': 2, 'id': 491, 'job': 'Original Music Composer', 'name': 'John Williams', 'profile_path': '/2Ats98PB1SH2yfEPikiLdhRuXZm.jpg'}, {'credit_id': '52fe4255c3a36847f801612f', 'department': 'Camera', 'gender': 0, 'id': 16189, 'job': 'Director of Photography', 'name': 'Michael C. Butler', 'profile_path': None}, {'credit_id': '52fe4255c3a36847f8016135', 'department': 'Editing', 'gender': 0, 'id': 7870, 'job': 'Editor', 'name': 'Steve Potter', 'profile_path': None}, {'credit_id': '52fe4255c3a36847f801613b', 'department': 'Editing', 'gender': 2, 'id': 38, 'job': 'Editor', 'name': 'Arthur Schmidt', 'profile_path': None}, {'credit_id': '52fe4255c3a36847f8016141', 'department': 'Editing', 'gender': 2, 'id': 7231, 'job': 'Editor', 'name': 'Neil Travis', 'profile_path': None}, {'credit_id': '52fe4255c3a36847f8016147', 'department': 'Art', 'gender': 2, 'id': 8558, 'job': 'Production Design', 'name': 'Joe Alves', 'profile_path': '/tVMkWdOrrzZkLyNNbluYflpdxyq.jpg'}, {'credit_id': '52fe4255c3a36847f801614d', 'department': 'Art', 'gender': 0, 'id': 12291, 'job': 'Art Direction', 'name': 'W. Stewart Campbell', 'profile_path': None}, {'credit_id': '52fe4255c3a36847f8016153', 'department': 'Art', 'gender': 0, 'id': 16191, 'job': 'Art Direction', 'name': 'Gene Johnson', 'profile_path': None}, {'credit_id': '52fe4255c3a36847f8016159', 'department': 'Art', 'gender': 2, 'id': 12437, 'job': 'Set Decoration', 'name': 'Phil Abramson', 'profile_path': None}, {'credit_id': '52fe4255c3a36847f801615f', 'department': 'Costume &amp; Make-Up', 'gender': 0, 'id': 16192, 'job': 'Costume Design', 'name': 'Bill Jobe', 'profile_path': None}, {'credit_id': '52fe4255c3a36847f8016165', 'department': 'Costume &amp; Make-Up', 'gender': 0, 'id': 16193, 'job': 'Makeup Artist', 'name': 'Robert Jiras', 'profile_path': None}, {'credit_id': '52fe4255c3a36847f801616b', 'department': 'Costume &amp; Make-Up', 'gender': 0, 'id': 16194, 'job': 'Hairstylist', 'name': 'Philip Leto', 'profile_path': None}, {'credit_id': '52fe4255c3a36847f8016171', 'department': 'Sound', 'gender': 0, 'id': 16195, 'job': 'Music Editor', 'name': 'Stephen A. Hope', 'profile_path': None}, {'credit_id': '52fe4255c3a36847f8016177', 'department': 'Sound', 'gender': 2, 'id': 16196, 'job': 'Sound Effects Editor', 'name': 'James Troutman', 'profile_path': None}, {'credit_id': '52fe4255c3a36847f801617d', 'department': 'Crew', 'gender': 0, 'id': 13410, 'job': 'Special Effects', 'name': 'Roy Arbogast', 'profile_path': None}, {'credit_id': '52fe4255c3a36847f8016183', 'department': 'Crew', 'gender': 0, 'id': 8586, 'job': 'Special Effects', 'name': 'Robert A. Mattey', 'profile_path': None}, {'credit_id': '52fe4255c3a36847f8016189', 'department': 'Crew', 'gender': 0, 'id': 8591, 'job': 'Stunt Coordinator', 'name': 'Ted Grossman', 'profile_path': None}, {'credit_id': '52fe4255c3a36847f80161cb', 'department': 'Writing', 'gender': 2, 'id': 8554, 'job': 'Screenplay', 'name': 'Peter Benchley', 'profile_path': '/AgPS8DEEI3epXydkrbJSvJ5Wgb4.jpg'}]</t>
  </si>
  <si>
    <t>Jaws 2</t>
  </si>
  <si>
    <t>m404</t>
  </si>
  <si>
    <t>[{'cast_id': 1, 'character': "Michael 'Mike' Brody", 'credit_id': '52fe47409251416c75092e41', 'gender': 2, 'id': 6065, 'name': 'Dennis Quaid', 'order': 0, 'profile_path': '/fSnnQg8y1LB9yHbn2WuEcUb8i9Y.jpg'}, {'cast_id': 2, 'character': 'Kathryn Morgan', 'credit_id': '52fe47419251416c75092e45', 'gender': 1, 'id': 29710, 'name': 'Bess Armstrong', 'order': 1, 'profile_path': '/fH9l0jd9uYFPlW8iHKFyQnL3ThW.jpg'}, {'cast_id': 3, 'character': 'Philip FitzRoyce', 'credit_id': '52fe47419251416c75092e49', 'gender': 2, 'id': 24743, 'name': 'Simon MacCorkindale', 'order': 2, 'profile_path': '/pss165HPDGUf6BfPAqNzB0oOf75.jpg'}, {'cast_id': 4, 'character': 'Calvin Bouchard', 'credit_id': '52fe47419251416c75092e4d', 'gender': 2, 'id': 20959, 'name': 'Louis Gossett, Jr.', 'order': 3, 'profile_path': '/ggWZg5ADOjhMLqfr9canl7gNTGD.jpg'}, {'cast_id': 5, 'character': 'Sean Brody', 'credit_id': '52fe47419251416c75092e51', 'gender': 2, 'id': 21475, 'name': 'John Putch', 'order': 4, 'profile_path': '/9JBDOLXqdJiAvUOU0fO5bWnk292.jpg'}, {'cast_id': 9, 'character': 'Kelly Ann Bukowski', 'credit_id': '52fe47419251416c75092e67', 'gender': 1, 'id': 1063, 'name': 'Lea Thompson', 'order': 5, 'profile_path': '/gaZhgJdLmWkEdqkkfomnBQn16uo.jpg'}, {'cast_id': 10, 'character': 'Jack Tate', 'credit_id': '5301412b9251412198105ccf', 'gender': 0, 'id': 989, 'name': 'P.H. Moriarty', 'order': 6, 'profile_path': '/m9CqdPkzxVgOEMSdBCX0LqECNzu.jpg'}, {'cast_id': 11, 'character': 'Dan', 'credit_id': '530c4144c3a3685c12000bd1', 'gender': 0, 'id': 1296367, 'name': 'Dan Blasko', 'order': 7, 'profile_path': '/mrpd1ozNni2xPYUPzQVDg2vpGIS.jpg'}, {'cast_id': 12, 'character': 'Liz', 'credit_id': '530c416bc3a3685c0c000ba6', 'gender': 0, 'id': 1296368, 'name': 'Liz Morris', 'order': 8, 'profile_path': '/siKuyIfNxqpmSM1AAKtlvRicVIb.jpg'}, {'cast_id': 13, 'character': 'Ethel', 'credit_id': '530c4191c3a3685c28000bff', 'gender': 0, 'id': 1296369, 'name': 'Lisa Maurer', 'order': 9, 'profile_path': '/juKal28eHO3bMUAjs8UnkDq4j2k.jpg'}, {'cast_id': 14, 'character': 'Shelby Overman', 'credit_id': '530c41b9c3a3685c03000c50', 'gender': 0, 'id': 1296370, 'name': 'Harry Grant', 'order': 10, 'profile_path': '/8aV0U4528qgK7yZHlLFL3Bj9Xpn.jpg'}, {'cast_id': 15, 'character': 'Silver Bullet', 'credit_id': '530c41d5c3a3685c20000ba2', 'gender': 0, 'id': 1296371, 'name': 'Andy Hansen', 'order': 11, 'profile_path': None}, {'cast_id': 16, 'character': 'Tunnel Guide', 'credit_id': '530c41f0c3a3685c1a000ba6', 'gender': 0, 'id': 1296372, 'name': 'P.T. Horn', 'order': 12, 'profile_path': None}, {'cast_id': 17, 'character': 'Bob Woodbury', 'credit_id': '530c423ac3a3685c12000be2', 'gender': 0, 'id': 194357, 'name': 'John Edson', 'order': 13, 'profile_path': '/prRGgqsYDssnEB8HCqwuWSU1T1B.jpg'}, {'cast_id': 18, 'character': 'Mrs. Kallender', 'credit_id': '530c426ec3a3685c20000baf', 'gender': 0, 'id': 40394, 'name': 'Kaye Stevens', 'order': 14, 'profile_path': '/vutXV8Ln3aijnsF1l1Wwrogx0QF.jpg'}, {'cast_id': 19, 'character': 'Leonard Glass', 'credit_id': '530c4298c3a3685c2f000bac', 'gender': 0, 'id': 1296373, 'name': 'Rich Valliere', 'order': 15, 'profile_path': '/qYmhdKc9FhOcw99k8PK2v5x3fb6.jpg'}, {'cast_id': 20, 'character': 'Fred', 'credit_id': '530c42c0c3a3685c2f000bb4', 'gender': 0, 'id': 1296374, 'name': 'Alonzo Ward', 'order': 16, 'profile_path': '/5WpxFNYPP27vaNQyCnpj8oJ5wjC.jpg'}, {'cast_id': 21, 'character': 'Sherrie', 'credit_id': '530c4303c3a3685c12000bf2', 'gender': 0, 'id': 1296375, 'name': 'Cathy Cervenka', 'order': 17, 'profile_path': None}, {'cast_id': 22, 'character': 'Suzie', 'credit_id': '530c4327c3a3685c28000c18', 'gender': 0, 'id': 1296376, 'name': 'Jane Horner', 'order': 18, 'profile_path': '/4lkzjmFOccsffD4EXAKpRnbUnyO.jpg'}, {'cast_id': 23, 'character': 'Sheila', 'credit_id': '530c4340c3a3685c0c000bcc', 'gender': 0, 'id': 1296377, 'name': 'Kathy Jenkins', 'order': 19, 'profile_path': None}, {'cast_id': 59, 'character': 'Announcer', 'credit_id': '563df15f9251416cd8003245', 'gender': 0, 'id': 1532627, 'name': 'Steve Mellor', 'order': 20, 'profile_path': None}, {'cast_id': 25, 'character': 'Paramedic', 'credit_id': '530c4375c3a3685c12000c00', 'gender': 0, 'id': 1296378, 'name': 'Ray Meunnich', 'order': 21, 'profile_path': '/q9Sfvg6bCZFGLtdkfryNdKnBswn.jpg'}, {'cast_id': 26, 'character': 'Reporter', 'credit_id': '530c4390c3a3685c12000c06', 'gender': 0, 'id': 1296379, 'name': 'Les Alford', 'order': 22, 'profile_path': None}, {'cast_id': 27, 'character': 'Reporter', 'credit_id': '530c43a8c3a3685c2f000bc4', 'gender': 0, 'id': 1296380, 'name': 'Gary Anstaett', 'order': 23, 'profile_path': None}, {'cast_id': 28, 'character': 'Workman', 'credit_id': '530c43c7c3a3685c03000c6e', 'gender': 0, 'id': 1296381, 'name': 'Scott Christoffel', 'order': 24, 'profile_path': None}, {'cast_id': 29, 'character': 'Screaming Skier', 'credit_id': '530c43e4c3a3685c03000c73', 'gender': 0, 'id': 1296382, 'name': 'Debbie Connoyer', 'order': 25, 'profile_path': None}, {'cast_id': 30, 'character': 'Reporter At Party', 'credit_id': '530c4406c3a3685c0c000bd5', 'gender': 0, 'id': 236986, 'name': 'Mary Davis Duncan', 'order': 26, 'profile_path': None}, {'cast_id': 31, 'character': 'Workman', 'credit_id': '530c443ac3a3685c1a000c3f', 'gender': 0, 'id': 1296383, 'name': 'John Floren', 'order': 27, 'profile_path': None}, {'cast_id': 32, 'character': 'Rick', 'credit_id': '530c4456c3a3685c20000bd2', 'gender': 0, 'id': 1296384, 'name': 'John Gaffey', 'order': 28, 'profile_path': None}, {'cast_id': 33, 'character': 'Mr. Brit', 'credit_id': '530c4490c3a3685c20000bd8', 'gender': 2, 'id': 1077032, 'name': 'Joe Gilbert', 'order': 29, 'profile_path': None}, {'cast_id': 34, 'character': 'Man in Crowd', 'credit_id': '530c44dec3a3685c03000c85', 'gender': 0, 'id': 139360, 'name': 'Will Knickerbocker', 'order': 30, 'profile_path': None}, {'cast_id': 35, 'character': 'Skier', 'credit_id': '530c4517c3a3685c0c000be5', 'gender': 0, 'id': 1296385, 'name': 'Jackie Kuntarich', 'order': 31, 'profile_path': '/hnuVvwYiuMWkYJbeezPSOTK8BfI.jpg'}, {'cast_id': 36, 'character': 'Tourist Dad', 'credit_id': '530c4553c3a3685c0c000bed', 'gender': 0, 'id': 33952, 'name': 'Edward Laurie', 'order': 32, 'profile_path': None}, {'cast_id': 45, 'character': 'Girl in Tunnel', 'credit_id': '530c45b5c3a3685c2f000bdd', 'gender': 0, 'id': 1296386, 'name': 'Holly Lisker', 'order': 33, 'profile_path': None}, {'cast_id': 46, 'character': 'Pirate Girl', 'credit_id': '530c462bc3a3685bfb000c57', 'gender': 0, 'id': 1296387, 'name': 'M.J. Lloyd', 'order': 34, 'profile_path': None}, {'cast_id': 47, 'character': 'Stand-off Player', 'credit_id': '530c4642c3a3685bee000c09', 'gender': 2, 'id': 364835, 'name': 'Carl Mazzocone', 'order': 35, 'profile_path': '/i2A42btpJpx5wmYo6NirqE7yBRA.jpg'}, {'cast_id': 48, 'character': 'Red', 'credit_id': '530c4653c3a3685bee000c0e', 'gender': 0, 'id': 1296388, 'name': 'Ken Olson', 'order': 36, 'profile_path': None}, {'cast_id': 49, 'character': 'Clyde', 'credit_id': '530c4666c3a3685bf4000c1e', 'gender': 0, 'id': 1296389, 'name': 'Ronnie Parks', 'order': 37, 'profile_path': None}, {'cast_id': 50, 'character': 'Mr. Bluster', 'credit_id': '530c467ec3a3685c20000bf6', 'gender': 0, 'id': 1296390, 'name': 'Al Pipkin', 'order': 38, 'profile_path': None}, {'cast_id': 51, 'character': 'Anxious Tunnel Person', 'credit_id': '530c4696c3a3685c1a000c6a', 'gender': 0, 'id': 93424, 'name': 'Barbara Quinn', 'order': 39, 'profile_path': '/ooOqyaqekHBVhxvVeJmCpelG7ej.jpg'}, {'cast_id': 52, 'character': 'Reporter', 'credit_id': '530c46b0c3a3685bfb000c67', 'gender': 0, 'id': 1296391, 'name': 'Irene Schubert', 'order': 40, 'profile_path': None}, {'cast_id': 53, 'character': 'Ted', 'credit_id': '530c46e5c3a3685c1a000c6f', 'gender': 0, 'id': 1296392, 'name': 'August Schwartz', 'order': 41, 'profile_path': None}, {'cast_id': 54, 'character': 'Concessionaire', 'credit_id': '530c46fbc3a3685c20000bfd', 'gender': 0, 'id': 1216331, 'name': 'Sandy Scott', 'order': 42, 'profile_path': None}, {'cast_id': 55, 'character': 'Beer Belly on Beach', 'credit_id': '530c475bc3a3685bf4000c32', 'gender': 0, 'id': 1296393, 'name': 'Tony Shepherd', 'order': 43, 'profile_path': None}, {'cast_id': 56, 'character': 'Charlene Tutt', 'credit_id': '530c477bc3a3685c2f000c04', 'gender': 0, 'id': 1296394, 'name': 'Dolores Starling', 'order': 44, 'profile_path': '/q5yXHQgcnJjN8mVY06B4haS2jrh.jpg'}, {'cast_id': 57, 'character': 'Candy', 'credit_id': '530c479cc3a3685bf4000c39', 'gender': 0, 'id': 1296395, 'name': 'Tamie Steinke', 'order': 45, 'profile_path': None}, {'cast_id': 58, 'character': 'Ed', 'credit_id': '530c47c2c3a3685bee000c22', 'gender': 2, 'id': 187608, 'name': 'Daniel Stewart', 'order': 46, 'profile_path': None}]</t>
  </si>
  <si>
    <t>[{'credit_id': '5928e140c3a36877df0453fb', 'department': 'Writing', 'gender': 2, 'id': 8554, 'job': 'Novel', 'name': 'Peter Benchley', 'profile_path': '/AgPS8DEEI3epXydkrbJSvJ5Wgb4.jpg'}, {'credit_id': '5928e132c3a36877bc047902', 'department': 'Writing', 'gender': 2, 'id': 8555, 'job': 'Screenplay', 'name': 'Carl Gottlieb', 'profile_path': '/55NXqy86bxZ64QnwsLbYNOgsS7d.jpg'}, {'credit_id': '52fe47419251416c75092e57', 'department': 'Directing', 'gender': 2, 'id': 8558, 'job': 'Director', 'name': 'Joe Alves', 'profile_path': '/tVMkWdOrrzZkLyNNbluYflpdxyq.jpg'}, {'credit_id': '5928e126c3a368782d03effe', 'department': 'Writing', 'gender': 2, 'id': 12415, 'job': 'Screenplay', 'name': 'Richard Matheson', 'profile_path': '/qpcAG1Rpic5EWY8LMPN3e1R6TKs.jpg'}, {'credit_id': '5928e15fc3a36877bc047923', 'department': 'Production', 'gender': 2, 'id': 13370, 'job': 'Associate Producer', 'name': 'David R. Kappes', 'profile_path': None}, {'credit_id': '5928e2159251413b50041458', 'department': 'Production', 'gender': 2, 'id': 21069, 'job': 'Casting', 'name': 'Randy Stone', 'profile_path': None}, {'credit_id': '5928e22bc3a368787003e64f', 'department': 'Art', 'gender': 2, 'id': 54776, 'job': 'Art Direction', 'name': 'Paul Eads', 'profile_path': None}, {'credit_id': '5928e14dc3a36877df045410', 'department': 'Production', 'gender': 2, 'id': 66807, 'job': 'Producer', 'name': 'Rupert Hitzig', 'profile_path': None}, {'credit_id': '5928e10ac3a36877ee0431a1', 'department': 'Writing', 'gender': 0, 'id': 102927, 'job': 'Story', 'name': 'Guerdon Trueblood', 'profile_path': None}, {'credit_id': '5928e1eec3a36877fd03a67b', 'department': 'Camera', 'gender': 2, 'id': 104876, 'job': 'Director of Photography', 'name': 'James A. Contner', 'profile_path': None}, {'credit_id': '5928e16dc3a36877bc047940', 'department': 'Production', 'gender': 2, 'id': 106723, 'job': 'Executive Producer', 'name': 'Alan Landsburg', 'profile_path': None}, {'credit_id': '5928e1fb9251413b5b043fa0', 'department': 'Editing', 'gender': 0, 'id': 239179, 'job': 'Editor', 'name': 'Corky Ehlers', 'profile_path': None}, {'credit_id': '5928e209c3a36877ee043281', 'department': 'Editing', 'gender': 0, 'id': 1219799, 'job': 'Editor', 'name': 'Randy Roberts', 'profile_path': None}, {'credit_id': '5928e2209251413b540403c7', 'department': 'Art', 'gender': 0, 'id': 1329414, 'job': 'Production Design', 'name': 'Woods Mackintosh', 'profile_path': None}, {'credit_id': '5928e237c3a368782d03f0dc', 'department': 'Art', 'gender': 0, 'id': 1446539, 'job': 'Art Direction', 'name': 'Christopher Horner', 'profile_path': None}, {'credit_id': '5928e1799251413b4a042791', 'department': 'Production', 'gender': 0, 'id': 1626477, 'job': 'Executive Producer', 'name': 'Howard Lipstone', 'profile_path': None}, {'credit_id': '5928e1aa9251413b410425c4', 'department': 'Sound', 'gender': 2, 'id': 1714546, 'job': 'Original Music Composer', 'name': 'Alan Parker', 'profile_path': None}]</t>
  </si>
  <si>
    <t>[{'id': 53, 'name': 'Thriller'}, {'id': 27, 'name': 'Horror'}]</t>
  </si>
  <si>
    <t>[{'name': 'Universal Pictures', 'id': 33}, {'name': 'Alan Landsburg Productions', 'id': 4904}, {'name': 'MCA  Theatricals', 'id': 79415}]</t>
  </si>
  <si>
    <t>Jaws 3-D</t>
  </si>
  <si>
    <t>m405</t>
  </si>
  <si>
    <t>[{'cast_id': 17, 'character': 'Ellen Brody', 'credit_id': '52fe4255c3a36847f8016281', 'gender': 1, 'id': 8607, 'name': 'Lorraine Gary', 'order': 0, 'profile_path': '/odB9w163XLYjYpLf5Z1BAfdbxnx.jpg'}, {'cast_id': 18, 'character': 'Michael Brody', 'credit_id': '52fe4255c3a36847f8016285', 'gender': 2, 'id': 16213, 'name': 'Lance Guest', 'order': 1, 'profile_path': '/9aeYAbG5UOyE2P4vCeVdwAJQ6Co.jpg'}, {'cast_id': 19, 'character': 'Jake', 'credit_id': '52fe4255c3a36847f8016289', 'gender': 2, 'id': 16214, 'name': 'Mario Van Peebles', 'order': 2, 'profile_path': '/ciIe7kUrTA2nL8dPDA4L88DcBZX.jpg'}, {'cast_id': 20, 'character': 'Hoagie Newcombe', 'credit_id': '52fe4255c3a36847f801628d', 'gender': 2, 'id': 3895, 'name': 'Michael Caine', 'order': 3, 'profile_path': '/vvj0JMSFpOajXCE46Hy4dyqSP2U.jpg'}, {'cast_id': 21, 'character': 'Carla Brody', 'credit_id': '52fe4255c3a36847f8016291', 'gender': 1, 'id': 16215, 'name': 'Karen Young', 'order': 4, 'profile_path': '/aDFDZj0zLHDiv0vV8N8CKg48A6q.jpg'}, {'cast_id': 22, 'character': 'Thea Brody', 'credit_id': '52fe4255c3a36847f8016295', 'gender': 1, 'id': 16216, 'name': 'Judith Barsi', 'order': 5, 'profile_path': '/us9iqhoNDbjKKVVlr3TciFLVagn.jpg'}, {'cast_id': 23, 'character': 'Louisa', 'credit_id': '52fe4255c3a36847f8016299', 'gender': 1, 'id': 16217, 'name': 'Lynn Whitfield', 'order': 6, 'profile_path': '/vl99aENfo3wOBWJVvOVj0uIUNfL.jpg'}, {'cast_id': 24, 'character': 'Sean Brody', 'credit_id': '52fe4255c3a36847f801629d', 'gender': 0, 'id': 16218, 'name': 'Mitchell Anderson', 'order': 7, 'profile_path': None}, {'cast_id': 25, 'character': 'Young Sean Brody', 'credit_id': '52fe4255c3a36847f80162a1', 'gender': 2, 'id': 8612, 'name': 'Jay Mello', 'order': 8, 'profile_path': '/crjgSn6d3MR5ibkzyxDf6YEf0x0.jpg'}, {'cast_id': 26, 'character': 'Clarence', 'credit_id': '52fe4255c3a36847f80162a5', 'gender': 0, 'id': 16219, 'name': 'Cedric Scott', 'order': 9, 'profile_path': None}, {'cast_id': 27, 'character': 'William', 'credit_id': '52fe4255c3a36847f80162a9', 'gender': 0, 'id': 16220, 'name': 'Charles Bowleg', 'order': 10, 'profile_path': None}, {'cast_id': 28, 'character': 'Mr. Witherspoon', 'credit_id': '52fe4255c3a36847f80162ad', 'gender': 2, 'id': 16214, 'name': 'Mario Van Peebles', 'order': 11, 'profile_path': '/ciIe7kUrTA2nL8dPDA4L88DcBZX.jpg'}, {'cast_id': 29, 'character': 'Tiffany', 'credit_id': '52fe4255c3a36847f80162b1', 'gender': 0, 'id': 16222, 'name': 'Mary Smith', 'order': 12, 'profile_path': None}, {'cast_id': 30, 'character': 'Polly', 'credit_id': '52fe4255c3a36847f80162b5', 'gender': 0, 'id': 16223, 'name': 'Edna Billotto', 'order': 13, 'profile_path': None}, {'cast_id': 31, 'character': 'Mrs. Taft', 'credit_id': '52fe4255c3a36847f80162b9', 'gender': 0, 'id': 16224, 'name': 'Fritzi Jane Courtney', 'order': 14, 'profile_path': None}, {'cast_id': 34, 'character': 'Mr. Witherspoon', 'credit_id': '57c89c9592514148f30001d8', 'gender': 0, 'id': 135650, 'name': 'Melvin Van Peebles', 'order': 15, 'profile_path': '/ddQPAHTf764jN1V8S34BnGGzRT0.jpg'}, {'cast_id': 35, 'character': 'Mayor', 'credit_id': '57c89d0b92514148e9000245', 'gender': 0, 'id': 1673210, 'name': 'Cyprian R. Dube', 'order': 16, 'profile_path': None}, {'cast_id': 36, 'character': 'Mrs. Kinter', 'credit_id': '57c89d6fc3a3685bf8000232', 'gender': 0, 'id': 8613, 'name': 'Lee Fierro', 'order': 17, 'profile_path': '/6tmABP79zuDfm9Sxiyuwq4cL47H.jpg'}, {'cast_id': 37, 'character': 'Man in the Boat', 'credit_id': '57c89dcec3a3685c000002a6', 'gender': 0, 'id': 1673211, 'name': 'Moby Griffin', 'order': 18, 'profile_path': None}, {'cast_id': 38, 'character': 'Mrs. Ferguson', 'credit_id': '57c8a339c3a3685c000004ec', 'gender': 0, 'id': 1673212, 'name': 'Diane Hetfield', 'order': 19, 'profile_path': None}, {'cast_id': 39, 'character': 'Jesus', 'credit_id': '57c8a3a292514148e00004d0', 'gender': 0, 'id': 1673213, 'name': 'Daniel J. Manning', 'order': 20, 'profile_path': None}, {'cast_id': 40, 'character': 'Lenny', 'credit_id': '57ca785c925141359c0006cc', 'gender': 0, 'id': 1673749, 'name': 'William E. Marks', 'order': 21, 'profile_path': None}, {'cast_id': 41, 'character': 'Minister', 'credit_id': '57ca7909c3a3686261000d90', 'gender': 0, 'id': 158134, 'name': 'James Martin Jr.', 'order': 22, 'profile_path': None}, {'cast_id': 42, 'character': 'Tarkanian', 'credit_id': '57ca7b7ec3a36872b9000afb', 'gender': 0, 'id': 1566081, 'name': 'David Wilson', 'order': 23, 'profile_path': None}, {'cast_id': 43, 'character': 'Romeo', 'credit_id': '57ca7be49251412884000a9b', 'gender': 0, 'id': 1673750, 'name': 'Romeo Farrington', 'order': 24, 'profile_path': None}, {'cast_id': 44, 'character': 'Charles Townsend', 'credit_id': '57ca7c45c3a368064b00077e', 'gender': 0, 'id': 1673751, 'name': 'Anthony Delaney', 'order': 25, 'profile_path': None}, {'cast_id': 45, 'character': 'Shirley', 'credit_id': '57ca7c99c3a3680608000860', 'gender': 1, 'id': 1673752, 'name': 'Heather Thompson', 'order': 26, 'profile_path': None}, {'cast_id': 46, 'character': 'Houseman', 'credit_id': '57ca7ce9925141359c000855', 'gender': 0, 'id': 1673753, 'name': 'Levant Carey', 'order': 27, 'profile_path': None}, {'cast_id': 47, 'character': 'Irma', 'credit_id': '57ca7d3dc3a3680605000824', 'gender': 0, 'id': 1673754, 'name': 'Darlene Davis', 'order': 28, 'profile_path': None}, {'cast_id': 48, 'character': 'Additional Voices (voice)', 'credit_id': '58a4f270c3a3684ec00004a6', 'gender': 2, 'id': 20220, 'name': 'Elden Henson', 'order': 29, 'profile_path': '/nX2c32A2ppiw5IC86zUM4JTLpoz.jpg'}]</t>
  </si>
  <si>
    <t>[{'credit_id': '52fe4255c3a36847f8016259', 'department': 'Art', 'gender': 2, 'id': 796, 'job': 'Set Decoration', 'name': 'John M. Dwyer', 'profile_path': None}, {'credit_id': '52fe4255c3a36847f801625f', 'department': 'Art', 'gender': 0, 'id': 1261, 'job': 'Set Decoration', 'name': 'Hal Gausman', 'profile_path': None}, {'credit_id': '52fe4255c3a36847f8016253', 'department': 'Art', 'gender': 0, 'id': 2528, 'job': 'Art Direction', 'name': 'Donald B. Woodruff', 'profile_path': None}, {'credit_id': '52fe4255c3a36847f8016235', 'department': 'Sound', 'gender': 2, 'id': 6357, 'job': 'Original Music Composer', 'name': 'Michael Small', 'profile_path': None}, {'credit_id': '52fe4255c3a36847f801624d', 'department': 'Art', 'gender': 2, 'id': 7186, 'job': 'Production Design', 'name': 'John J. Lloyd', 'profile_path': None}, {'credit_id': '52fe4255c3a36847f80162bf', 'department': 'Writing', 'gender': 2, 'id': 8554, 'job': 'Screenplay', 'name': 'Peter Benchley', 'profile_path': '/AgPS8DEEI3epXydkrbJSvJ5Wgb4.jpg'}, {'credit_id': '52fe4255c3a36847f8016223', 'department': 'Directing', 'gender': 2, 'id': 15663, 'job': 'Director', 'name': 'Joseph Sargent', 'profile_path': '/caO0AI5r8xT2C3yCo8czB8DA1nr.jpg'}, {'credit_id': '52fe4255c3a36847f801622f', 'department': 'Production', 'gender': 2, 'id': 15663, 'job': 'Producer', 'name': 'Joseph Sargent', 'profile_path': '/caO0AI5r8xT2C3yCo8czB8DA1nr.jpg'}, {'credit_id': '52fe4255c3a36847f8016229', 'department': 'Writing', 'gender': 0, 'id': 16205, 'job': 'Screenplay', 'name': 'Michael De Guzman', 'profile_path': None}, {'credit_id': '52fe4255c3a36847f801623b', 'department': 'Camera', 'gender': 2, 'id': 16206, 'job': 'Director of Photography', 'name': 'John McPherson', 'profile_path': None}, {'credit_id': '52fe4255c3a36847f8016241', 'department': 'Editing', 'gender': 2, 'id': 16207, 'job': 'Editor', 'name': 'Michael Brown', 'profile_path': '/cl9PSNSf1rynsAmchVzkeD5iAhC.jpg'}, {'credit_id': '52fe4255c3a36847f8016247', 'department': 'Production', 'gender': 1, 'id': 13585, 'job': 'Casting', 'name': 'Nancy Nayor', 'profile_path': '/43LHN7kjcpvsSBBoshm4C1GUouP.jpg'}, {'credit_id': '52fe4255c3a36847f8016265', 'department': 'Costume &amp; Make-Up', 'gender': 0, 'id': 16209, 'job': 'Makeup Artist', 'name': 'Tony Lloyd', 'profile_path': None}, {'credit_id': '52fe4255c3a36847f801626b', 'department': 'Costume &amp; Make-Up', 'gender': 0, 'id': 16208, 'job': 'Hairstylist', 'name': 'Christine Lee', 'profile_path': None}, {'credit_id': '52fe4255c3a36847f8016271', 'department': 'Sound', 'gender': 0, 'id': 16210, 'job': 'Supervising Sound Editor', 'name': 'Colin C. Mouat', 'profile_path': None}, {'credit_id': '52fe4255c3a36847f8016277', 'department': 'Crew', 'gender': 0, 'id': 16211, 'job': 'Special Effects Coordinator', 'name': 'Dave Hubbard', 'profile_path': None}, {'credit_id': '52fe4255c3a36847f801627d', 'department': 'Crew', 'gender': 0, 'id': 16212, 'job': 'Stunts', 'name': 'Ray Baum', 'profile_path': None}, {'credit_id': '577d23d1c3a36817e30004eb', 'department': 'Production', 'gender': 0, 'id': 1559470, 'job': 'Associate Producer', 'name': 'Frank Baur', 'profile_path': None}]</t>
  </si>
  <si>
    <t>[{'id': 12, 'name': 'Adventure'}, {'id': 53, 'name': 'Thriller'}]</t>
  </si>
  <si>
    <t>Jaws: The Revenge</t>
  </si>
  <si>
    <t>m408</t>
  </si>
  <si>
    <t>['comedy', 'drama', 'romance', 'sport']</t>
  </si>
  <si>
    <t>[{'cast_id': 1, 'character': 'Jerry Maguire', 'credit_id': '52fe44f1c3a36847f80b33a9', 'gender': 2, 'id': 500, 'name': 'Tom Cruise', 'order': 0, 'profile_path': '/3oWEuo0e8Nx8JvkqYCDec2iMY6K.jpg'}, {'cast_id': 2, 'character': 'Rod Tidwell', 'credit_id': '52fe44f1c3a36847f80b33ad', 'gender': 2, 'id': 9777, 'name': 'Cuba Gooding Jr.', 'order': 1, 'profile_path': '/yu8Q3ImFu3RJne585jjgeQO2Boo.jpg'}, {'cast_id': 3, 'character': 'Dorothy Boyd', 'credit_id': '52fe44f1c3a36847f80b33b1', 'gender': 1, 'id': 9137, 'name': 'RenÃ©e Zellweger', 'order': 2, 'profile_path': '/aeUnfem148WrhpQcmiUuSRGhCYU.jpg'}, {'cast_id': 4, 'character': 'Avery Bishop', 'credit_id': '52fe44f1c3a36847f80b33b5', 'gender': 1, 'id': 11164, 'name': 'Kelly Preston', 'order': 3, 'profile_path': '/kxTQVsfZkI3DdzBqutw4zZapRB.jpg'}, {'cast_id': 14, 'character': 'Former Girlfriend', 'credit_id': '52fe44f1c3a36847f80b33ef', 'gender': 1, 'id': 142955, 'name': 'Alison Armitage', 'order': 4, 'profile_path': '/fwFZ7wYihlCvLgySzRL0T1gdDgL.jpg'}, {'cast_id': 15, 'character': 'Ray Boyd', 'credit_id': '52fe44f1c3a36847f80b33f3', 'gender': 2, 'id': 67778, 'name': 'Jonathan Lipnicki', 'order': 5, 'profile_path': '/mHyAL6ByNXxMLzfykgLTmd4tvMr.jpg'}, {'cast_id': 16, 'character': 'Frank Cushman', 'credit_id': '52fe44f1c3a36847f80b33f7', 'gender': 2, 'id': 3035, 'name': "Jerry O'Connell", 'order': 6, 'profile_path': '/hkEBKk79L0ptmxGTng0v6X7Lzws.jpg'}, {'cast_id': 17, 'character': 'Bob Sugar', 'credit_id': '52fe44f1c3a36847f80b33fb', 'gender': 2, 'id': 12217, 'name': 'Jay Mohr', 'order': 7, 'profile_path': '/6HGBa7y15h6Xrg55Wr8BepS363R.jpg'}, {'cast_id': 18, 'character': 'Laurel Boyd', 'credit_id': '52fe44f1c3a36847f80b33ff', 'gender': 1, 'id': 5149, 'name': 'Bonnie Hunt', 'order': 8, 'profile_path': '/7spiVQwmr8siw5QCcvvdRG3c7Lf.jpg'}, {'cast_id': 19, 'character': 'Marcee Tidwell', 'credit_id': '52fe44f1c3a36847f80b3403', 'gender': 1, 'id': 9788, 'name': 'Regina King', 'order': 9, 'profile_path': '/6cQIHc2JNeNs3nkf6nQtqsSi58s.jpg'}, {'cast_id': 20, 'character': 'Chad the Nanny', 'credit_id': '52fe44f1c3a36847f80b3407', 'gender': 2, 'id': 3230, 'name': 'Todd Louiso', 'order': 10, 'profile_path': '/e4PTxmKUB0qGBusuNjqMvhjGELK.jpg'}, {'cast_id': 21, 'character': 'Bill Dooler', 'credit_id': '52fe44f1c3a36847f80b340b', 'gender': 2, 'id': 11676, 'name': 'Mark Pellington', 'order': 11, 'profile_path': '/7TR3DIbvsLKHrCkylSJgySGcs3Z.jpg'}, {'cast_id': 22, 'character': 'Tyson Tidwell', 'credit_id': '52fe44f1c3a36847f80b340f', 'gender': 2, 'id': 61959, 'name': 'Jeremy Suarez', 'order': 12, 'profile_path': '/ktydBVBvNUlmfJj56aYwJ0O31JN.jpg'}, {'cast_id': 23, 'character': 'Dicky Fox', 'credit_id': '52fe44f1c3a36847f80b3413', 'gender': 0, 'id': 1076193, 'name': 'Jared Jussim', 'order': 13, 'profile_path': None}, {'cast_id': 24, 'character': 'Keith Cushman', 'credit_id': '52fe44f1c3a36847f80b3417', 'gender': 0, 'id': 1076194, 'name': 'Benjamin Kimball Smith', 'order': 14, 'profile_path': None}, {'cast_id': 25, 'character': 'Anne-Louise', 'credit_id': '52fe44f1c3a36847f80b341b', 'gender': 0, 'id': 183716, 'name': 'Ingrid Beer', 'order': 15, 'profile_path': None}, {'cast_id': 26, 'character': 'Rick', 'credit_id': '546eebc9c3a3682fa4001298', 'gender': 2, 'id': 10825, 'name': 'Donal Logue', 'order': 16, 'profile_path': '/h0JZ8Hyc9p6sY2jQeJkDcax6UY3.jpg'}, {'cast_id': 27, 'character': 'Jesse Remo', 'credit_id': '546eebd992514112f300133b', 'gender': 2, 'id': 3272, 'name': 'Drake Bell', 'order': 17, 'profile_path': '/7qt9F9nnQA1Iho5Ams0Dc3DWLHy.jpg'}, {'cast_id': 28, 'character': 'Ethan Valhere', 'credit_id': '546eebe7c3a3682fa700121f', 'gender': 2, 'id': 7036, 'name': 'Eric Stoltz', 'order': 18, 'profile_path': '/fXaULtqnMDKsqT1to8vnLjSXe0w.jpg'}, {'cast_id': 29, 'character': 'Matt Cushman', 'credit_id': '546eebfd92514112e7001235', 'gender': 2, 'id': 2222, 'name': 'Beau Bridges', 'order': 19, 'profile_path': '/xv6sDCHxHvBgCK4y96H32kxgcdr.jpg'}, {'cast_id': 31, 'character': 'Former Girlfriend', 'credit_id': '55fa8c48c3a368312f001a5c', 'gender': 1, 'id': 29930, 'name': 'Ivana MiliÄeviÄ‡', 'order': 20, 'profile_path': '/ukBpu3MgWoncHcR4Cjs81BCBPvu.jpg'}, {'cast_id': 32, 'character': 'Weepy Athlete', 'credit_id': '56d1ac1492514174680015de', 'gender': 2, 'id': 1276777, 'name': 'Lamont Johnson', 'order': 21, 'profile_path': '/wfZzRPJBdsx62GbkUimc1PShxyC.jpg'}, {'cast_id': 33, 'character': 'John Swenson', 'credit_id': '57c735b0c3a36855280001f7', 'gender': 2, 'id': 1672749, 'name': 'Rick Johnson', 'order': 22, 'profile_path': '/hQXmvOvL3Zg9hC33yY0YJzKNuFY.jpg'}]</t>
  </si>
  <si>
    <t>[{'credit_id': '52fe44f1c3a36847f80b33c7', 'department': 'Production', 'gender': 2, 'id': 3388, 'job': 'Producer', 'name': 'James L. Brooks', 'profile_path': '/9Hx9JbnQBChJhlfJTvmnYF8o8DK.jpg'}, {'credit_id': '52fe44f1c3a36847f80b33e5', 'department': 'Camera', 'gender': 2, 'id': 492, 'job': 'Director of Photography', 'name': 'Janusz KamiÅ„ski', 'profile_path': '/5LNGARjEfMDOcEP6fMNtJypAGYx.jpg'}, {'credit_id': '52fe44f1c3a36847f80b33eb', 'department': 'Editing', 'gender': 2, 'id': 4186, 'job': 'Editor', 'name': 'Joe Hutshing', 'profile_path': None}, {'credit_id': '52fe44f1c3a36847f80b33d9', 'department': 'Production', 'gender': 2, 'id': 10685, 'job': 'Producer', 'name': 'Laurence Mark', 'profile_path': '/fkqSdA5JyxMZwhb2qLzAHI2AUMO.jpg'}, {'credit_id': '52fe44f1c3a36847f80b33bb', 'department': 'Directing', 'gender': 2, 'id': 11649, 'job': 'Director', 'name': 'Cameron Crowe', 'profile_path': '/eWHjtfUybkQ5xXI5KUICuGmkvc3.jpg'}, {'credit_id': '52fe44f1c3a36847f80b33cd', 'department': 'Production', 'gender': 2, 'id': 11649, 'job': 'Producer', 'name': 'Cameron Crowe', 'profile_path': '/eWHjtfUybkQ5xXI5KUICuGmkvc3.jpg'}, {'credit_id': '554bf71f9251413acd000a4f', 'department': 'Writing', 'gender': 2, 'id': 11649, 'job': 'Writer', 'name': 'Cameron Crowe', 'profile_path': '/eWHjtfUybkQ5xXI5KUICuGmkvc3.jpg'}, {'credit_id': '52fe44f1c3a36847f80b33d3', 'department': 'Production', 'gender': 1, 'id': 57570, 'job': 'Executive Producer', 'name': 'Bridget Johnson', 'profile_path': None}, {'credit_id': '52fe44f1c3a36847f80b33df', 'department': 'Production', 'gender': 2, 'id': 57572, 'job': 'Producer', 'name': 'Richard Sakai', 'profile_path': None}]</t>
  </si>
  <si>
    <t>Jerry Maguire</t>
  </si>
  <si>
    <t>m409</t>
  </si>
  <si>
    <t>[{'cast_id': 1, 'character': 'Dr. Alan Grant', 'credit_id': '52fe4238c3a36847f800d44f', 'gender': 2, 'id': 4783, 'name': 'Sam Neill', 'order': 0, 'profile_path': '/bmTxJ3szZaQNCgYOaVRRQxBDQlF.jpg'}, {'cast_id': 2, 'character': 'Paul Kirby', 'credit_id': '52fe4238c3a36847f800d453', 'gender': 2, 'id': 3905, 'name': 'William H. Macy', 'order': 1, 'profile_path': '/cYmHYCGxkOVZgu2oDyhF6lKgfaj.jpg'}, {'cast_id': 3, 'character': 'Amanda Kirby', 'credit_id': '52fe4238c3a36847f800d457', 'gender': 1, 'id': 4939, 'name': 'TÃ©a Leoni', 'order': 2, 'profile_path': '/nWqwLS8w72eOMQTDrUiBYrgHxsf.jpg'}, {'cast_id': 4, 'character': 'Erik Kirby', 'credit_id': '52fe4238c3a36847f800d45b', 'gender': 2, 'id': 4940, 'name': 'Trevor Morgan', 'order': 3, 'profile_path': '/zoVYTwBw6FOTCG35Tvwd7Ky7m7W.jpg'}, {'cast_id': 5, 'character': 'Billy Brennan', 'credit_id': '52fe4238c3a36847f800d45f', 'gender': 2, 'id': 4941, 'name': 'Alessandro Nivola', 'order': 4, 'profile_path': '/lLlaotVNM6dhjXj7GWVLSedugct.jpg'}, {'cast_id': 6, 'character': 'Mr. Udesky', 'credit_id': '52fe4238c3a36847f800d463', 'gender': 2, 'id': 2169, 'name': 'Michael Jeter', 'order': 5, 'profile_path': '/oJTjyq7RGOd1m49RvDpw12bQcvT.jpg'}, {'cast_id': 7, 'character': 'Cooper', 'credit_id': '52fe4238c3a36847f800d467', 'gender': 2, 'id': 4942, 'name': 'John Diehl', 'order': 6, 'profile_path': '/hDUvgqpIv753skoeRGjVw6gYp7A.jpg'}, {'cast_id': 8, 'character': 'M.B. Nash', 'credit_id': '52fe4238c3a36847f800d46b', 'gender': 0, 'id': 4943, 'name': 'Bruce A. Young', 'order': 7, 'profile_path': '/ty2NwUAAwnn356eTAu7RuSsQlhT.jpg'}, {'cast_id': 9, 'character': 'Dr. Ellie Sattler', 'credit_id': '52fe4238c3a36847f800d46f', 'gender': 1, 'id': 4784, 'name': 'Laura Dern', 'order': 8, 'profile_path': '/6UdGooksu7F4qfXkdvsQkhFVuhK.jpg'}, {'cast_id': 10, 'character': 'Mark Degler', 'credit_id': '52fe4238c3a36847f800d473', 'gender': 2, 'id': 4944, 'name': 'Taylor Nichols', 'order': 9, 'profile_path': '/yls98pv22GPdHpUF8U4uZJydyef.jpg'}, {'cast_id': 24, 'character': 'Ben Hildebrand', 'credit_id': '52fe4238c3a36847f800d4ad', 'gender': 0, 'id': 88949, 'name': 'Mark Harelik', 'order': 10, 'profile_path': '/yn7Pw7t5YOEimhXsUtdM3vmvuWG.jpg'}, {'cast_id': 25, 'character': 'Enrique Cardoso', 'credit_id': '52fe4238c3a36847f800d4b1', 'gender': 2, 'id': 17413, 'name': 'Julio Oscar Mechoso', 'order': 11, 'profile_path': '/16X7EJmaOuJvKfe32a1KwxxrR6l.jpg'}, {'cast_id': 26, 'character': 'Charlie', 'credit_id': '52fe4238c3a36847f800d4b5', 'gender': 0, 'id': 1076559, 'name': 'Blake Michael Bryan', 'order': 12, 'profile_path': '/b7vhdfTXHjFju2V2ZJl8VogbPUr.jpg'}, {'cast_id': 33, 'character': 'Cheryl Logan', 'credit_id': '52fe4238c3a36847f800d4d5', 'gender': 1, 'id': 1223986, 'name': 'Sarah Danielle Madison', 'order': 13, 'profile_path': '/jiQvZnh1ydxa3tSBSN194b6FxFa.jpg'}, {'cast_id': 28, 'character': 'Hannah', 'credit_id': '52fe4238c3a36847f800d4b9', 'gender': 1, 'id': 105646, 'name': 'Linda Park', 'order': 14, 'profile_path': '/9UhEiVqCElSXs24hJxpODI8WOTP.jpg'}]</t>
  </si>
  <si>
    <t>[{'credit_id': '52fe4238c3a36847f800d479', 'department': 'Directing', 'gender': 2, 'id': 4945, 'job': 'Director', 'name': 'Joe Johnston', 'profile_path': '/fok4jaO62v5IP6hkpaaAcXuw2H.jpg'}, {'credit_id': '52fe4238c3a36847f800d47f', 'department': 'Production', 'gender': 2, 'id': 511, 'job': 'Producer', 'name': 'Larry J. Franco', 'profile_path': None}, {'credit_id': '52fe4238c3a36847f800d485', 'department': 'Production', 'gender': 1, 'id': 489, 'job': 'Producer', 'name': 'Kathleen Kennedy', 'profile_path': '/6rGtk7OdbkO2QDM2OQxt9Blww3O.jpg'}, {'credit_id': '52fe4238c3a36847f800d48b', 'department': 'Sound', 'gender': 2, 'id': 4949, 'job': 'Original Music Composer', 'name': 'Don Davis', 'profile_path': None}, {'credit_id': '52fe4238c3a36847f800d497', 'department': 'Camera', 'gender': 2, 'id': 4950, 'job': 'Director of Photography', 'name': 'Shelly Johnson', 'profile_path': None}, {'credit_id': '52fe4238c3a36847f800d49d', 'department': 'Editing', 'gender': 2, 'id': 4951, 'job': 'Editor', 'name': 'Robert Dalva', 'profile_path': None}, {'credit_id': '52fe4238c3a36847f800d4a3', 'department': 'Production', 'gender': 0, 'id': 4952, 'job': 'Casting', 'name': 'Nancy Foy', 'profile_path': '/blCkmS4dqNsbPGuQfozHE6wgWBw.jpg'}, {'credit_id': '52fe4238c3a36847f800d4a9', 'department': 'Art', 'gender': 2, 'id': 4953, 'job': 'Production Design', 'name': 'Ed Verreaux', 'profile_path': None}, {'credit_id': '52fe4238c3a36847f800d4bf', 'department': 'Writing', 'gender': 2, 'id': 4782, 'job': 'Characters', 'name': 'Michael Crichton', 'profile_path': '/lAQ6LYkhdVxa2tDSCOGxQZ3t0wO.jpg'}, {'credit_id': '52fe4238c3a36847f800d4c5', 'department': 'Writing', 'gender': 2, 'id': 4946, 'job': 'Writer', 'name': 'Peter Buchman', 'profile_path': None}, {'credit_id': '52fe4238c3a36847f800d4cb', 'department': 'Writing', 'gender': 0, 'id': 13235, 'job': 'Writer', 'name': 'Alexander Payne', 'profile_path': '/i9i7sV3XOGGBp0vKmE2estQBiT2.jpg'}, {'credit_id': '52fe4238c3a36847f800d4d1', 'department': 'Writing', 'gender': 2, 'id': 4948, 'job': 'Writer', 'name': 'Jim Taylor', 'profile_path': None}, {'credit_id': '52fe4238c3a36847f800d4db', 'department': 'Production', 'gender': 2, 'id': 488, 'job': 'Executive Producer', 'name': 'Steven Spielberg', 'profile_path': '/pOK15UNaw75Bzj7BQO1ulehbPPm.jpg'}, {'credit_id': '52fe4238c3a36847f800d4e1', 'department': 'Production', 'gender': 0, 'id': 1290740, 'job': 'Casting', 'name': 'Wendy Washbrook', 'profile_path': None}, {'credit_id': '52fe4238c3a36847f800d4e7', 'department': 'Art', 'gender': 0, 'id': 497, 'job': 'Art Direction', 'name': 'Doug J. Meerdink', 'profile_path': None}, {'credit_id': '52fe4238c3a36847f800d4f3', 'department': 'Art', 'gender': 1, 'id': 41898, 'job': 'Set Decoration', 'name': 'Kate J. Sullivan', 'profile_path': None}, {'credit_id': '52fe4238c3a36847f800d4f9', 'department': 'Costume &amp; Make-Up', 'gender': 0, 'id': 11376, 'job': 'Costume Design', 'name': 'Betsy Cox', 'profile_path': None}, {'credit_id': '570a7c9c9251410e03000015', 'department': 'Art', 'gender': 2, 'id': 14341, 'job': 'Supervising Art Director', 'name': 'Greg Papalia', 'profile_path': None}, {'credit_id': '554a173092514138200011c8', 'department': 'Visual Effects', 'gender': 0, 'id': 1460621, 'job': 'VFX Production Coordinator', 'name': "Julie D'Antoni", 'profile_path': None}, {'credit_id': '556b79f8c3a368273b002040', 'department': 'Production', 'gender': 0, 'id': 1397483, 'job': 'Associate Producer', 'name': 'Cheryl A. Tkach', 'profile_path': None}, {'credit_id': '556b7a0292514174a8004396', 'department': 'Production', 'gender': 0, 'id': 42736, 'job': 'Associate Producer', 'name': 'David Womark', 'profile_path': None}, {'credit_id': '576c49ff92514172cf00011e', 'department': 'Art', 'gender': 0, 'id': 1640477, 'job': 'Art Department Assistant', 'name': 'Brian Ellison', 'profile_path': None}, {'credit_id': '576c4a5b92514172cf00014a', 'department': 'Art', 'gender': 0, 'id': 1421666, 'job': 'Art Department Coordinator', 'name': 'Beth Bajuk', 'profile_path': None}, {'credit_id': '576c4a84c3a368407d0001a8', 'department': 'Art', 'gender': 0, 'id': 8279, 'job': 'Assistant Art Director', 'name': 'Roy Barnes', 'profile_path': None}, {'credit_id': '576c4aac92514172cc000193', 'department': 'Art', 'gender': 0, 'id': 1334778, 'job': 'Construction Coordinator', 'name': 'Steve Callas', 'profile_path': None}, {'credit_id': '576c4ad792514172c5000199', 'department': 'Art', 'gender': 0, 'id': 1640478, 'job': 'Construction Foreman', 'name': 'Peter Olexiewicz', 'profile_path': None}, {'credit_id': '576c4b0692514172c30001ca', 'department': 'Art', 'gender': 0, 'id': 1422059, 'job': 'Greensman', 'name': 'Craig B. Ayers Sr.', 'profile_path': None}, {'credit_id': '576c4bdb92514172c500022b', 'department': 'Art', 'gender': 0, 'id': 8282, 'job': 'Production Illustrator', 'name': 'Jack Johnson', 'profile_path': None}, {'credit_id': '576c4c1ac3a3684090000244', 'department': 'Art', 'gender': 0, 'id': 1400548, 'job': 'Sculptor', 'name': 'Yarek Alfer', 'profile_path': None}, {'credit_id': '576c4ca4c3a368408c00022b', 'department': 'Art', 'gender': 1, 'id': 1640479, 'job': 'Set Decoration Buyer', 'name': 'Lisa Alkofer', 'profile_path': None}, {'credit_id': '576c4db092514172c80002ff', 'department': 'Art', 'gender': 0, 'id': 1640482, 'job': 'Set Designer', 'name': 'J. AndrÃ© Chaintreuil', 'profile_path': None}, {'credit_id': '576c4f6a92514172c50003b0', 'department': 'Art', 'gender': 0, 'id': 1640485, 'job': 'Standby Painter', 'name': 'Jeffrey Thomas', 'profile_path': None}, {'credit_id': '576c4f91c3a368408c00034b', 'department': 'Camera', 'gender': 2, 'id': 1348, 'job': 'Additional Camera', 'name': 'Philip Lee', 'profile_path': None}, {'credit_id': '576c500692514172bd0003aa', 'department': 'Camera', 'gender': 0, 'id': 1550576, 'job': 'First Assistant Camera', 'name': 'David Eubank', 'profile_path': None}, {'credit_id': '59db5817925141250505886b', 'department': 'Camera', 'gender': 0, 'id': 1399899, 'job': 'Aerial Camera Technician', 'name': 'Steven J. Winslow', 'profile_path': None}, {'credit_id': '576c50a792514172c8000470', 'department': 'Camera', 'gender': 0, 'id': 96746, 'job': 'Steadicam Operator', 'name': 'David Chameides', 'profile_path': None}, {'credit_id': '576c50cac3a36840900004c6', 'department': 'Camera', 'gender': 0, 'id': 1400082, 'job': 'Still Photographer', 'name': 'Zade Rosenthal', 'profile_path': None}, {'credit_id': '576c50fcc3a368408c0003f4', 'department': 'Camera', 'gender': 0, 'id': 1423865, 'job': 'Underwater Camera', 'name': 'Michael Ferris', 'profile_path': None}, {'credit_id': '576c519bc3a368407d000558', 'department': 'Costume &amp; Make-Up', 'gender': 0, 'id': 1327146, 'job': 'Costume Supervisor', 'name': 'Wendy M. Craig', 'profile_path': None}, {'credit_id': '576c51c4c3a36840960004a6', 'department': 'Costume &amp; Make-Up', 'gender': 0, 'id': 1405373, 'job': 'Hairstylist', 'name': 'Audrey L. Anzures', 'profile_path': None}, {'credit_id': '576c520c92514172c50004ec', 'department': 'Costume &amp; Make-Up', 'gender': 0, 'id': 1402015, 'job': 'Key Hair Stylist', 'name': 'Kathryn Blondell', 'profile_path': None}, {'credit_id': '576c5244c3a368408c000475', 'department': 'Costume &amp; Make-Up', 'gender': 0, 'id': 1525985, 'job': 'Makeup Artist', 'name': 'Kimberly Felix', 'profile_path': None}, {'credit_id': '576c526ac3a368408c000486', 'department': 'Costume &amp; Make-Up', 'gender': 0, 'id': 1409281, 'job': 'Set Costumer', 'name': 'Scott R. Hankins', 'profile_path': None}, {'credit_id': '59db57e292514125050587ef', 'department': 'Art', 'gender': 0, 'id': 1640486, 'job': 'Set Dresser', 'name': 'Max Bozeman', 'profile_path': None}, {'credit_id': '576c5306c3a36840800005b5', 'department': 'Crew', 'gender': 0, 'id': 1640487, 'job': 'CG Supervisor', 'name': 'Kevin Barnhill', 'profile_path': None}, {'credit_id': '576c5327c3a3684096000548', 'department': 'Crew', 'gender': 0, 'id': 1640488, 'job': 'Craft Service', 'name': 'Jamie Kehoe', 'profile_path': None}, {'credit_id': '576c534cc3a36840800005e0', 'department': 'Crew', 'gender': 0, 'id': 1570750, 'job': 'Driver', 'name': 'Michael W. Broomer', 'profile_path': None}, {'credit_id': '59db5840c3a36861a3059133', 'department': 'Camera', 'gender': 0, 'id': 104374, 'job': 'Camera Loader', 'name': 'Michelle Deal', 'profile_path': None}, {'credit_id': '576c53ab92514172cf0005a2', 'department': 'Crew', 'gender': 0, 'id': 1640489, 'job': 'Makeup Effects', 'name': 'Tony Buffa', 'profile_path': None}, {'credit_id': '576c542492514172cc000622', 'department': 'Crew', 'gender': 0, 'id': 1530870, 'job': 'Post Production Supervisor', 'name': 'Lisa Rodgers', 'profile_path': None}, {'credit_id': '576c549ec3a368408c00057b', 'department': 'Crew', 'gender': 0, 'id': 1611791, 'job': 'Projection', 'name': 'Alan Jacques', 'profile_path': None}, {'credit_id': '576c54c392514107f000000e', 'department': 'Crew', 'gender': 2, 'id': 1627977, 'job': 'Propmaker', 'name': 'Fred Apolito', 'profile_path': None}, {'credit_id': '576c54f7c3a36859f3000023', 'department': 'Crew', 'gender': 0, 'id': 1334779, 'job': 'Property Master', 'name': 'Brad Einhorn', 'profile_path': None}, {'credit_id': '576c5525c3a36859ec000043', 'department': 'Crew', 'gender': 0, 'id': 25458, 'job': 'Sequence Supervisor', 'name': 'Samir Hoon', 'profile_path': None}, {'credit_id': '576c554ac3a36859e7000052', 'department': 'Crew', 'gender': 0, 'id': 1640490, 'job': 'Software Engineer', 'name': 'Ari Rapkin', 'profile_path': None}, {'credit_id': '576c557492514107f600006e', 'department': 'Crew', 'gender': 0, 'id': 1546810, 'job': 'Special Effects Coordinator', 'name': 'Donald Elliott', 'profile_path': None}, {'credit_id': '576c55a0c3a36859e100007a', 'department': 'Crew', 'gender': 2, 'id': 1462675, 'job': 'Stunt Coordinator', 'name': 'Pat Romano', 'profile_path': None}, {'credit_id': '576c55c792514107fe00009a', 'department': 'Crew', 'gender': 0, 'id': 10633, 'job': 'Stunts', 'name': 'Seth Arnett', 'profile_path': None}, {'credit_id': '576c5600c3a36859e400009c', 'department': 'Crew', 'gender': 0, 'id': 1567976, 'job': 'Transportation Co-Captain', 'name': 'Tom Whelpey', 'profile_path': None}, {'credit_id': '576c562092514108020000b4', 'department': 'Crew', 'gender': 0, 'id': 1403418, 'job': 'Transportation Coordinator', 'name': 'Tommy Tancharoen', 'profile_path': None}, {'credit_id': '576c564ec3a36859fe0000cc', 'department': 'Production', 'gender': 2, 'id': 57398, 'job': 'Unit Production Manager', 'name': 'David Streit', 'profile_path': None}, {'credit_id': '576c569292514107f90000f3', 'department': 'Crew', 'gender': 0, 'id': 91941, 'job': 'Unit Publicist', 'name': 'Ernie Malik', 'profile_path': None}, {'credit_id': '576c56bb92514107f000010a', 'department': 'Crew', 'gender': 0, 'id': 1463765, 'job': 'Video Assist Operator', 'name': 'Bryce Shields', 'profile_path': None}, {'credit_id': '576c56e3925141080200010d', 'department': 'Crew', 'gender': 2, 'id': 1415620, 'job': 'Visual Effects Editor', 'name': 'Scott Anderson', 'profile_path': None}, {'credit_id': '59db5a7ec3a368620d050a35', 'department': 'Directing', 'gender': 0, 'id': 61523, 'job': 'First Assistant Director', 'name': 'Artist W. Robinson', 'profile_path': None}, {'credit_id': '576c572bc3a36859df00013c', 'department': 'Directing', 'gender': 0, 'id': 1408365, 'job': 'Script Supervisor', 'name': 'Brenda K. Wachel', 'profile_path': None}, {'credit_id': '576c587392514107fc0001d1', 'department': 'Editing', 'gender': 0, 'id': 13223, 'job': 'Color Timer', 'name': 'Jim Passon', 'profile_path': None}, {'credit_id': '576c589b92514107fc0001e3', 'department': 'Editing', 'gender': 0, 'id': 1509364, 'job': 'Dialogue Editor', 'name': 'Elizabeth Kenton', 'profile_path': None}, {'credit_id': '576c58c0c3a36859e40001e0', 'department': 'Editing', 'gender': 0, 'id': 1452634, 'job': 'First Assistant Editor', 'name': 'Scott Janush', 'profile_path': None}, {'credit_id': '576c58eec3a36859fe00020a', 'department': 'Lighting', 'gender': 0, 'id': 1056660, 'job': 'Best Boy Electric', 'name': 'Dennis Rice', 'profile_path': None}, {'credit_id': '576c591892514107fc000221', 'department': 'Lighting', 'gender': 0, 'id': 1640491, 'job': 'Electrician', 'name': 'Justin Stroh', 'profile_path': None}, {'credit_id': '576c593a9251410802000214', 'department': 'Lighting', 'gender': 0, 'id': 1640492, 'job': 'Gaffer', 'name': 'John Sprague', 'profile_path': None}, {'credit_id': '576c595bc3a36859e100022e', 'department': 'Lighting', 'gender': 0, 'id': 1640493, 'job': 'Lighting Technician', 'name': 'Michael K. Davis', 'profile_path': None}, {'credit_id': '576c597c92514107fc000254', 'department': 'Lighting', 'gender': 0, 'id': 1415635, 'job': 'Rigging Gaffer', 'name': 'Frank Dorowsky', 'profile_path': None}, {'credit_id': '576c59a0c3a36859e70002bd', 'department': 'Lighting', 'gender': 0, 'id': 1594959, 'job': 'Rigging Grip', 'name': 'Noah Behar', 'profile_path': None}, {'credit_id': '576c59c4c3a36859f6000292', 'department': 'Production', 'gender': 1, 'id': 1640494, 'job': 'Casting Associate', 'name': 'Kim Everett', 'profile_path': None}, {'credit_id': '576c59e4c3a36859f3000256', 'department': 'Production', 'gender': 0, 'id': 1640495, 'job': 'Location Manager', 'name': 'Valerie Y.O. Kim', 'profile_path': None}, {'credit_id': '576c5a0cc3a36859e70002f7', 'department': 'Production', 'gender': 0, 'id': 1594960, 'job': 'Production Accountant', 'name': 'Kathy Petty', 'profile_path': None}, {'credit_id': '576c5a3892514107f30002be', 'department': 'Production', 'gender': 0, 'id': 84962, 'job': 'Production Coordinator', 'name': 'Stiles White', 'profile_path': None}, {'credit_id': '576c5a6392514107f00002c7', 'department': 'Production', 'gender': 0, 'id': 42736, 'job': 'Production Manager', 'name': 'David Womark', 'profile_path': None}, {'credit_id': '576c5a98c3a36859ec000325', 'department': 'Production', 'gender': 0, 'id': 1558221, 'job': 'Production Supervisor', 'name': 'Michael J. Malone', 'profile_path': None}, {'credit_id': '576c5ab8c3a36859e10002d7', 'department': 'Production', 'gender': 0, 'id': 1305602, 'job': 'Researcher', 'name': 'Patricio M. Farrell', 'profile_path': None}, {'credit_id': '576c5adb92514107fc0002fc', 'department': 'Sound', 'gender': 0, 'id': 1586946, 'job': 'Boom Operator', 'name': 'Jeff Porrello', 'profile_path': None}, {'credit_id': '576c5afdc3a36859e7000382', 'department': 'Sound', 'gender': 0, 'id': 1413092, 'job': 'First Assistant Sound Editor', 'name': 'James Morioka', 'profile_path': None}, {'credit_id': '576c5b2492514107f000031a', 'department': 'Sound', 'gender': 0, 'id': 8164, 'job': 'Foley', 'name': 'Tony Eckert', 'profile_path': None}, {'credit_id': '576c5b4fc3a36859ec00037b', 'department': 'Sound', 'gender': 0, 'id': 1399327, 'job': 'Music Editor', 'name': 'Barbara McDermott', 'profile_path': None}, {'credit_id': '576c5b83c3a36859e70003ce', 'department': 'Sound', 'gender': 0, 'id': 1538705, 'job': 'Production Sound Mixer', 'name': 'Thomas Causey', 'profile_path': None}, {'credit_id': '576c5ba5c3a36859e100035b', 'department': 'Sound', 'gender': 0, 'id': 900, 'job': 'Sound Designer', 'name': 'Christopher Boyes', 'profile_path': '/qPYrAJif2AYqgUckgE9bEkjrdVw.jpg'}, {'credit_id': '576c5bdd92514107f000036c', 'department': 'Sound', 'gender': 0, 'id': 1339446, 'job': 'Sound Effects Editor', 'name': 'Frank E. Eulner', 'profile_path': None}, {'credit_id': '576c5c1292514107fe00036c', 'department': 'Sound', 'gender': 0, 'id': 1405717, 'job': 'Supervising Sound Editor', 'name': 'Howell Gibbens', 'profile_path': None}, {'credit_id': '576dab60c3a3681ced00064a', 'department': 'Visual Effects', 'gender': 0, 'id': 1418481, 'job': 'Animation Supervisor', 'name': 'Danny Gordon Taylor', 'profile_path': None}, {'credit_id': '576dab9892514140ab000603', 'department': 'Visual Effects', 'gender': 0, 'id': 1640909, 'job': 'Digital Compositors', 'name': 'Julie Adrianson-Neary', 'profile_path': None}, {'credit_id': '576dabc4c3a3681cd7000776', 'department': 'Visual Effects', 'gender': 0, 'id': 1640910, 'job': 'Visual Effects', 'name': 'Brent Bowers', 'profile_path': None}, {'credit_id': '576dabfdc3a3681ce100066f', 'department': 'Visual Effects', 'gender': 0, 'id': 1640911, 'job': 'Visual Effects Coordinator', 'name': 'Adrienne Anderson', 'profile_path': None}, {'credit_id': '576dac39925141409a00067d', 'department': 'Visual Effects', 'gender': 0, 'id': 1413179, 'job': 'Visual Effects Producer', 'name': 'Mark S. Miller', 'profile_path': None}, {'credit_id': '576daceb925141409d000696', 'department': 'Visual Effects', 'gender': 0, 'id': 1397846, 'job': 'Visual Effects Supervisor', 'name': 'Craig Barron', 'profile_path': None}, {'credit_id': '576dadacc3a3681cf10006ec', 'department': 'Writing', 'gender': 0, 'id': 1627959, 'job': 'Storyboard', 'name': 'Rodolfo Damaggio', 'profile_path': None}, {'credit_id': '576dadefc3a3681ce40006f5', 'department': 'Crew', 'gender': 0, 'id': 1640915, 'job': 'Sound Design Assistant', 'name': 'Doug Quinn', 'profile_path': None}, {'credit_id': '576dae15c3a3681cd70008c0', 'department': 'Crew', 'gender': 0, 'id': 1638040, 'job': 'Studio Teachers', 'name': 'Adria Later', 'profile_path': None}, {'credit_id': '576dae3ec3a3681cf100071f', 'department': 'Sound', 'gender': 0, 'id': 1640918, 'job': 'Sound', 'name': "Frank 'Pepe' Merel", 'profile_path': None}, {'credit_id': '59db5753c3a368620d050576', 'department': 'Art', 'gender': 0, 'id': 1357058, 'job': 'Assistant Property Master', 'name': 'Andrew M. Siegel', 'profile_path': None}, {'credit_id': '59db57b692514124c505b1f5', 'department': 'Art', 'gender': 0, 'id': 1522744, 'job': 'Set Decorating Coordinator', 'name': "Laura M. O'Brien", 'profile_path': None}, {'credit_id': '59db585c92514124cd05b4b1', 'department': 'Camera', 'gender': 0, 'id': 1867129, 'job': 'Dolly Grip', 'name': 'Jim Leidholdt', 'profile_path': None}, {'credit_id': '59db5884c3a36861ec059f76', 'department': 'Camera', 'gender': 0, 'id': 1902911, 'job': 'Grip', 'name': 'Justin Babin', 'profile_path': None}, {'credit_id': '59db58cfc3a36861df060afa', 'department': 'Costume &amp; Make-Up', 'gender': 0, 'id': 1316599, 'job': 'Key Makeup Artist', 'name': 'Dennis Liddiard', 'profile_path': None}, {'credit_id': '59db5a3b925141251f05c530', 'department': 'Crew', 'gender': 0, 'id': 1902913, 'job': 'Marine Coordinator', 'name': 'Tim Bailes', 'profile_path': None}, {'credit_id': '59db5accc3a36861df060db9', 'department': 'Directing', 'gender': 0, 'id': 1837380, 'job': 'Second Assistant Director', 'name': 'Deanna Stadler', 'profile_path': None}, {'credit_id': '59db5afbc3a36861df060e0e', 'department': 'Editing', 'gender': 0, 'id': 1733142, 'job': 'Negative Cutter', 'name': 'Gary Burritt', 'profile_path': None}, {'credit_id': '59db5b2bc3a36861a305954f', 'department': 'Production', 'gender': 0, 'id': 1358110, 'job': 'Assistant Production Coordinator', 'name': 'Kevin Bowe', 'profile_path': None}, {'credit_id': '59db5f89925141251405d3b1', 'department': 'Sound', 'gender': 0, 'id': 1763133, 'job': 'Foley Editor', 'name': 'Jim Likowski', 'profile_path': None}, {'credit_id': '59db5fb492514124eb05a30c', 'department': 'Sound', 'gender': 0, 'id': 1741194, 'job': 'Musician', 'name': 'James Thatcher', 'profile_path': None}, {'credit_id': '59db73de92514124c505d8c7', 'department': 'Sound', 'gender': 0, 'id': 1445873, 'job': 'Supervising ADR Editor', 'name': 'Michele Perrone', 'profile_path': None}, {'credit_id': '59db7454925141251405ee0e', 'department': 'Sound', 'gender': 0, 'id': 83086, 'job': 'Utility Sound', 'name': 'Richard Kite', 'profile_path': None}, {'credit_id': '59db749992514124eb05bc5b', 'department': 'Visual Effects', 'gender': 0, 'id': 1460499, 'job': 'CG Animator', 'name': "Rick O'Connor", 'profile_path': None}, {'credit_id': '59db74d5c3a3686227058844', 'department': 'Visual Effects', 'gender': 0, 'id': 1271924, 'job': 'Lead Animator', 'name': 'Peter Daulton', 'profile_path': None}, {'credit_id': '59db74f6925141252c05b2f1', 'department': 'Visual Effects', 'gender': 0, 'id': 1902949, 'job': 'Matchmove Supervisor', 'name': 'David Washburn', 'profile_path': None}, {'credit_id': '59db751192514124eb05bd1a', 'department': 'Visual Effects', 'gender': 0, 'id': 1902950, 'job': 'Mechanical Designer', 'name': 'Valek Sykes', 'profile_path': None}]</t>
  </si>
  <si>
    <t>[{'id': 12, 'name': 'Adventure'}, {'id': 28, 'name': 'Action'}, {'id': 53, 'name': 'Thriller'}, {'id': 878, 'name': 'Science Fiction'}]</t>
  </si>
  <si>
    <t>[{'name': 'Universal Studios', 'id': 13}, {'name': 'Amblin Entertainment', 'id': 56}]</t>
  </si>
  <si>
    <t>Jurassic Park III</t>
  </si>
  <si>
    <t>m411</t>
  </si>
  <si>
    <t>['action', 'adventure', 'family', 'sci-fi', 'action', 'adventure', 'fantasy', 'sci-fi']</t>
  </si>
  <si>
    <t>[{'cast_id': 4, 'character': 'Dr. Alan Grant', 'credit_id': '52fe4238c3a36847f800d295', 'gender': 2, 'id': 4783, 'name': 'Sam Neill', 'order': 0, 'profile_path': '/bmTxJ3szZaQNCgYOaVRRQxBDQlF.jpg'}, {'cast_id': 5, 'character': 'Dr. Ellie Sattler', 'credit_id': '52fe4238c3a36847f800d299', 'gender': 1, 'id': 4784, 'name': 'Laura Dern', 'order': 1, 'profile_path': '/6UdGooksu7F4qfXkdvsQkhFVuhK.jpg'}, {'cast_id': 6, 'character': 'Dr. Ian Malcolm', 'credit_id': '52fe4238c3a36847f800d29d', 'gender': 2, 'id': 4785, 'name': 'Jeff Goldblum', 'order': 2, 'profile_path': '/w9frUiRJUyRnWvFqihtS31q6LWc.jpg'}, {'cast_id': 7, 'character': 'John Hammond', 'credit_id': '52fe4238c3a36847f800d2a1', 'gender': 2, 'id': 4786, 'name': 'Richard Attenborough', 'order': 3, 'profile_path': '/Abo8fAcdruACs344ut6PNSKH7N4.jpg'}, {'cast_id': 10, 'character': 'Robert Muldoon', 'credit_id': '52fe4238c3a36847f800d2ad', 'gender': 0, 'id': 4789, 'name': 'Bob Peck', 'order': 4, 'profile_path': '/fuuD2J4JIVkpi0aEurKX6jfYyoK.jpg'}, {'cast_id': 12, 'character': 'Donald Gennaro', 'credit_id': '52fe4238c3a36847f800d2b5', 'gender': 2, 'id': 4790, 'name': 'Martin Ferrero', 'order': 5, 'profile_path': '/gTIclBDE9q6TFmOx7JIn32zTaVk.jpg'}, {'cast_id': 137, 'character': 'Wu', 'credit_id': '57cb105dc3a368674400106b', 'gender': 2, 'id': 14592, 'name': 'BD Wong', 'order': 6, 'profile_path': '/o8JUV37KWNorHOabp3zyD756oE3.jpg'}, {'cast_id': 8, 'character': 'Tim Murphy', 'credit_id': '52fe4238c3a36847f800d2a5', 'gender': 2, 'id': 4787, 'name': 'Joseph Mazzello', 'order': 7, 'profile_path': '/zsBGvymDqB737PerJTqhS9dPuBd.jpg'}, {'cast_id': 9, 'character': 'Lex Murphy', 'credit_id': '52fe4238c3a36847f800d2a9', 'gender': 1, 'id': 4788, 'name': 'Ariana Richards', 'order': 8, 'profile_path': '/b4S0q3uSDIophwYcPlBABgJObSX.jpg'}, {'cast_id': 138, 'character': 'Arnold', 'credit_id': '57cb10adc3a36872b90045f6', 'gender': 2, 'id': 2231, 'name': 'Samuel L. Jackson', 'order': 9, 'profile_path': '/AvCReLikjzYEf9XjTQxbv3JWgKT.jpg'}, {'cast_id': 13, 'character': 'Dennis Nedry', 'credit_id': '52fe4238c3a36847f800d2b9', 'gender': 2, 'id': 4201, 'name': 'Wayne Knight', 'order': 10, 'profile_path': '/oW9aeZwkz1S1IMjQGtd9mnvlEax.jpg'}, {'cast_id': 26, 'character': 'Gerry Harding', 'credit_id': '52fe4238c3a36847f800d2fb', 'gender': 2, 'id': 2211, 'name': 'Gerald R. Molen', 'order': 11, 'profile_path': '/ih3yLiYixeQuW2Zp545aHtD5nq.jpg'}, {'cast_id': 27, 'character': 'Juanito Rostagno', 'credit_id': '52fe4238c3a36847f800d2ff', 'gender': 2, 'id': 30488, 'name': 'Miguel Sandoval', 'order': 12, 'profile_path': '/x0mn76606kpJtzzl0B2nfJlZXkE.jpg'}, {'cast_id': 28, 'character': 'Lewis Dodgson', 'credit_id': '52fe4238c3a36847f800d303', 'gender': 2, 'id': 176312, 'name': 'Cameron Thor', 'order': 13, 'profile_path': '/kOguY8OMOOBs2L9IyL6OzGvdxJ0.jpg'}, {'cast_id': 29, 'character': 'Volunteer #1', 'credit_id': '52fe4238c3a36847f800d307', 'gender': 2, 'id': 145531, 'name': 'Christopher John Fields', 'order': 14, 'profile_path': '/jTWw4B74VhrPo8AN6Q9jq31eYDD.jpg'}, {'cast_id': 33, 'character': 'Volunteer Boy', 'credit_id': '52fe4238c3a36847f800d31d', 'gender': 2, 'id': 166298, 'name': 'Whit Hertford', 'order': 15, 'profile_path': '/8jhUyJUXdXKh4RJPk2T9NMU5bWP.jpg'}, {'cast_id': 34, 'character': 'Mate', 'credit_id': '52fe4238c3a36847f800d321', 'gender': 2, 'id': 1060, 'name': 'Dean Cundey', 'order': 16, 'profile_path': '/xunb0FZLZLhca2F5OJcKzV1mjR0.jpg'}, {'cast_id': 35, 'character': 'Worker in Raptor Pen', 'credit_id': '52fe4238c3a36847f800d325', 'gender': 0, 'id': 9559, 'name': 'Jophery C. Brown', 'order': 17, 'profile_path': '/gaqAdMVSylBmS3WUI3WQbSMBmWN.jpg'}, {'cast_id': 36, 'character': 'Helicopter Pilot', 'credit_id': '52fe4238c3a36847f800d329', 'gender': 0, 'id': 1278538, 'name': 'Tom Mishler', 'order': 18, 'profile_path': None}, {'cast_id': 14, 'character': 'Mr. D.N.A. (voice)', 'credit_id': '52fe4238c3a36847f800d2bd', 'gender': 2, 'id': 4791, 'name': 'Greg Burson', 'order': 19, 'profile_path': '/A8sRcbpxZ5ft9UN8nRTc51DNWxS.jpg'}, {'cast_id': 37, 'character': 'Worker at Amber Mine', 'credit_id': '52fe4238c3a36847f800d32d', 'gender': 0, 'id': 1278539, 'name': 'Adrian Escober', 'order': 20, 'profile_path': None}, {'cast_id': 38, 'character': 'Jurassic Park Tour Voice (voice)', 'credit_id': '52fe4238c3a36847f800d331', 'gender': 2, 'id': 26660, 'name': 'Richard Kiley', 'order': 21, 'profile_path': '/gd0wZUwusAdm37LJmetsZnJK7Yw.jpg'}, {'cast_id': 39, 'character': 'Lab Technician (uncredited)', 'credit_id': '52fe4238c3a36847f800d335', 'gender': 0, 'id': 1278540, 'name': 'Brad M. Bucklin', 'order': 22, 'profile_path': '/K6y2vzXgNbWmN7Mjy9eCN4fGcd.jpg'}, {'cast_id': 40, 'character': 'Archeologist (uncredited)', 'credit_id': '52fe4238c3a36847f800d339', 'gender': 0, 'id': 1278541, 'name': 'Laura Burnett', 'order': 23, 'profile_path': '/rtVkFFT8fZhvW3ctLYJy9rlPj7m.jpg'}, {'cast_id': 41, 'character': 'Miner - Dug Out Mosquito (uncredited)', 'credit_id': '52fe4238c3a36847f800d33d', 'gender': 2, 'id': 1004156, 'name': 'Gary Rodriguez', 'order': 24, 'profile_path': '/xpZQORMhehhPbxnbECOnxSDsOpm.jpg'}, {'cast_id': 42, 'character': "Driver of Grant, Sattler &amp; Malcolm's Jeep (uncredited)", 'credit_id': '52fe4238c3a36847f800d341', 'gender': 2, 'id': 15335, 'name': 'Brian Smrz', 'order': 25, 'profile_path': '/3T07uPP01HtpctQdsvzLVsNTm8u.jpg'}, {'cast_id': 43, 'character': 'InGen Helicopter Pilot (uncredited)', 'credit_id': '52fe4238c3a36847f800d345', 'gender': 2, 'id': 1278542, 'name': "Robert 'Bobby Z' Zajonc", 'order': 26, 'profile_path': '/yeK916uQBf9galMQBytSfLkeMR7.jpg'}]</t>
  </si>
  <si>
    <t>[{'credit_id': '52fe4238c3a36847f800d291', 'department': 'Directing', 'gender': 2, 'id': 488, 'job': 'Director', 'name': 'Steven Spielberg', 'profile_path': '/pOK15UNaw75Bzj7BQO1ulehbPPm.jpg'}, {'credit_id': '52fe4238c3a36847f800d2c3', 'department': 'Production', 'gender': 1, 'id': 489, 'job': 'Producer', 'name': 'Kathleen Kennedy', 'profile_path': '/6rGtk7OdbkO2QDM2OQxt9Blww3O.jpg'}, {'credit_id': '52fe4238c3a36847f800d2c9', 'department': 'Production', 'gender': 2, 'id': 2211, 'job': 'Producer', 'name': 'Gerald R. Molen', 'profile_path': '/ih3yLiYixeQuW2Zp545aHtD5nq.jpg'}, {'credit_id': '52fe4238c3a36847f800d2cf', 'department': 'Sound', 'gender': 2, 'id': 491, 'job': 'Original Music Composer', 'name': 'John Williams', 'profile_path': '/2Ats98PB1SH2yfEPikiLdhRuXZm.jpg'}, {'credit_id': '52fe4238c3a36847f800d2d5', 'department': 'Camera', 'gender': 2, 'id': 1060, 'job': 'Director of Photography', 'name': 'Dean Cundey', 'profile_path': '/xunb0FZLZLhca2F5OJcKzV1mjR0.jpg'}, {'credit_id': '52fe4238c3a36847f800d2db', 'department': 'Editing', 'gender': 2, 'id': 493, 'job': 'Editor', 'name': 'Michael Kahn', 'profile_path': '/jb4Y9q1q91VRQJue0VXhU7VcXce.jpg'}, {'credit_id': '52fe4238c3a36847f800d2e1', 'department': 'Art', 'gender': 2, 'id': 496, 'job': 'Production Design', 'name': 'Rick Carter', 'profile_path': '/nIkkWGDlvAuZUAmVQZOIKew9kxw.jpg'}, {'credit_id': '52fe4238c3a36847f800d2e7', 'department': 'Production', 'gender': 1, 'id': 2874, 'job': 'Casting', 'name': 'Janet Hirshenson', 'profile_path': None}, {'credit_id': '52fe4238c3a36847f800d2ed', 'department': 'Production', 'gender': 1, 'id': 3275, 'job': 'Casting', 'name': 'Jane Jenkins', 'profile_path': '/aVOlC6UkKaxZpzvpdRxCjkMtJHI.jpg'}, {'credit_id': '52fe4238c3a36847f800d2f3', 'department': 'Production', 'gender': 0, 'id': 45762, 'job': 'Other', 'name': 'Erno Das', 'profile_path': None}, {'credit_id': '52fe4238c3a36847f800d30d', 'department': 'Writing', 'gender': 2, 'id': 4782, 'job': 'Novel', 'name': 'Michael Crichton', 'profile_path': '/lAQ6LYkhdVxa2tDSCOGxQZ3t0wO.jpg'}, {'credit_id': '52fe4238c3a36847f800d313', 'department': 'Writing', 'gender': 2, 'id': 4782, 'job': 'Screenplay', 'name': 'Michael Crichton', 'profile_path': '/lAQ6LYkhdVxa2tDSCOGxQZ3t0wO.jpg'}, {'credit_id': '52fe4238c3a36847f800d319', 'department': 'Writing', 'gender': 2, 'id': 508, 'job': 'Screenplay', 'name': 'David Koepp', 'profile_path': '/3A7kfyMXaVjGcSbGdRD25msbHcj.jpg'}, {'credit_id': '575c8c11925141786f000922', 'department': 'Art', 'gender': 0, 'id': 83075, 'job': 'Construction Foreman', 'name': 'John R. Elliott', 'profile_path': None}, {'credit_id': '55318221925141529b0009e0', 'department': 'Visual Effects', 'gender': 0, 'id': 1453514, 'job': 'Visual Effects', 'name': 'Kim Blanchette', 'profile_path': None}, {'credit_id': '5534066bc3a368221900628b', 'department': 'Crew', 'gender': 0, 'id': 1456696, 'job': 'Compositors', 'name': 'Brian N. Bentley', 'profile_path': None}, {'credit_id': '553c292fc3a3685cf8006376', 'department': 'Crew', 'gender': 2, 'id': 1412756, 'job': 'Visual Effects Editor', 'name': "Chris O'Connell", 'profile_path': None}, {'credit_id': '556b78159251412a0c000778', 'department': 'Production', 'gender': 1, 'id': 12631, 'job': 'Associate Producer', 'name': 'Lata Ryan', 'profile_path': None}, {'credit_id': '556b7824c3a368548900435e', 'department': 'Production', 'gender': 2, 'id': 490, 'job': 'Associate Producer', 'name': 'Colin Wilson', 'profile_path': None}, {'credit_id': '564a62afc3a3686031000a5a', 'department': 'Art', 'gender': 0, 'id': 9968, 'job': 'Set Decoration', 'name': 'Jackie Carr', 'profile_path': None}, {'credit_id': '564a63d7c3a3686026000c48', 'department': 'Art', 'gender': 2, 'id': 8679, 'job': 'Art Direction', 'name': 'William James Teegarden', 'profile_path': None}, {'credit_id': '564a646a9251414dcb000c01', 'department': 'Directing', 'gender': 1, 'id': 1341865, 'job': 'Script Supervisor', 'name': 'Ana Maria Quintana', 'profile_path': '/qRZk7M0pZ9JmcXVGPYGtDPjmk6R.jpg'}, {'credit_id': '564a64afc3a3686037000c6a', 'department': 'Sound', 'gender': 0, 'id': 66142, 'job': 'Music Editor', 'name': 'Kenneth Wannberg', 'profile_path': None}, {'credit_id': '564a64e69251414dcb000c20', 'department': 'Sound', 'gender': 0, 'id': 1425978, 'job': 'Sound Re-Recording Mixer', 'name': 'Gary Summers', 'profile_path': None}, {'credit_id': '564a65089251414dd1000ba5', 'department': 'Sound', 'gender': 2, 'id': 8276, 'job': 'Sound Effects Editor', 'name': 'Tim Holland', 'profile_path': None}, {'credit_id': '564a65a3c3a3686024000c6e', 'department': 'Sound', 'gender': 1, 'id': 15893, 'job': 'Sound Effects Editor', 'name': 'Teresa Eckton', 'profile_path': None}, {'credit_id': '564a65c09251414dc4000b0f', 'department': 'Sound', 'gender': 0, 'id': 1401786, 'job': 'Sound Effects Editor', 'name': 'Ken Fischer', 'profile_path': None}, {'credit_id': '564a65e0c3a368602b000c59', 'department': 'Sound', 'gender': 0, 'id': 7764, 'job': 'Supervising Sound Editor', 'name': 'Richard Hymns', 'profile_path': None}, {'credit_id': '564a65fa9251417c460003ab', 'department': 'Editing', 'gender': 0, 'id': 8158, 'job': 'Dialogue Editor', 'name': 'Michael Silvers', 'profile_path': None}, {'credit_id': '564a6613c3a3686035000bef', 'department': 'Editing', 'gender': 0, 'id': 1537139, 'job': 'Dialogue Editor', 'name': 'Sara Bolder', 'profile_path': None}, {'credit_id': '564a6636c3a3686037000cce', 'department': 'Crew', 'gender': 0, 'id': 92479, 'job': 'Stunt Coordinator', 'name': 'Gary Hymes', 'profile_path': None}, {'credit_id': '575c8987c3a36831a4000a0a', 'department': 'Art', 'gender': 0, 'id': 1595460, 'job': 'Art Direction', 'name': 'John Bell', 'profile_path': None}, {'credit_id': '575c8ac99251415a0a001fad', 'department': 'Art', 'gender': 1, 'id': 1633931, 'job': 'Art Department Coordinator', 'name': 'Caroline Quinn', 'profile_path': None}, {'credit_id': '575c8aedc3a3685e03001166', 'department': 'Art', 'gender': 0, 'id': 1390517, 'job': 'Assistant Art Director', 'name': 'Lauren Cory', 'profile_path': None}, {'credit_id': '575c8bcfc3a3685e0300117f', 'department': 'Art', 'gender': 0, 'id': 1376897, 'job': 'Construction Coordinator', 'name': 'John Villarino', 'profile_path': None}, {'credit_id': '575c8c34c3a36831a4000a5f', 'department': 'Art', 'gender': 0, 'id': 1415453, 'job': 'Greensman', 'name': 'Jeff Brown', 'profile_path': None}, {'credit_id': '575c8c9a92514178350009b7', 'department': 'Art', 'gender': 0, 'id': 1633933, 'job': 'Leadman', 'name': 'Tim Donelan', 'profile_path': None}, {'credit_id': '575c8cdbc3a3683168000a42', 'department': 'Art', 'gender': 0, 'id': 1589724, 'job': 'Location Scout', 'name': 'Rory Enke', 'profile_path': None}, {'credit_id': '575c8cf9925141786f000936', 'department': 'Art', 'gender': 0, 'id': 1633934, 'job': 'Production Illustrator', 'name': 'Tom Cranham', 'profile_path': None}, {'credit_id': '575c8d64c3a36873a30003f6', 'department': 'Art', 'gender': 0, 'id': 1400548, 'job': 'Sculptor', 'name': 'Yarek Alfer', 'profile_path': None}, {'credit_id': '575c93639251415a0a0020af', 'department': 'Art', 'gender': 0, 'id': 1389127, 'job': 'Set Designer', 'name': 'John Berger', 'profile_path': None}, {'credit_id': '575c937bc3a36810a4001c1d', 'department': 'Art', 'gender': 0, 'id': 1595461, 'job': 'Standby Painter', 'name': 'Tony Leonardi', 'profile_path': None}, {'credit_id': '575c9393c3a36810a4001c25', 'department': 'Camera', 'gender': 2, 'id': 43891, 'job': 'Additional Photography', 'name': 'Lloyd Ahern II', 'profile_path': None}, {'credit_id': '575c93b89251415a0a0020bb', 'department': 'Camera', 'gender': 0, 'id': 62583, 'job': 'Camera Operator', 'name': 'Raymond Stella', 'profile_path': None}, {'credit_id': '575c93d0c3a3685e03001299', 'department': 'Camera', 'gender': 0, 'id': 1633943, 'job': 'First Assistant Camera', 'name': 'Calmar Roberts', 'profile_path': None}, {'credit_id': '59d35f2a925141409f00cf0a', 'department': 'Camera', 'gender': 0, 'id': 1633944, 'job': 'Key Grip', 'name': 'Ron Cardarelli', 'profile_path': None}, {'credit_id': '575c93fa9251415a0a0020c3', 'department': 'Camera', 'gender': 2, 'id': 1403415, 'job': 'Helicopter Camera', 'name': 'David B. Nowell', 'profile_path': None}, {'credit_id': '575c9414c3a36873370004a4', 'department': 'Camera', 'gender': 0, 'id': 1392245, 'job': 'Still Photographer', 'name': 'Murray Close', 'profile_path': None}, {'credit_id': '575c94349251415a0a0020c7', 'department': 'Costume &amp; Make-Up', 'gender': 0, 'id': 1329759, 'job': 'Costume Supervisor', 'name': 'Sue Moore', 'profile_path': None}, {'credit_id': '59d35e9bc3a36852ab00d381', 'department': 'Art', 'gender': 0, 'id': 1877161, 'job': 'Set Dresser', 'name': 'Luigi Mugavero', 'profile_path': None}, {'credit_id': '575c9461c3a36810a4001c38', 'department': 'Crew', 'gender': 0, 'id': 1463301, 'job': 'Carpenter', 'name': 'Alvin S. Cabrinha Jr.', 'profile_path': None}, {'credit_id': '575c9474c3a36873370004b2', 'department': 'Crew', 'gender': 0, 'id': 1633949, 'job': 'Craft Service', 'name': 'Tim Gonzales', 'profile_path': None}, {'credit_id': '575c9488c3a36873a30004c7', 'department': 'Crew', 'gender': 0, 'id': 1633950, 'job': 'Driver', 'name': 'Tino Caira', 'profile_path': None}, {'credit_id': '59d35ed3c3a36852c300bc8f', 'department': 'Camera', 'gender': 0, 'id': 1633951, 'job': 'Camera Loader', 'name': 'Stephen Sfetku', 'profile_path': None}, {'credit_id': '575c94d0c3a36873a30004d4', 'department': 'Crew', 'gender': 0, 'id': 1633952, 'job': 'Post Production Assistant', 'name': 'Robert West', 'profile_path': None}, {'credit_id': '575c94f0c3a36872ca00051d', 'department': 'Crew', 'gender': 0, 'id': 590967, 'job': 'Production Controller', 'name': 'Jane Goe', 'profile_path': None}, {'credit_id': '575c955bc3a36810a4001c4f', 'department': 'Crew', 'gender': 0, 'id': 1633953, 'job': 'Production Office Assistant', 'name': 'Kimberly Verros', 'profile_path': None}, {'credit_id': '575c957fc3a36873370004eb', 'department': 'Crew', 'gender': 0, 'id': 1633954, 'job': 'Projection', 'name': 'Timothy Greenwood', 'profile_path': None}, {'credit_id': '575c95a99251414a8200105d', 'department': 'Crew', 'gender': 2, 'id': 1533588, 'job': 'Propmaker', 'name': 'Victor Anderson', 'profile_path': '/14DZ1bjyLGhyj68VBk5xM4BCzjf.jpg'}, {'credit_id': '575c95c5c3a36873370004f7', 'department': 'Crew', 'gender': 0, 'id': 1400849, 'job': 'Property Master', 'name': 'Jerry Moss', 'profile_path': None}, {'credit_id': '575c9611925141398c0012aa', 'department': 'Crew', 'gender': 0, 'id': 92479, 'job': 'Second Unit Cinematographer', 'name': 'Gary Hymes', 'profile_path': None}, {'credit_id': '575c969ac3a36810a4001c89', 'department': 'Crew', 'gender': 0, 'id': 1633955, 'job': 'Security', 'name': 'Mark Travis', 'profile_path': None}, {'credit_id': '575c96c0c3a3685e03001306', 'department': 'Crew', 'gender': 0, 'id': 1633956, 'job': 'Software Engineer', 'name': 'Bruce Lamond', 'profile_path': None}, {'credit_id': '575c96f1c3a36873a300051a', 'department': 'Crew', 'gender': 0, 'id': 1095994, 'job': 'Sound Recordist', 'name': 'Ron Judkins', 'profile_path': None}, {'credit_id': '575c9726c3a36873a3000526', 'department': 'Crew', 'gender': 0, 'id': 1633957, 'job': 'Stand In', 'name': 'Don Feldstein', 'profile_path': None}, {'credit_id': '575c9745c3a3683168000bc5', 'department': 'Crew', 'gender': 0, 'id': 1633958, 'job': 'Stunts', 'name': 'Nathalie B. Bollinger', 'profile_path': None}, {'credit_id': '575c9795925141786f000a45', 'department': 'Crew', 'gender': 0, 'id': 1345604, 'job': 'Systems Administrators &amp; Support', 'name': 'William F. Hamilton', 'profile_path': None}, {'credit_id': '575c97b99251415a0a00211e', 'department': 'Crew', 'gender': 0, 'id': 1397882, 'job': 'Transportation Captain', 'name': 'Hal Lary', 'profile_path': None}, {'credit_id': '575c97e6925141786f000a49', 'department': 'Crew', 'gender': 0, 'id': 1357070, 'job': 'Transportation Coordinator', 'name': 'Denny Caira', 'profile_path': None}, {'credit_id': '575c9822c3a3683118000bb2', 'department': 'Production', 'gender': 0, 'id': 1186326, 'job': 'Unit Production Manager', 'name': 'Paul Deason', 'profile_path': None}, {'credit_id': '575c984a9251417835000b30', 'department': 'Crew', 'gender': 0, 'id': 1633959, 'job': 'Unit Publicist', 'name': 'Marsha Robertson', 'profile_path': None}, {'credit_id': '575c98e5c3a36873a3000555', 'department': 'Directing', 'gender': 0, 'id': 1633960, 'job': 'Layout', 'name': 'Robert Peluce', 'profile_path': None}, {'credit_id': '575dd2789251414e8f0004d7', 'department': 'Editing', 'gender': 0, 'id': 1634725, 'job': 'Color Timer', 'name': 'Dale Caldwell', 'profile_path': None}, {'credit_id': '575dd298c3a3680608000697', 'department': 'Editing', 'gender': 0, 'id': 1627989, 'job': 'Editorial Coordinator', 'name': 'David Tanaka', 'profile_path': None}, {'credit_id': '575dd2e8c3a36806ad00071e', 'department': 'Lighting', 'gender': 0, 'id': 1634727, 'job': 'Best Boy Electric', 'name': 'Sid Lucero', 'profile_path': None}, {'credit_id': '575dd30792514103e8000e40', 'department': 'Lighting', 'gender': 0, 'id': 1634728, 'job': 'Electrician', 'name': 'Roger Thompson', 'profile_path': None}, {'credit_id': '575dd322c3a3683731001138', 'department': 'Lighting', 'gender': 0, 'id': 1312670, 'job': 'Gaffer', 'name': 'Jack S. Schlosser', 'profile_path': None}, {'credit_id': '575dd33c9251414e8f0004f3', 'department': 'Lighting', 'gender': 0, 'id': 1634729, 'job': 'Lighting Technician', 'name': 'Henry Charleston', 'profile_path': None}, {'credit_id': '575dd35d9251414e63000477', 'department': 'Lighting', 'gender': 0, 'id': 1634730, 'job': 'Rigging Gaffer', 'name': 'Patrick Marshall', 'profile_path': None}, {'credit_id': '575dd37bc3a3681c2e0004fc', 'department': 'Lighting', 'gender': 0, 'id': 1634731, 'job': 'Rigging Grip', 'name': 'Bud Heller', 'profile_path': None}, {'credit_id': '575dd39b9251414e63000481', 'department': 'Production', 'gender': 2, 'id': 14697, 'job': 'Casting Associate', 'name': 'Michael Hirshenson', 'profile_path': None}, {'credit_id': '575dd3bbc3a368047000073f', 'department': 'Production', 'gender': 0, 'id': 1634733, 'job': 'Executive In Charge Of Production', 'name': 'Patricia Blau', 'profile_path': None}, {'credit_id': '575dd3dcc3a3681c2e00050f', 'department': 'Production', 'gender': 2, 'id': 1213770, 'job': 'Location Manager', 'name': 'Ken Levine', 'profile_path': None}, {'credit_id': '575dd4079251414e8f000518', 'department': 'Production', 'gender': 0, 'id': 1634735, 'job': 'Production Accountant', 'name': 'Pam Kaye', 'profile_path': None}, {'credit_id': '575dd4429251414a82005536', 'department': 'Production', 'gender': 0, 'id': 1634737, 'job': 'Production Manager', 'name': 'Jason Pomerantz', 'profile_path': None}, {'credit_id': '575dd47e92514103e8000e7c', 'department': 'Production', 'gender': 0, 'id': 1634736, 'job': 'Production Coordinator', 'name': 'Mark Lohff', 'profile_path': None}, {'credit_id': '575dd4a19251414e630004b3', 'department': 'Production', 'gender': 0, 'id': 91937, 'job': 'Production Office Coordinator', 'name': 'Angela Heald', 'profile_path': None}, {'credit_id': '575dd4c09251413eb200067a', 'department': 'Production', 'gender': 0, 'id': 1634738, 'job': 'Production Supervisor', 'name': 'Jules Roman', 'profile_path': None}, {'credit_id': '575dd4dd9251411654000bf9', 'department': 'Sound', 'gender': 2, 'id': 75380, 'job': 'Boom Operator', 'name': 'Robert Jackson', 'profile_path': None}, {'credit_id': '59d361ac92514140ba00da70', 'department': 'Sound', 'gender': 0, 'id': 14657, 'job': 'Foley Editor', 'name': 'Sandina Bailo-Lape', 'profile_path': None}, {'credit_id': '575dd5219251411654000c04', 'department': 'Sound', 'gender': 2, 'id': 1761, 'job': 'Orchestrator', 'name': 'Alexander Courage', 'profile_path': None}, {'credit_id': '575dd548c3a36805be0006c1', 'department': 'Sound', 'gender': 0, 'id': 91144, 'job': 'Scoring Mixer', 'name': 'Shawn Murphy', 'profile_path': None}, {'credit_id': '575dd571c3a3683791001026', 'department': 'Sound', 'gender': 2, 'id': 2216, 'job': 'Sound Designer', 'name': 'Gary Rydstrom', 'profile_path': '/jZpr1nVfO7lldWI0YtmP1FGw7Rj.jpg'}, {'credit_id': '575dd59e9251411654000c11', 'department': 'Sound', 'gender': 0, 'id': 1095994, 'job': 'Sound Mixer', 'name': 'Ron Judkins', 'profile_path': None}, {'credit_id': '575dd641c3a36806080006f9', 'department': 'Visual Effects', 'gender': 0, 'id': 1634739, 'job': 'Digital Compositors', 'name': 'Ryan Keely', 'profile_path': None}, {'credit_id': '575dd65d9251413e3d0006eb', 'department': 'Visual Effects', 'gender': 0, 'id': 1634740, 'job': 'I/O Supervisor', 'name': 'Rachel Decker', 'profile_path': None}, {'credit_id': '575dd695c3a3681c2e000569', 'department': 'Visual Effects', 'gender': 0, 'id': 1453289, 'job': 'Visual Effects Coordinator', 'name': 'Judith Weaver', 'profile_path': None}, {'credit_id': '575dd6b39251413eb20006c0', 'department': 'Visual Effects', 'gender': 0, 'id': 65674, 'job': 'Visual Effects Producer', 'name': 'Janet Healy', 'profile_path': None}, {'credit_id': '575dd6e99251415dd20042e2', 'department': 'Visual Effects', 'gender': 0, 'id': 87130, 'job': 'Visual Effects Supervisor', 'name': 'Mark A.Z. DippÃ©', 'profile_path': '/aXHVL2NmsCnMgwnacF2YBkOJ73x.jpg'}, {'credit_id': '575dd70f9251413eb20006cd', 'department': 'Crew', 'gender': 0, 'id': 900, 'job': 'Sound Design Assistant', 'name': 'Christopher Boyes', 'profile_path': '/qPYrAJif2AYqgUckgE9bEkjrdVw.jpg'}, {'credit_id': '575dd73292514103e8000ed2', 'department': 'Crew', 'gender': 0, 'id': 1634742, 'job': 'Visual Effects Art Director', 'name': 'TyRuben Ellingson', 'profile_path': None}, {'credit_id': '575dd751c3a36806ad0007da', 'department': 'Sound', 'gender': 0, 'id': 1424127, 'job': 'Dolby Consultant', 'name': 'Douglas Greenfield', 'profile_path': None}, {'credit_id': '59d3605cc3a36852e900d6a3', 'department': 'Directing', 'gender': 2, 'id': 139086, 'job': 'First Assistant Director', 'name': 'John T. Kretchmer', 'profile_path': None}, {'credit_id': '59d360b6925141404e00d50d', 'department': 'Editing', 'gender': 0, 'id': 1733142, 'job': 'Negative Cutter', 'name': 'Gary Burritt', 'profile_path': None}, {'credit_id': '588fdafec3a3680ba50000d1', 'department': 'Visual Effects', 'gender': 2, 'id': 7727, 'job': 'Visual Effects', 'name': 'Phil Tippett', 'profile_path': '/2uQ0B7fN5cDQk17J1X3pxDSf9y.jpg'}, {'credit_id': '59d35f0c925141409f00ceea', 'department': 'Camera', 'gender': 0, 'id': 1898949, 'job': 'Dolly Grip', 'name': 'Dave Wachtman', 'profile_path': None}, {'credit_id': '59d35e55c3a368528700dbe1', 'department': 'Art', 'gender': 0, 'id': 1667254, 'job': 'Assistant Property Master', 'name': 'Ken Peterson', 'profile_path': None}, {'credit_id': '59d35f44c3a368530900dd31', 'department': 'Camera', 'gender': 0, 'id': 1898950, 'job': 'Grip', 'name': 'John Coker', 'profile_path': None}, {'credit_id': '59d35f7ec3a36852ab00d4b1', 'department': 'Costume &amp; Make-Up', 'gender': 1, 'id': 936194, 'job': 'Makeup Supervisor', 'name': 'Christina Smith', 'profile_path': None}, {'credit_id': '59d36009c3a36852c300be19', 'department': 'Crew', 'gender': 2, 'id': 1278542, 'job': 'Aerial Coordinator', 'name': "Robert 'Bobby Z' Zajonc", 'profile_path': '/yeK916uQBf9galMQBytSfLkeMR7.jpg'}, {'credit_id': '59d36083c3a36852f600b833', 'department': 'Directing', 'gender': 0, 'id': 92342, 'job': 'Second Assistant Director', 'name': 'Michele Panelli-Venetis', 'profile_path': None}, {'credit_id': '59d360e2c3a36852c300bf14', 'department': 'Lighting', 'gender': 0, 'id': 1446536, 'job': 'Chief Lighting Technician', 'name': 'Mark Walthour', 'profile_path': None}, {'credit_id': '59d3613cc3a36852c300bf6e', 'department': 'Production', 'gender': 0, 'id': 1638034, 'job': 'Assistant Production Coordinator', 'name': 'Sherry Marshall', 'profile_path': None}, {'credit_id': '59d3615ac3a368528700e013', 'department': 'Production', 'gender': 1, 'id': 1851155, 'job': 'Casting Assistant', 'name': 'Susanna Griffith', 'profile_path': None}, {'credit_id': '59d36181925141405b00d27a', 'department': 'Sound', 'gender': 0, 'id': 1451800, 'job': 'ADR Editor', 'name': 'Laurel Ladevich', 'profile_path': None}, {'credit_id': '59d361cec3a368525600d5f4', 'department': 'Sound', 'gender': 0, 'id': 1738137, 'job': 'Musician', 'name': 'Tom Boyd', 'profile_path': None}, {'credit_id': '59d36238c3a36852ab00d802', 'department': 'Visual Effects', 'gender': 0, 'id': 60207, 'job': 'CG Animator', 'name': "Steve 'Spaz' Williams", 'profile_path': '/zD0Qyhjjg87fDdEDJbqOFsSMtjm.jpg'}, {'credit_id': '59d3626fc3a368528700e158', 'department': 'Visual Effects', 'gender': 0, 'id': 1208107, 'job': 'Mechanical Designer', 'name': 'Evan Brainard', 'profile_path': None}]</t>
  </si>
  <si>
    <t>[{'name': 'Universal Pictures', 'id': 33}, {'name': 'Amblin Entertainment', 'id': 56}]</t>
  </si>
  <si>
    <t>Jurassic Park</t>
  </si>
  <si>
    <t>m412</t>
  </si>
  <si>
    <t>[{'cast_id': 1, 'character': 'Freddy Krueger', 'credit_id': '52fe4452c3a36847f808f493', 'gender': 2, 'id': 5139, 'name': 'Robert Englund', 'order': 0, 'profile_path': '/h4LEgXsvbfmIbwktkiGWNwwtr8q.jpg'}, {'cast_id': 2, 'character': 'Jason Voorhees', 'credit_id': '52fe4452c3a36847f808f497', 'gender': 2, 'id': 50094, 'name': 'Ken Kirzinger', 'order': 1, 'profile_path': '/g90jZeSii6OmNOlNoxGFwCb2spJ.jpg'}, {'cast_id': 3, 'character': 'Will Rollins', 'credit_id': '52fe4453c3a36847f808f49b', 'gender': 2, 'id': 50095, 'name': 'Jason Ritter', 'order': 2, 'profile_path': '/9Bb3pvovYQcGh25KEPgKJVwiR9d.jpg'}, {'cast_id': 4, 'character': 'Lori Campbell', 'credit_id': '52fe4453c3a36847f808f49f', 'gender': 1, 'id': 18315, 'name': 'Monica Keena', 'order': 3, 'profile_path': '/f4dD2ohtjJZweo6nbvu38OpSsCO.jpg'}, {'cast_id': 14, 'character': 'Deputy Scott Stubbs', 'credit_id': '52fe4453c3a36847f808f4d9', 'gender': 2, 'id': 58058, 'name': 'Lochlyn Munro', 'order': 4, 'profile_path': '/caBPICexFi48JIvsEdwJGjQrTmY.jpg'}, {'cast_id': 15, 'character': 'Kia Waterson', 'credit_id': '52fe4453c3a36847f808f4dd', 'gender': 0, 'id': 93527, 'name': 'Kelly Rowland', 'order': 5, 'profile_path': '/epoMwRB1KsyxXfDNoYzX1wE28pK.jpg'}, {'cast_id': 16, 'character': 'Charlie Linderman', 'credit_id': '52fe4453c3a36847f808f4e1', 'gender': 2, 'id': 59238, 'name': 'Chris Marquette', 'order': 6, 'profile_path': '/kKunkk6VksTnXGj0iK5MNqbYhBt.jpg'}, {'cast_id': 17, 'character': 'Mark Davis', 'credit_id': '52fe4453c3a36847f808f4e5', 'gender': 2, 'id': 32205, 'name': 'Brendan Fletcher', 'order': 7, 'profile_path': '/pt6kjBmnhamO1nvc1YqX3AczYpS.jpg'}, {'cast_id': 18, 'character': 'Gibb', 'credit_id': '52fe4453c3a36847f808f4e9', 'gender': 1, 'id': 27136, 'name': 'Katharine Isabelle', 'order': 8, 'profile_path': '/fYqQdPLHfwdeDnE4s6ooTzsWgHd.jpg'}, {'cast_id': 19, 'character': 'Bill Freeburg', 'credit_id': '52fe4453c3a36847f808f4ed', 'gender': 2, 'id': 39353, 'name': 'Kyle Labine', 'order': 9, 'profile_path': '/qdgqJHG8AzcrLPmS2S7yGSUlyJ1.jpg'}, {'cast_id': 20, 'character': 'Dr. Campbell', 'credit_id': '52fe4453c3a36847f808f4f1', 'gender': 2, 'id': 85922, 'name': 'Tom Butler', 'order': 10, 'profile_path': '/25mdyFUsVexK1eTHBvlfd8GPmF0.jpg'}, {'cast_id': 26, 'character': 'Blake', 'credit_id': '54ba7735c3a3686c61006054', 'gender': 2, 'id': 89248, 'name': 'David Kopp', 'order': 11, 'profile_path': '/qxFUuNHZuhRLdiPfg4QLY6jlsPQ.jpg'}, {'cast_id': 27, 'character': "Mrs. Pamela Voorhees (Jason's Mother)", 'credit_id': '54ba78bdc3a3686c61006075', 'gender': 1, 'id': 99841, 'name': 'Paula Shaw', 'order': 12, 'profile_path': '/bqVe6fyo0qtD5ra9KzLTcjm8tF0.jpg'}, {'cast_id': 28, 'character': 'Trey', 'credit_id': '54ba795ec3a3686c61006082', 'gender': 2, 'id': 169469, 'name': 'Jesse Hutch', 'order': 13, 'profile_path': '/4ES1tgoPAcOecGkq10gHkkBcFBS.jpg'}, {'cast_id': 29, 'character': "Bobby Davis (Mark's Brother)", 'credit_id': '54ba7a01c3a36840460014a8', 'gender': 2, 'id': 12714, 'name': 'Zack Ward', 'order': 14, 'profile_path': '/4vqMpB4iojzCQNQ2jLNQWZ1XIIq.jpg'}, {'cast_id': 30, 'character': 'Sheriff Williams', 'credit_id': '54ba7da2925141485900388e', 'gender': 2, 'id': 26089, 'name': 'Garry Chalk', 'order': 15, 'profile_path': '/1estlif6pDM9uV7sgOsTU3WQeYw.jpg'}, {'cast_id': 31, 'character': "Blake's Father", 'credit_id': '54ba80c1c3a368404600156c', 'gender': 2, 'id': 65811, 'name': 'Brent Chapman', 'order': 16, 'profile_path': '/sE8GBHEV978jWYDIoAjSWuPHRaI.jpg'}, {'cast_id': 32, 'character': 'Young Jason Voorhees', 'credit_id': '54badf8bc3a3684046001cb7', 'gender': 0, 'id': 1414721, 'name': 'Spencer Stump', 'order': 17, 'profile_path': '/tIun5nPGVQiU8xfovZY64E7Iuy7.jpg'}, {'cast_id': 33, 'character': 'Little Girl', 'credit_id': '54bae0d89251413635001988', 'gender': 0, 'id': 1414722, 'name': 'JoÃ«lle Antonissen', 'order': 18, 'profile_path': '/iAYj3kU2FI5Z1NhsByWyxLjdpxV.jpg'}, {'cast_id': 34, 'character': 'Officer Goodman', 'credit_id': '54bae2e092514148f0004077', 'gender': 2, 'id': 63797, 'name': 'Alistair Abell', 'order': 19, 'profile_path': '/8NpOt0Tqszhg23oLPNZ1PTWV9zg.jpg'}, {'cast_id': 35, 'character': 'Principal Shaye', 'credit_id': '54bae3a59251411d77006c7a', 'gender': 2, 'id': 13663, 'name': 'Robert Shaye', 'order': 20, 'profile_path': '/ylgPcVcvDAZ9IykvDVN4894cEJh.jpg'}, {'cast_id': 36, 'character': 'Shack', 'credit_id': '54bae4729251411d77006c89', 'gender': 2, 'id': 53119, 'name': 'Chris Gauthier', 'order': 21, 'profile_path': '/oV3YOvhtKuIAdYHIRLiO4RI6SE.jpg'}, {'cast_id': 37, 'character': 'Teammate', 'credit_id': '54bae56ac3a3683eeb001ade', 'gender': 2, 'id': 169510, 'name': 'Colby Johannson', 'order': 22, 'profile_path': '/ytr983xMiU3LBVzhIVVcNAX7e1V.jpg'}, {'cast_id': 38, 'character': 'Beer Line Girl', 'credit_id': '54bae6939251411d6a007357', 'gender': 0, 'id': 102749, 'name': 'Kimberley Warnat', 'order': 23, 'profile_path': '/fmyKAEHqF93IOTzMgkHf1VsIgU8.jpg'}, {'cast_id': 39, 'character': 'Beer Line Guy', 'credit_id': '54bae724c3a3683eeb001afa', 'gender': 0, 'id': 1414727, 'name': 'Kevin Hansen', 'order': 24, 'profile_path': None}, {'cast_id': 40, 'character': 'Frisell (Glowing Raver)', 'credit_id': '54bae93b92514148b0003f06', 'gender': 0, 'id': 45429, 'name': 'Alex Green', 'order': 25, 'profile_path': '/afJvBeTr8CEgPcUimeM7onLxEFX.jpg'}, {'cast_id': 41, 'character': 'Heather', 'credit_id': '54baea8a92514148b0003f1b', 'gender': 0, 'id': 1244171, 'name': 'Odessa Munroe', 'order': 26, 'profile_path': '/adSUmdy4q7UrpRU3shQmGhq5Ws6.jpg'}, {'cast_id': 42, 'character': 'Dead Girl on Tree', 'credit_id': '54baeae9c3a368145e0044e6', 'gender': 0, 'id': 1414735, 'name': 'Jamie Mayo', 'order': 27, 'profile_path': None}, {'cast_id': 43, 'character': 'Dead Boy on Tree', 'credit_id': '54baebe79251411d79006b1c', 'gender': 2, 'id': 1414736, 'name': 'Blake Mawson', 'order': 28, 'profile_path': '/15gI9YEfdlHoqJKiZvSwzNOh7UZ.jpg'}, {'cast_id': 44, 'character': 'Kinsey Park (Male Nurse)', 'credit_id': '54baedd19251411d79006b4d', 'gender': 2, 'id': 60601, 'name': 'Viv Leacock', 'order': 29, 'profile_path': '/65ey92fHi13NBpvFLSsm7GWAXRL.jpg'}, {'cast_id': 45, 'character': 'Asylum Guard', 'credit_id': '54baf028c3a3687c40000030', 'gender': 0, 'id': 1414738, 'name': 'Tony Willett', 'order': 30, 'profile_path': None}, {'cast_id': 130, 'character': 'TV Reporter', 'credit_id': '56d2f4a7c3a3681e3600eca7', 'gender': 1, 'id': 184573, 'name': 'Claire Riley', 'order': 31, 'profile_path': None}, {'cast_id': 47, 'character': "Lori's Mother", 'credit_id': '54baf2889251411d77006d74', 'gender': 0, 'id': 1414739, 'name': 'Sharon Peters', 'order': 32, 'profile_path': None}, {'cast_id': 48, 'character': 'Skipping Girl', 'credit_id': '54baf33792514148bd00433a', 'gender': 0, 'id': 1414740, 'name': 'Sarah-Anne Hepher', 'order': 33, 'profile_path': None}, {'cast_id': 49, 'character': 'Skipping Girl', 'credit_id': '54baf3a592514148590040f3', 'gender': 0, 'id': 1414741, 'name': 'Kirsti Forbes', 'order': 34, 'profile_path': None}, {'cast_id': 50, 'character': 'Skipping Girl', 'credit_id': '54baf3e09251413635001ac1', 'gender': 0, 'id': 1414742, 'name': 'Taryn McCulloch', 'order': 35, 'profile_path': None}, {'cast_id': 51, 'character': 'School Nurse', 'credit_id': '54baf530c3a3686c6b00831f', 'gender': 1, 'id': 52457, 'name': 'Eileen Pedde', 'order': 36, 'profile_path': '/pPrvpJqNN0teedsj1A8f93KUmxk.jpg'}, {'cast_id': 52, 'character': 'Male Counselor', 'credit_id': '54baf5ef92514148bd00436f', 'gender': 0, 'id': 1414745, 'name': 'Sean Tyler Foley', 'order': 37, 'profile_path': None}, {'cast_id': 53, 'character': 'Female Counselor', 'credit_id': '54baf6f09251411d77006dc4', 'gender': 1, 'id': 1414747, 'name': 'Jacqueline Stewart', 'order': 38, 'profile_path': None}, {'cast_id': 54, 'character': 'Female Counselor', 'credit_id': '54baf7b1c3a368145e0045ec', 'gender': 0, 'id': 1414748, 'name': 'Laura Boddington', 'order': 39, 'profile_path': None}, {'cast_id': 55, 'character': 'Cruel Child', 'credit_id': '54baf8d6c3a3681411003e43', 'gender': 0, 'id': 1414749, 'name': 'Colton Shock', 'order': 40, 'profile_path': None}, {'cast_id': 56, 'character': 'Cruel Child', 'credit_id': '54baf9229251413635001b58', 'gender': 0, 'id': 1414750, 'name': 'Spencer Doduk', 'order': 41, 'profile_path': None}, {'cast_id': 57, 'character': 'Cruel Child', 'credit_id': '54baf97a9251416e9b000043', 'gender': 0, 'id': 1414751, 'name': 'Anysha Berthot', 'order': 42, 'profile_path': None}]</t>
  </si>
  <si>
    <t>[{'credit_id': '52fe4453c3a36847f808f4a5', 'department': 'Directing', 'gender': 0, 'id': 17268, 'job': 'Director', 'name': 'Ronny Yu', 'profile_path': '/uOCTwD8l6WDvo1kMAEvnF5pBnAH.jpg'}, {'credit_id': '52fe4453c3a36847f808f4b7', 'department': 'Writing', 'gender': 0, 'id': 51908, 'job': 'Screenplay', 'name': 'Damian Shannon', 'profile_path': None}, {'credit_id': '52fe4453c3a36847f808f4bd', 'department': 'Writing', 'gender': 2, 'id': 51909, 'job': 'Screenplay', 'name': 'Mark Swift', 'profile_path': None}, {'credit_id': '52fe4453c3a36847f808f4c3', 'department': 'Production', 'gender': 2, 'id': 35475, 'job': 'Producer', 'name': 'Sean S. Cunningham', 'profile_path': '/oX4ZDHQ1T8yyNzSd6FzqMsaF3QQ.jpg'}, {'credit_id': '52fe4453c3a36847f808f4c9', 'department': 'Sound', 'gender': 2, 'id': 5912, 'job': 'Original Music Composer', 'name': 'Graeme Revell', 'profile_path': '/g2Nhv2OCV8ygLYxkeDbhlqnrv7Z.jpg'}, {'credit_id': '52fe4453c3a36847f808f4cf', 'department': 'Camera', 'gender': 2, 'id': 17765, 'job': 'Director of Photography', 'name': 'Fred Murphy', 'profile_path': '/oLzSw5wj6X3H5FYIQuXruf8TkaW.jpg'}, {'credit_id': '52fe4453c3a36847f808f4d5', 'department': 'Editing', 'gender': 2, 'id': 5583, 'job': 'Editor', 'name': 'Mark Stevens', 'profile_path': None}, {'credit_id': '52fe4453c3a36847f808f4f7', 'department': 'Production', 'gender': 1, 'id': 33256, 'job': 'Executive Producer', 'name': 'Stokely Chaffin', 'profile_path': None}, {'credit_id': '56df4bf99251412ef4000fff', 'department': 'Writing', 'gender': 2, 'id': 38685, 'job': 'Characters', 'name': 'Victor Miller', 'profile_path': None}, {'credit_id': '56df4cdd9251412ee7001037', 'department': 'Art', 'gender': 0, 'id': 1401559, 'job': 'Construction Foreman', 'name': 'David R. Murray', 'profile_path': None}, {'credit_id': '533019539251413a7e0053c7', 'department': 'Production', 'gender': 2, 'id': 545, 'job': 'Casting', 'name': 'Matthew Barry', 'profile_path': '/6nQnIW8yzsOHLCJy9JHwYfGIA4o.jpg'}, {'credit_id': '533019769251413a7200562a', 'department': 'Production', 'gender': 1, 'id': 21639, 'job': 'Casting', 'name': 'Nancy Green-Keyes', 'profile_path': None}, {'credit_id': '53301a1d9251413a72005637', 'department': 'Costume &amp; Make-Up', 'gender': 2, 'id': 960600, 'job': 'Costume Design', 'name': 'Gregory Mah', 'profile_path': None}, {'credit_id': '551c02a3c3a36876700033f4', 'department': 'Art', 'gender': 2, 'id': 957310, 'job': 'Production Design', 'name': 'John Willett', 'profile_path': None}, {'credit_id': '551c02de9251414af30033ce', 'department': 'Art', 'gender': 2, 'id': 23414, 'job': 'Art Direction', 'name': 'Ross Dempster', 'profile_path': None}, {'credit_id': '551c03059251414ae6003532', 'department': 'Art', 'gender': 0, 'id': 11822, 'job': 'Set Decoration', 'name': 'Rose Marie McSherry', 'profile_path': None}, {'credit_id': '551c0353c3a3687669003883', 'department': 'Costume &amp; Make-Up', 'gender': 0, 'id': 1448420, 'job': 'Hairstylist', 'name': 'Brenda Turner', 'profile_path': None}, {'credit_id': '551c036a9251414af30033e0', 'department': 'Costume &amp; Make-Up', 'gender': 1, 'id': 1448421, 'job': 'Makeup Artist', 'name': 'Lisa Taylor Roberts', 'profile_path': None}, {'credit_id': '551c0384c3a3687669003898', 'department': 'Costume &amp; Make-Up', 'gender': 0, 'id': 1448422, 'job': 'Makeup Artist', 'name': 'Shannon Coppin', 'profile_path': None}, {'credit_id': '551c03c99251414af30033f1', 'department': 'Art', 'gender': 0, 'id': 1448423, 'job': 'Art Department Coordinator', 'name': 'Slava Shmakin', 'profile_path': None}, {'credit_id': '551c03e29251414ae6003554', 'department': 'Crew', 'gender': 0, 'id': 1333988, 'job': 'Property Master', 'name': 'Graham Coutts', 'profile_path': None}, {'credit_id': '551c04119251414af600343d', 'department': 'Art', 'gender': 0, 'id': 1448424, 'job': 'Assistant Art Director', 'name': "Angela O'Sullivan", 'profile_path': None}, {'credit_id': '551c042dc3a368474e001441', 'department': 'Art', 'gender': 0, 'id': 229828, 'job': 'Assistant Art Director', 'name': 'Milena Zdravkovic', 'profile_path': None}, {'credit_id': '551c0480c3a3687670003432', 'department': 'Art', 'gender': 0, 'id': 1448426, 'job': 'Art Department Assistant', 'name': 'Kumvana Gomani', 'profile_path': None}, {'credit_id': '551c04bd9251414ae40032ab', 'department': 'Art', 'gender': 0, 'id': 1335041, 'job': 'Construction Coordinator', 'name': 'Charles Leitrants', 'profile_path': None}, {'credit_id': '551c0549c3a368767d0033f4', 'department': 'Art', 'gender': 0, 'id': 1448427, 'job': 'Greensman', 'name': 'Henry Thomas Earle', 'profile_path': None}, {'credit_id': '551c06879251414af9003355', 'department': 'Art', 'gender': 0, 'id': 1408776, 'job': 'Lead Painter', 'name': 'Steve Reintjes', 'profile_path': None}, {'credit_id': '551c07e09251417fd70032bb', 'department': 'Crew', 'gender': 0, 'id': 1448428, 'job': 'Scenic Artist', 'name': 'Ken Wells', 'profile_path': None}, {'credit_id': '551c083ec3a368767d003446', 'department': 'Art', 'gender': 0, 'id': 1401556, 'job': 'Sculptor', 'name': 'Brent Gloeckler', 'profile_path': None}, {'credit_id': '551c08859251414af3003479', 'department': 'Crew', 'gender': 0, 'id': 1409730, 'job': 'Scenic Artist', 'name': 'Carole Kelly', 'profile_path': None}, {'credit_id': '551d0305c3a3684a1e002084', 'department': 'Editing', 'gender': 0, 'id': 1401631, 'job': 'Dialogue Editor', 'name': 'Michelle Pazer', 'profile_path': None}, {'credit_id': '551d0349c3a3684a2800235a', 'department': 'Sound', 'gender': 0, 'id': 548439, 'job': 'Foley', 'name': 'James Moriana', 'profile_path': None}, {'credit_id': '551d03619251416a23002247', 'department': 'Sound', 'gender': 0, 'id': 548445, 'job': 'Foley', 'name': 'Jeffrey Wilhoit', 'profile_path': None}, {'credit_id': '551d03d59251411895001be6', 'department': 'Sound', 'gender': 0, 'id': 9417, 'job': 'Sound Effects Editor', 'name': 'Javier Bennassar', 'profile_path': None}, {'credit_id': '551d040ec3a3680cc0001485', 'department': 'Sound', 'gender': 0, 'id': 1373435, 'job': 'Sound Effects Editor', 'name': 'Lisle Engle', 'profile_path': None}, {'credit_id': '551d042e92514147b9000549', 'department': 'Sound', 'gender': 0, 'id': 1398177, 'job': 'Sound Effects Editor', 'name': 'Paul Menichini', 'profile_path': None}, {'credit_id': '551d045f9251416a21002280', 'department': 'Sound', 'gender': 0, 'id': 1441250, 'job': 'Supervising Sound Editor', 'name': 'Dave McMoyler', 'profile_path': None}, {'credit_id': '551d04719251416a23002293', 'department': 'Sound', 'gender': 2, 'id': 3687, 'job': 'Sound Designer', 'name': 'Harry Cohen', 'profile_path': None}, {'credit_id': '551d0496c3a3680a1d0014cf', 'department': 'Sound', 'gender': 0, 'id': 548432, 'job': 'Sound Re-Recording Mixer', 'name': 'Patrick Cyccone Jr.', 'profile_path': None}, {'credit_id': '551d04adc3a36837e8001a95', 'department': 'Sound', 'gender': 2, 'id': 158916, 'job': 'Sound Re-Recording Mixer', 'name': 'Michael Keller', 'profile_path': None}, {'credit_id': '551d051d9251416a330021ab', 'department': 'Sound', 'gender': 0, 'id': 1394131, 'job': 'Sound Re-Recording Mixer', 'name': 'Jon Taylor', 'profile_path': None}, {'credit_id': '551d056fc3a3680bad0011c0', 'department': 'Crew', 'gender': 0, 'id': 230135, 'job': 'Special Effects Coordinator', 'name': 'Wayne Beauchamp', 'profile_path': None}, {'credit_id': '551d05b0925141691b001933', 'department': 'Crew', 'gender': 0, 'id': 1441321, 'job': 'CG Supervisor', 'name': 'Jason Crosby', 'profile_path': None}, {'credit_id': '551d05e99251416a210022c9', 'department': 'Crew', 'gender': 0, 'id': 1413097, 'job': 'CGI Supervisor', 'name': 'Mark Shoaf', 'profile_path': None}, {'credit_id': '551d06269251416a330021ee', 'department': 'Visual Effects', 'gender': 0, 'id': 1448601, 'job': 'Animation', 'name': 'Angie Jones', 'profile_path': None}, {'credit_id': '551d07759251416a1e0020df', 'department': 'Crew', 'gender': 0, 'id': 1202352, 'job': 'Visual Effects Editor', 'name': 'Steve Ansell', 'profile_path': None}, {'credit_id': '551d088192514156c70019c3', 'department': 'Crew', 'gender': 0, 'id': 1448603, 'job': 'Visual Effects Editor', 'name': 'Kyle DeVriendt', 'profile_path': None}, {'credit_id': '551d08a09251416a1e002112', 'department': 'Visual Effects', 'gender': 0, 'id': 1403475, 'job': 'Visual Effects Producer', 'name': 'Kevin Elam', 'profile_path': None}, {'credit_id': '551d08ec9251416a1e002124', 'department': 'Visual Effects', 'gender': 0, 'id': 1394445, 'job': 'Visual Effects Producer', 'name': 'David Sanger', 'profile_path': None}, {'credit_id': '551d090ac3a3680cc0001581', 'department': 'Visual Effects', 'gender': 0, 'id': 1413115, 'job': 'Visual Effects Producer', 'name': 'Tiffany Smith', 'profile_path': None}, {'credit_id': '551d0956c3a3684a1e0021aa', 'department': 'Crew', 'gender': 0, 'id': 1407359, 'job': 'Visual Effects Art Director', 'name': 'Lubo Hristov', 'profile_path': None}, {'credit_id': '551d099bc3a3680bad001263', 'department': 'Visual Effects', 'gender': 0, 'id': 1392095, 'job': 'Visual Effects Supervisor', 'name': 'Ian Hunter', 'profile_path': None}, {'credit_id': '551d09ba925141691b0019dd', 'department': 'Visual Effects', 'gender': 0, 'id': 1448607, 'job': 'Visual Effects Supervisor', 'name': 'Kevin Lingenfelser', 'profile_path': None}, {'credit_id': '551d09d1c3a3684a2f00227a', 'department': 'Visual Effects', 'gender': 0, 'id': 1393390, 'job': 'Visual Effects Supervisor', 'name': 'Ray McIntyre Jr.', 'profile_path': None}, {'credit_id': '551d0a8192514156c7001a21', 'department': 'Crew', 'gender': 2, 'id': 197930, 'job': 'Stunt Coordinator', 'name': 'Scott J. Ateah', 'profile_path': None}, {'credit_id': '551d0a9d92514147b9000648', 'department': 'Crew', 'gender': 2, 'id': 589961, 'job': 'Stunt Coordinator', 'name': 'Monty L. Simons', 'profile_path': None}, {'credit_id': '551d0ab3c3a3680bad001298', 'department': 'Crew', 'gender': 2, 'id': 1235815, 'job': 'Stunt Coordinator', 'name': 'Owen Walstrom', 'profile_path': None}, {'credit_id': '551d0aec9251416a1e00217f', 'department': 'Camera', 'gender': 2, 'id': 157841, 'job': 'Camera Operator', 'name': 'Julian Chojnacki', 'profile_path': None}, {'credit_id': '551d0b37c3a3684a2f0022be', 'department': 'Camera', 'gender': 0, 'id': 1448611, 'job': 'Camera Operator', 'name': 'Chris Harris', 'profile_path': None}, {'credit_id': '551d0b50c3a3684a200022a2', 'department': 'Crew', 'gender': 2, 'id': 1194379, 'job': 'Second Unit Cinematographer', 'name': 'Karl Herrmann', 'profile_path': None}, {'credit_id': '551d0b67c3a3684a1e002217', 'department': 'Camera', 'gender': 0, 'id': 1448614, 'job': 'Camera Operator', 'name': 'Kelly Mason', 'profile_path': None}, {'credit_id': '551d0b82c3a3684a1e002221', 'department': 'Crew', 'gender': 2, 'id': 57135, 'job': 'Second Unit Cinematographer', 'name': 'Robert McLachlan', 'profile_path': None}, {'credit_id': '551d0ba4c3a3684a200022bc', 'department': 'Camera', 'gender': 0, 'id': 1448616, 'job': 'Camera Operator', 'name': 'Tim Moynihan', 'profile_path': None}, {'credit_id': '551d0bc69251416a330022e8', 'department': 'Camera', 'gender': 0, 'id': 1409743, 'job': 'Camera Operator', 'name': 'Gary Viola', 'profile_path': None}, {'credit_id': '551d0be6c3a3684a200022cb', 'department': 'Camera', 'gender': 0, 'id': 1399066, 'job': 'Still Photographer', 'name': 'James Dittiger', 'profile_path': None}, {'credit_id': '551d0bfd92514147b9000699', 'department': 'Camera', 'gender': 0, 'id': 1399068, 'job': 'Underwater Camera', 'name': 'Ian Seabrook', 'profile_path': None}, {'credit_id': '551d0c80c3a3680a1d001645', 'department': 'Costume &amp; Make-Up', 'gender': 0, 'id': 1378719, 'job': 'Set Costumer', 'name': 'Carolyn Bentley', 'profile_path': None}, {'credit_id': '551d0cc9c3a3684a1e002267', 'department': 'Editing', 'gender': 0, 'id': 1448617, 'job': 'First Assistant Editor', 'name': 'James Durante', 'profile_path': None}, {'credit_id': '551d0ce4c3a36837e8001c25', 'department': 'Sound', 'gender': 0, 'id': 1401305, 'job': 'Music Editor', 'name': 'Ashley Revell', 'profile_path': None}, {'credit_id': '551d0d099251416a2100240b', 'department': 'Crew', 'gender': 0, 'id': 1448618, 'job': 'Transportation Coordinator', 'name': 'James J. Perenseff Jr.', 'profile_path': None}, {'credit_id': '551d0d3fc3a3684a1e00227c', 'department': 'Directing', 'gender': 0, 'id': 1396510, 'job': 'Script Supervisor', 'name': 'Patricia Barry', 'profile_path': None}, {'credit_id': '551d0dc39251411895001da4', 'department': 'Production', 'gender': 0, 'id': 1448620, 'job': 'Location Manager', 'name': 'Kirk Johns', 'profile_path': None}, {'credit_id': '551d0e13c3a3684a2800259b', 'department': 'Crew', 'gender': 0, 'id': 1407845, 'job': 'Unit Publicist', 'name': 'Lee Anne Muldoon', 'profile_path': None}, {'credit_id': '553dd934c3a3687db1002932', 'department': 'Visual Effects', 'gender': 0, 'id': 1459784, 'job': 'Animation', 'name': 'Gary Hebert', 'profile_path': None}, {'credit_id': '553dd94bc3a36820ec004e7b', 'department': 'Camera', 'gender': 0, 'id': 1459785, 'job': 'Grip', 'name': 'Joe Aleck', 'profile_path': None}, {'credit_id': '553dd963c3a3687db1002938', 'department': 'Camera', 'gender': 0, 'id': 1451245, 'job': 'Camera Department Manager', 'name': 'Tyler Allison', 'profile_path': None}, {'credit_id': '553ddb5b9251413f5a0093d2', 'department': 'Camera', 'gender': 0, 'id': 1459786, 'job': 'Grip', 'name': 'Ben Rusi', 'profile_path': None}, {'credit_id': '553ddb6f92514138a9009ef8', 'department': 'Crew', 'gender': 0, 'id': 1459787, 'job': 'Technical Supervisor', 'name': 'Craig Halperin', 'profile_path': None}, {'credit_id': '553ddb7c92514135c80057d5', 'department': 'Crew', 'gender': 0, 'id': 1459788, 'job': 'Compositors', 'name': 'Brian Burks', 'profile_path': None}, {'credit_id': '553ddb9b9251416874006efd', 'department': 'Crew', 'gender': 0, 'id': 1459789, 'job': 'Digital Effects Supervisor', 'name': 'Alyssa Fong', 'profile_path': None}, {'credit_id': '553dde17c3a3685c65000c64', 'department': 'Visual Effects', 'gender': 0, 'id': 1459790, 'job': 'Animation', 'name': 'Adam Holmes', 'profile_path': None}, {'credit_id': '5549564192514104c70007f2', 'department': 'Visual Effects', 'gender': 0, 'id': 1463785, 'job': 'VFX Artist', 'name': 'Jeremy Stewart', 'profile_path': None}, {'credit_id': '56df4e5f9251412ee500112d', 'department': 'Costume &amp; Make-Up', 'gender': 0, 'id': 1448419, 'job': 'Key Hair Stylist', 'name': 'Julie McHaffie', 'profile_path': None}, {'credit_id': '59490990c3a36816f6054de3', 'department': 'Sound', 'gender': 0, 'id': 548437, 'job': 'ADR Editor', 'name': 'Kimaree Long', 'profile_path': None}, {'credit_id': '56df4bd6c3a36874940011c0', 'department': 'Writing', 'gender': 2, 'id': 5140, 'job': 'Characters', 'name': 'Wes Craven', 'profile_path': '/vffssPtgNn2ZwoMfLCCDJAxlXGI.jpg'}, {'credit_id': '56df4c329251412ee50010d0', 'department': 'Production', 'gender': 2, 'id': 34968, 'job': 'Executive Producer', 'name': 'Douglas Curtis', 'profile_path': None}, {'credit_id': '56df4c4c9251412ee2001005', 'department': 'Production', 'gender': 2, 'id': 13663, 'job': 'Executive Producer', 'name': 'Robert Shaye', 'profile_path': '/ylgPcVcvDAZ9IykvDVN4894cEJh.jpg'}, {'credit_id': '56df4c689251412eea001051', 'department': 'Production', 'gender': 0, 'id': 1587962, 'job': 'Executive Producer', 'name': 'Renee Witt', 'profile_path': None}, {'credit_id': '56df4d10c3a368748c001120', 'department': 'Art', 'gender': 0, 'id': 1587964, 'job': 'Painter', 'name': 'Peter Christian Combe', 'profile_path': None}, {'credit_id': '56df4d309251412369000018', 'department': 'Art', 'gender': 0, 'id': 1587965, 'job': 'Production Illustrator', 'name': 'John Fraser', 'profile_path': None}, {'credit_id': '56df4d47c3a36874940011f2', 'department': 'Art', 'gender': 2, 'id': 1546584, 'job': 'Standby Painter', 'name': 'Mark N Tompkins', 'profile_path': None}, {'credit_id': '56df4dc29251415153000b11', 'department': 'Camera', 'gender': 0, 'id': 1587966, 'job': 'First Assistant Camera', 'name': 'Dan Henshaw', 'profile_path': None}, {'credit_id': '56df4e79c3a368748c00115f', 'department': 'Costume &amp; Make-Up', 'gender': 0, 'id': 1396415, 'job': 'Prosthetic Supervisor', 'name': 'Jamie Salmon', 'profile_path': None}, {'credit_id': '56df4eacc3a3687494001231', 'department': 'Crew', 'gender': 0, 'id': 1587968, 'job': 'Additional Music', 'name': 'Boris Elkis', 'profile_path': None}, {'credit_id': '56df4ef7c3a3687494001246', 'department': 'Crew', 'gender': 0, 'id': 1587969, 'job': 'Craft Service', 'name': 'Graham Blacklock', 'profile_path': None}, {'credit_id': '56df4f0c9251412ee700107d', 'department': 'Crew', 'gender': 0, 'id': 1587970, 'job': 'Driver', 'name': 'Kelly Cramb', 'profile_path': None}, {'credit_id': '56df4f4ac3a368748c00118a', 'department': 'Crew', 'gender': 0, 'id': 1525602, 'job': 'Post Production Assistant', 'name': 'Bart Fisher', 'profile_path': None}, {'credit_id': '56df4f5c9251412eea0010ca', 'department': 'Crew', 'gender': 0, 'id': 1404704, 'job': 'Post Production Supervisor', 'name': 'Sara Romilly', 'profile_path': None}, {'credit_id': '56df4f73c3a36874890012ff', 'department': 'Crew', 'gender': 0, 'id': 1175790, 'job': 'Production Controller', 'name': 'Jonathan Davidson', 'profile_path': None}, {'credit_id': '56df4fb5c3a368748900130d', 'department': 'Crew', 'gender': 0, 'id': 1354112, 'job': 'Production Office Assistant', 'name': 'Daniel Elias', 'profile_path': None}, {'credit_id': '56df4fd092514125cd000021', 'department': 'Crew', 'gender': 0, 'id': 1559030, 'job': 'Security', 'name': 'Terence Chase', 'profile_path': None}, {'credit_id': '56df4fecc3a368748600113c', 'department': 'Crew', 'gender': 0, 'id': 1414748, 'job': 'Stand In', 'name': 'Laura Boddington', 'profile_path': None}, {'credit_id': '56df500792514125cd00002c', 'department': 'Crew', 'gender': 0, 'id': 1587972, 'job': 'Stunts', 'name': 'Alex Chiang', 'profile_path': None}, {'credit_id': '56df501e9251412719000010', 'department': 'Crew', 'gender': 0, 'id': 1587973, 'job': 'Systems Administrators &amp; Support', 'name': 'Roy Erickson', 'profile_path': None}, {'credit_id': '56df5030c3a3687489001322', 'department': 'Crew', 'gender': 0, 'id': 1587974, 'job': 'Telecine Colorist', 'name': 'Rhonda Blewett', 'profile_path': None}, {'credit_id': '56df50489251412ee20010b4', 'department': 'Crew', 'gender': 0, 'id': 1376276, 'job': 'Temp Music Editor', 'name': 'Mike Flicker', 'profile_path': None}, {'credit_id': '56df505e9251412ee70010a8', 'department': 'Production', 'gender': 0, 'id': 41899, 'job': 'Unit Production Manager', 'name': 'Leon Dudevoir', 'profile_path': None}, {'credit_id': '56df5076925141271900001d', 'department': 'Crew', 'gender': 0, 'id': 1587976, 'job': 'Utility Stunts', 'name': 'Dustin Brooks', 'profile_path': None}, {'credit_id': '56df508ac3a368748200103e', 'department': 'Crew', 'gender': 0, 'id': 1587977, 'job': 'Video Assist Operator', 'name': 'Dave Joshi', 'profile_path': None}, {'credit_id': '56df50c1c3a3687492001197', 'department': 'Editing', 'gender': 0, 'id': 417960, 'job': 'Color Timer', 'name': 'Chris Regan', 'profile_path': None}, {'credit_id': '56df50d9c3a3687489001342', 'department': 'Lighting', 'gender': 0, 'id': 1441259, 'job': 'Best Boy Electric', 'name': 'Terry Calhoun', 'profile_path': None}, {'credit_id': '56df50f4c3a368749200119e', 'department': 'Lighting', 'gender': 0, 'id': 1548661, 'job': 'Electrician', 'name': 'Lee Miller', 'profile_path': None}, {'credit_id': '56df5106925141276e000024', 'department': 'Lighting', 'gender': 0, 'id': 1437304, 'job': 'Gaffer', 'name': 'Michael Ambrose', 'profile_path': None}, {'credit_id': '56df514b9251414691000c78', 'department': 'Lighting', 'gender': 0, 'id': 92385, 'job': 'Rigging Gaffer', 'name': 'Dennis Jones', 'profile_path': None}, {'credit_id': '56df515ec3a368748c0011e1', 'department': 'Lighting', 'gender': 0, 'id': 1587979, 'job': 'Rigging Grip', 'name': 'Dean Collins', 'profile_path': None}, {'credit_id': '56df51759251412ee20010ea', 'department': 'Production', 'gender': 0, 'id': 63101, 'job': 'Casting Associate', 'name': 'Lisa Hamil', 'profile_path': None}, {'credit_id': '56df518bc3a368748e001108', 'department': 'Production', 'gender': 0, 'id': 29208, 'job': 'Executive In Charge Of Production', 'name': 'Erik Holmberg', 'profile_path': None}, {'credit_id': '56df51da92514125cd000071', 'department': 'Production', 'gender': 0, 'id': 1587980, 'job': 'Production Accountant', 'name': 'Bob Shapiro', 'profile_path': None}, {'credit_id': '56df52089251412ee2001104', 'department': 'Production', 'gender': 0, 'id': 1587981, 'job': 'Production Coordinator', 'name': 'Clark Candy', 'profile_path': None}, {'credit_id': '56df522f9251414691000c93', 'department': 'Sound', 'gender': 0, 'id': 1311122, 'job': 'Boom Operator', 'name': 'Dave Griffiths', 'profile_path': None}, {'credit_id': '56df525a9251414691000c9c', 'department': 'Sound', 'gender': 0, 'id': 28241, 'job': 'Orchestrator', 'name': 'Tim Simonec', 'profile_path': None}, {'credit_id': '56df52899251411b5b0001cd', 'department': 'Sound', 'gender': 0, 'id': 1549445, 'job': 'Sound Engineer', 'name': 'John Bires', 'profile_path': None}, {'credit_id': '56df529ec3a368748900138d', 'department': 'Sound', 'gender': 0, 'id': 548435, 'job': 'Sound Editor', 'name': 'Nerses Gezalyan', 'profile_path': None}, {'credit_id': '56df52bd9251411b5b0001d4', 'department': 'Visual Effects', 'gender': 0, 'id': 1464960, 'job': '3D Supervisor', 'name': 'Jeffrey Edward Baksinski', 'profile_path': None}, {'credit_id': '56df52d49251411b5b0001d7', 'department': 'Visual Effects', 'gender': 0, 'id': 1459788, 'job': 'Digital Compositors', 'name': 'Brian Burks', 'profile_path': None}, {'credit_id': '56df5306c3a36874940012f8', 'department': 'Visual Effects', 'gender': 1, 'id': 1399871, 'job': 'Visual Effects Coordinator', 'name': 'Charlene Eberle Douglas', 'profile_path': None}, {'credit_id': '5757f463925141306d000ff3', 'department': 'Writing', 'gender': 2, 'id': 5140, 'job': 'Writer', 'name': 'Wes Craven', 'profile_path': '/vffssPtgNn2ZwoMfLCCDJAxlXGI.jpg'}, {'credit_id': '5780d69b92514103b2001ac1', 'department': 'Crew', 'gender': 2, 'id': 1647465, 'job': 'Executive in Charge of Finance', 'name': 'Paul Prokop', 'profile_path': None}, {'credit_id': '594902609251413fb1055c09', 'department': 'Art', 'gender': 0, 'id': 1587967, 'job': 'Set Dresser', 'name': 'Adam Catt', 'profile_path': None}, {'credit_id': '59490416c3a368265f032bd9', 'department': 'Crew', 'gender': 2, 'id': 933507, 'job': 'Fight Choreographer', 'name': 'Chuck Jeffreys', 'profile_path': '/1bnlVHNeCtANWOLvl4r8IAspU6x.jpg'}, {'credit_id': '594905cb9251413fbb051bbe', 'department': 'Directing', 'gender': 1, 'id': 1673850, 'job': 'Second Assistant Director', 'name': 'Ivana Siska', 'profile_path': None}, {'credit_id': '59490639c3a36816f6054a82', 'department': 'Lighting', 'gender': 2, 'id': 91341, 'job': 'Chief Lighting Technician', 'name': 'Stephen Jackson', 'profile_path': None}, {'credit_id': '594902309251413fb6052202', 'department': 'Art', 'gender': 0, 'id': 59099, 'job': 'Assistant Property Master', 'name': 'Gillian Goodman', 'profile_path': None}, {'credit_id': '594902acc3a36816f60546d5', 'department': 'Art', 'gender': 0, 'id': 1459784, 'job': 'Title Designer', 'name': 'Gary Hebert', 'profile_path': None}, {'credit_id': '59490306c3a368111503e020', 'department': 'Camera', 'gender': 0, 'id': 1733036, 'job': 'Dolly Grip', 'name': 'Gil Forrester', 'profile_path': None}, {'credit_id': '59490331c3a368111503e05e', 'department': 'Camera', 'gender': 0, 'id': 1296181, 'job': 'Key Grip', 'name': 'Dillard Brinson', 'profile_path': None}, {'credit_id': '594903ca9251413fb60523b7', 'department': 'Costume &amp; Make-Up', 'gender': 0, 'id': 1441345, 'job': 'Key Makeup Artist', 'name': 'Tanya Hudson', 'profile_path': None}, {'credit_id': '594904499251417e4c032626', 'department': 'Crew', 'gender': 0, 'id': 1441321, 'job': 'Marine Coordinator', 'name': 'Jason Crosby', 'profile_path': None}, {'credit_id': '5949049ac3a368111503e1c9', 'department': 'Directing', 'gender': 0, 'id': 1427438, 'job': 'Continuity', 'name': 'Christine Lalande', 'profile_path': None}, {'credit_id': '594905a59251413fb1055f60', 'department': 'Directing', 'gender': 0, 'id': 1836287, 'job': 'First Assistant Director', 'name': 'Robert Lee', 'profile_path': None}, {'credit_id': '594905e9c3a36816f6054a26', 'department': 'Directing', 'gender': 0, 'id': 1836288, 'job': 'Third Assistant Director', 'name': 'Martina Lang', 'profile_path': None}, {'credit_id': '59490603c3a36816e405186a', 'department': 'Editing', 'gender': 0, 'id': 1733132, 'job': 'Negative Cutter', 'name': 'Mo Henry', 'profile_path': None}, {'credit_id': '5949067ac3a368170f05558a', 'department': 'Production', 'gender': 0, 'id': 1771287, 'job': 'Assistant Production Coordinator', 'name': 'Bliss McDonald', 'profile_path': None}, {'credit_id': '594906989251413fb6052655', 'department': 'Production', 'gender': 2, 'id': 57356, 'job': 'Assistant Production Manager', 'name': 'Bruce Mahler', 'profile_path': None}, {'credit_id': '594906c99251417e4c0328a0', 'department': 'Production', 'gender': 0, 'id': 1836292, 'job': 'Casting Assistant', 'name': 'Julia Reid', 'profile_path': None}, {'credit_id': '594906ffc3a36816c5054120', 'department': 'Production', 'gender': 0, 'id': 62857, 'job': 'Local Casting', 'name': 'Susan Taylor Brouse', 'profile_path': None}, {'credit_id': '594909c4c3a368111503e6d2', 'department': 'Sound', 'gender': 0, 'id': 1752955, 'job': 'Assistant Sound Editor', 'name': 'John Cannon', 'profile_path': None}, {'credit_id': '594909e59251413fdd052625', 'department': 'Sound', 'gender': 0, 'id': 1836298, 'job': 'Conductor', 'name': 'Mario Klemens', 'profile_path': None}, {'credit_id': '59490a079251413fb60529be', 'department': 'Sound', 'gender': 0, 'id': 6062, 'job': 'Foley Editor', 'name': 'Bob Beher', 'profile_path': None}, {'credit_id': '59490a2b9251413fbb051fef', 'department': 'Sound', 'gender': 0, 'id': 1311276, 'job': 'Musician', 'name': 'Robert Revell', 'profile_path': None}, {'credit_id': '59490a679251417e4c032bff', 'department': 'Visual Effects', 'gender': 0, 'id': 1403461, 'job': '3D Animator', 'name': 'Chris Harvey', 'profile_path': None}, {'credit_id': '59490a869251413fdd0526b3', 'department': 'Visual Effects', 'gender': 0, 'id': 1247046, 'job': '3D Artist', 'name': 'Jason Meier', 'profile_path': None}, {'credit_id': '59490ad3c3a36816e4051d57', 'department': 'Visual Effects', 'gender': 0, 'id': 200670, 'job': 'Lead Animator', 'name': 'Justin Mitchell', 'profile_path': '/u2yt2l9vxFaClPCm8AlrPvbEyjC.jpg'}, {'credit_id': '59490b09c3a36816f6054f4d', 'department': 'Visual Effects', 'gender': 0, 'id': 1836300, 'job': 'Roto Supervisor', 'name': 'Lea Lambert', 'profile_path': None}]</t>
  </si>
  <si>
    <t>[{'name': 'New Line Cinema', 'id': 12}, {'name': 'Cecchi Gori Group Tiger Cinematografica', 'id': 371}, {'name': 'Avery Pix', 'id': 1565}, {'name': 'Sean S. Cunningham Films', 'id': 17611}, {'name': 'Crystal Lake Entertainment', 'id': 21783}, {'name': 'WTC Productions', 'id': 50102}, {'name': 'Yannix Technology Corporation', 'id': 53063}]</t>
  </si>
  <si>
    <t>Freddy vs. Jason</t>
  </si>
  <si>
    <t>m414</t>
  </si>
  <si>
    <t>['adventure', 'drama', 'romance']</t>
  </si>
  <si>
    <t>[{'cast_id': 6, 'character': 'Carl Denham', 'credit_id': '52fe422cc3a36847f8009a33', 'gender': 2, 'id': 3243, 'name': 'Robert Armstrong', 'order': 0, 'profile_path': '/aCVVQrACinfyBlkYYJefXhaxGtH.jpg'}, {'cast_id': 5, 'character': 'Ann Darrow', 'credit_id': '52fe422cc3a36847f8009a2f', 'gender': 1, 'id': 3242, 'name': 'Fay Wray', 'order': 1, 'profile_path': '/gJw6frPudzn0I0XaRKB8nCA0ahP.jpg'}, {'cast_id': 7, 'character': 'Jack Driscoll', 'credit_id': '52fe422cc3a36847f8009a37', 'gender': 2, 'id': 3244, 'name': 'Bruce Cabot', 'order': 2, 'profile_path': '/tPGeXs9vzGrP6myIxw4quP3PJl3.jpg'}, {'cast_id': 32, 'character': 'Captain Eaglehorn', 'credit_id': '555e87009251417e51001362', 'gender': 2, 'id': 3245, 'name': 'Frank Reicher', 'order': 3, 'profile_path': '/cKBUmGq3LUnR4BsaaNFDpbUTNCn.jpg'}, {'cast_id': 31, 'character': "Charlie - Ship's Cook", 'credit_id': '52fe422cc3a36847f8009ab1', 'gender': 0, 'id': 1128885, 'name': 'Victor Wong', 'order': 4, 'profile_path': None}, {'cast_id': 25, 'character': 'Mate Briggs', 'credit_id': '52fe422cc3a36847f8009a97', 'gender': 2, 'id': 3262, 'name': 'James Flavin', 'order': 5, 'profile_path': '/quxPBveIsUgat0N8VePdsHpsQnq.jpg'}, {'cast_id': 30, 'character': 'Charles Weston', 'credit_id': '52fe422cc3a36847f8009aad', 'gender': 2, 'id': 3246, 'name': 'Sam Hardy', 'order': 6, 'profile_path': '/fVA3zC8uJndvvK7K03uSciJI934.jpg'}, {'cast_id': 8, 'character': 'Skull Island Native Chief', 'credit_id': '52fe422cc3a36847f8009a3b', 'gender': 2, 'id': 3247, 'name': 'Noble Johnson', 'order': 7, 'profile_path': '/bpdMVeFybhoBdWLiQogAFUbuDJK.jpg'}, {'cast_id': 24, 'character': 'Skull Island Witch Doctor', 'credit_id': '52fe422cc3a36847f8009a93', 'gender': 0, 'id': 3261, 'name': 'Steve Clemente', 'order': 8, 'profile_path': None}, {'cast_id': 36, 'character': 'Theatre Usher (uncredited)', 'credit_id': '576e8b7e925141245c0024ff', 'gender': 2, 'id': 96243, 'name': 'Bill Williams', 'order': 9, 'profile_path': '/aiT5YrtT8w6S1Ujz4hSdDDNNHOR.jpg'}, {'cast_id': 39, 'character': "Member of Ship's Crew (uncredited)", 'credit_id': '576e8bc59251415bf6000dbf', 'gender': 2, 'id': 153638, 'name': 'Dick Curtis', 'order': 10, 'profile_path': '/7zQalXsJ7qHd3C4DdNQajQhQ4qi.jpg'}, {'cast_id': 40, 'character': 'Press Photographer (uncredited)', 'credit_id': '576e8bd29251415b40000dcf', 'gender': 0, 'id': 1509, 'name': 'Roscoe Ates', 'order': 11, 'profile_path': '/AoGCN2oOsOKv5zUbIz90w61wJKd.jpg'}, {'cast_id': 38, 'character': 'Pilot of Plane That Kills Kong (uncredited)', 'credit_id': '576e8ba992514124400026d9', 'gender': 2, 'id': 3238, 'name': 'Merian C. Cooper', 'order': 12, 'profile_path': '/cTAvZsPWnHUn5CIQC0dNxBsLDvf.jpg'}, {'cast_id': 37, 'character': 'Machine-Gunner on Plane That Kills Kong (uncredited)', 'credit_id': '576e8b9092514124400026cd', 'gender': 2, 'id': 3239, 'name': 'Ernest B. Schoedsack', 'order': 13, 'profile_path': '/7gY2HcWj4LmalTxepMI6PYwOnN3.jpg'}]</t>
  </si>
  <si>
    <t>[{'credit_id': '52fe422cc3a36847f8009a65', 'department': 'Camera', 'gender': 2, 'id': 3252, 'job': 'Director of Photography', 'name': 'Vernon L. Walker', 'profile_path': None}, {'credit_id': '52fe422cc3a36847f8009a41', 'department': 'Production', 'gender': 2, 'id': 3248, 'job': 'Executive Producer', 'name': 'David O. Selznick', 'profile_path': None}, {'credit_id': '52fe422cc3a36847f8009a19', 'department': 'Directing', 'gender': 2, 'id': 3238, 'job': 'Director', 'name': 'Merian C. Cooper', 'profile_path': '/cTAvZsPWnHUn5CIQC0dNxBsLDvf.jpg'}, {'credit_id': '52fe422cc3a36847f8009a47', 'department': 'Production', 'gender': 2, 'id': 3238, 'job': 'Producer', 'name': 'Merian C. Cooper', 'profile_path': '/cTAvZsPWnHUn5CIQC0dNxBsLDvf.jpg'}, {'credit_id': '52fe422cc3a36847f8009a1f', 'department': 'Directing', 'gender': 2, 'id': 3239, 'job': 'Director', 'name': 'Ernest B. Schoedsack', 'profile_path': '/7gY2HcWj4LmalTxepMI6PYwOnN3.jpg'}, {'credit_id': '52fe422cc3a36847f8009a4d', 'department': 'Production', 'gender': 2, 'id': 3239, 'job': 'Producer', 'name': 'Ernest B. Schoedsack', 'profile_path': '/7gY2HcWj4LmalTxepMI6PYwOnN3.jpg'}, {'credit_id': '52fe422cc3a36847f8009a8f', 'department': 'Camera', 'gender': 2, 'id': 3239, 'job': 'Camera Operator', 'name': 'Ernest B. Schoedsack', 'profile_path': '/7gY2HcWj4LmalTxepMI6PYwOnN3.jpg'}, {'credit_id': '52fe422cc3a36847f8009a25', 'department': 'Writing', 'gender': 2, 'id': 3240, 'job': 'Screenplay', 'name': 'James Ashmore Creelman', 'profile_path': None}, {'credit_id': '52fe422cc3a36847f8009a2b', 'department': 'Writing', 'gender': 0, 'id': 3241, 'job': 'Screenplay', 'name': 'Ruth Rose', 'profile_path': None}, {'credit_id': '52fe422cc3a36847f8009a53', 'department': 'Sound', 'gender': 2, 'id': 3249, 'job': 'Original Music Composer', 'name': 'Max Steiner', 'profile_path': None}, {'credit_id': '52fe422cc3a36847f8009a59', 'department': 'Camera', 'gender': 0, 'id': 3250, 'job': 'Director of Photography', 'name': 'Edward Linden', 'profile_path': None}, {'credit_id': '52fe422cc3a36847f8009a5f', 'department': 'Camera', 'gender': 0, 'id': 3251, 'job': 'Director of Photography', 'name': 'J.O. Taylor', 'profile_path': None}, {'credit_id': '52fe422cc3a36847f8009a6b', 'department': 'Camera', 'gender': 0, 'id': 3253, 'job': 'Director of Photography', 'name': 'Kenneth Peach', 'profile_path': None}, {'credit_id': '52fe422cc3a36847f8009a71', 'department': 'Editing', 'gender': 0, 'id': 3254, 'job': 'Editor', 'name': 'Ted Cheesman', 'profile_path': None}, {'credit_id': '56cfd159925141799e001e9e', 'department': 'Art', 'gender': 2, 'id': 3255, 'job': 'Set Decoration', 'name': 'Carroll Clark', 'profile_path': None}, {'credit_id': '52fe422cc3a36847f8009a7d', 'department': 'Sound', 'gender': 0, 'id': 3257, 'job': 'Sound Designer', 'name': 'Eddie Harman', 'profile_path': None}, {'credit_id': '52fe422cc3a36847f8009a83', 'department': 'Sound', 'gender': 0, 'id': 3258, 'job': 'Sound Effects Editor', 'name': 'Murray Spivack', 'profile_path': None}, {'credit_id': '52fe422cc3a36847f8009a89', 'department': 'Lighting', 'gender': 0, 'id': 3259, 'job': 'Best Boy Electric', 'name': 'George Marquenie', 'profile_path': None}, {'credit_id': '52fe422cc3a36847f8009a9d', 'department': 'Visual Effects', 'gender': 0, 'id': 3484, 'job': 'Chief Technician / Stop-Motion Expert', 'name': "Willis H. O'Brien", 'profile_path': None}, {'credit_id': '52fe422cc3a36847f8009aa3', 'department': 'Production', 'gender': 0, 'id': 3487, 'job': 'Producer', 'name': 'Walter Daniels', 'profile_path': None}, {'credit_id': '56cfd1519251413e5900484f', 'department': 'Art', 'gender': 0, 'id': 3488, 'job': 'Set Decoration', 'name': 'Alfred Herman', 'profile_path': None}, {'credit_id': '573f74f39251414cdd000a18', 'department': 'Costume &amp; Make-Up', 'gender': 2, 'id': 4352, 'job': 'Makeup Department Head', 'name': 'Mel Berns', 'profile_path': None}]</t>
  </si>
  <si>
    <t>[{'id': 28, 'name': 'Action'}, {'id': 12, 'name': 'Adventure'}, {'id': 18, 'name': 'Drama'}, {'id': 27, 'name': 'Horror'}]</t>
  </si>
  <si>
    <t>King Kong</t>
  </si>
  <si>
    <t>m415</t>
  </si>
  <si>
    <t>[{'cast_id': 4, 'character': 'Bree Daniels', 'credit_id': '52fe4247c3a36847f8011b75', 'gender': 1, 'id': 6352, 'name': 'Jane Fonda', 'order': 0, 'profile_path': '/y1QtAxHn8XOi4cHzDRJUuvK3aFp.jpg'}, {'cast_id': 5, 'character': 'John Klute', 'credit_id': '52fe4247c3a36847f8011b79', 'gender': 2, 'id': 55636, 'name': 'Donald Sutherland', 'order': 1, 'profile_path': '/tPLVaPjxEscGPKS3ieByloa8Mqj.jpg'}, {'cast_id': 6, 'character': 'Peter Cable', 'credit_id': '52fe4247c3a36847f8011b7d', 'gender': 2, 'id': 6354, 'name': 'Charles Cioffi', 'order': 2, 'profile_path': '/1AfKCCW4AJXOjwKbiccYpYvyatL.jpg'}, {'cast_id': 7, 'character': 'Frank Ligourin', 'credit_id': '52fe4247c3a36847f8011b81', 'gender': 2, 'id': 6355, 'name': 'Roy Scheider', 'order': 3, 'profile_path': '/gx1jsvIL2OCzG6TOnl7ErgD28ZU.jpg'}, {'cast_id': 17, 'character': 'Arlyn Page', 'credit_id': '52fe4247c3a36847f8011bbb', 'gender': 1, 'id': 6360, 'name': 'Dorothy Tristan', 'order': 4, 'profile_path': '/PusklwvPp6BYC2R5m9pzPXYfLu.jpg'}, {'cast_id': 18, 'character': 'Psychiatrist', 'credit_id': '52fe4247c3a36847f8011bbf', 'gender': 0, 'id': 6442, 'name': 'Vivian Nathan', 'order': 5, 'profile_path': '/7do6pux59LVrdtaRQMID3yYfz9e.jpg'}, {'cast_id': 19, 'character': 'Tom Gruneman', 'credit_id': '52fe4247c3a36847f8011bc3', 'gender': 0, 'id': 6443, 'name': 'Robert Milli', 'order': 6, 'profile_path': None}, {'cast_id': 20, 'character': 'Holly Gruneman', 'credit_id': '52fe4247c3a36847f8011bc7', 'gender': 0, 'id': 6447, 'name': 'Betty Murray', 'order': 7, 'profile_path': None}, {'cast_id': 21, 'character': 'Trina', 'credit_id': '52fe4247c3a36847f8011bcb', 'gender': 1, 'id': 120391, 'name': 'Rita Gam', 'order': 8, 'profile_path': '/8zC13yEEJWpbyewQiWlYqNdaOQb.jpg'}, {'cast_id': 23, 'character': "Strassberg's Secretary", 'credit_id': '5312dd5cc3a36829a9003971', 'gender': 1, 'id': 28933, 'name': 'Jean Stapleton', 'order': 9, 'profile_path': '/yfmkSfHShvDPVyXBoJvi2QTBboH.jpg'}, {'cast_id': 24, 'character': 'Goldfarb Sr.', 'credit_id': '5312dd7fc3a36829d3003aec', 'gender': 2, 'id': 955499, 'name': 'Morris Strassberg', 'order': 10, 'profile_path': None}, {'cast_id': 25, 'character': 'Discotheque Patron (uncredited)', 'credit_id': '58f76d0b9251415df800c50b', 'gender': 2, 'id': 16483, 'name': 'Sylvester Stallone', 'order': 11, 'profile_path': '/gnmwOa46C2TP35N7ARSzboTdx2u.jpg'}]</t>
  </si>
  <si>
    <t>[{'credit_id': '52fe4247c3a36847f8011b65', 'department': 'Directing', 'gender': 2, 'id': 6349, 'job': 'Director', 'name': 'Alan J. Pakula', 'profile_path': '/vzvxrcoFirt0LJb0hG0ezP64mYr.jpg'}, {'credit_id': '52fe4247c3a36847f8011b6b', 'department': 'Writing', 'gender': 0, 'id': 6350, 'job': 'Screenplay', 'name': 'Andy Lewis', 'profile_path': None}, {'credit_id': '52fe4247c3a36847f8011b71', 'department': 'Writing', 'gender': 2, 'id': 6351, 'job': 'Screenplay', 'name': 'David P. Lewis', 'profile_path': None}, {'credit_id': '52fe4247c3a36847f8011b87', 'department': 'Production', 'gender': 2, 'id': 6349, 'job': 'Producer', 'name': 'Alan J. Pakula', 'profile_path': '/vzvxrcoFirt0LJb0hG0ezP64mYr.jpg'}, {'credit_id': '52fe4247c3a36847f8011b8d', 'department': 'Production', 'gender': 0, 'id': 6356, 'job': 'Producer', 'name': 'David Lange', 'profile_path': None}, {'credit_id': '52fe4247c3a36847f8011b93', 'department': 'Camera', 'gender': 2, 'id': 3097, 'job': 'Director of Photography', 'name': 'Gordon Willis', 'profile_path': '/6gOmfatlF7UdhaHi2tPsZMb5vmz.jpg'}, {'credit_id': '52fe4247c3a36847f8011b99', 'department': 'Sound', 'gender': 2, 'id': 6357, 'job': 'Original Music Composer', 'name': 'Michael Small', 'profile_path': None}, {'credit_id': '52fe4247c3a36847f8011b9f', 'department': 'Editing', 'gender': 2, 'id': 5262, 'job': 'Editor', 'name': 'Carl Lerner', 'profile_path': None}, {'credit_id': '52fe4247c3a36847f8011ba5', 'department': 'Production', 'gender': 0, 'id': 1156, 'job': 'Casting', 'name': 'Alixe Gordin', 'profile_path': None}, {'credit_id': '52fe4247c3a36847f8011bab', 'department': 'Art', 'gender': 2, 'id': 6358, 'job': 'Art Direction', 'name': 'George Jenkins', 'profile_path': None}, {'credit_id': '52fe4247c3a36847f8011bb1', 'department': 'Art', 'gender': 2, 'id': 6359, 'job': 'Set Decoration', 'name': 'John Mortensen', 'profile_path': None}, {'credit_id': '52fe4247c3a36847f8011bb7', 'department': 'Costume &amp; Make-Up', 'gender': 1, 'id': 5493, 'job': 'Costume Design', 'name': 'Ann Roth', 'profile_path': None}, {'credit_id': '52fe4247c3a36847f8011bd1', 'department': 'Production', 'gender': 0, 'id': 95864, 'job': 'Executive Producer', 'name': 'C. Kenneth Deland', 'profile_path': None}]</t>
  </si>
  <si>
    <t>[{'id': 9648, 'name': 'Mystery'}]</t>
  </si>
  <si>
    <t>[{'name': 'Gus Productions', 'id': 6174}, {'name': 'Warner Bros.', 'id': 6194}]</t>
  </si>
  <si>
    <t>Klute</t>
  </si>
  <si>
    <t>m416</t>
  </si>
  <si>
    <t>[{'cast_id': 1, 'character': 'Ted Kramer', 'credit_id': '52fe44b49251416c7503e2f5', 'gender': 2, 'id': 4483, 'name': 'Dustin Hoffman', 'order': 0, 'profile_path': '/ffKPo8ATHVXME6cgA5BDyvy2df1.jpg'}, {'cast_id': 2, 'character': 'Joanna Kramer', 'credit_id': '52fe44b49251416c7503e2f9', 'gender': 1, 'id': 5064, 'name': 'Meryl Streep', 'order': 1, 'profile_path': '/oTJj6bLpbmseLww03MOn0eDqYuh.jpg'}, {'cast_id': 3, 'character': 'Margaret Phelps', 'credit_id': '52fe44b49251416c7503e2fd', 'gender': 1, 'id': 13724, 'name': 'Jane Alexander', 'order': 2, 'profile_path': '/2pP8uZPdLTARHCMjGphUo4iH0je.jpg'}, {'cast_id': 4, 'character': 'Billy Kramer', 'credit_id': '52fe44b49251416c7503e301', 'gender': 2, 'id': 71241, 'name': 'Justin Henry', 'order': 3, 'profile_path': '/1d3epQTrVtZa1tVnTx4WWcXNJzU.jpg'}, {'cast_id': 11, 'character': 'John Shaunessy', 'credit_id': '52fe44b59251416c7503e329', 'gender': 2, 'id': 44846, 'name': 'Howard Duff', 'order': 4, 'profile_path': '/tFRANDwl7xs5OKdR7ZlVoo1glvH.jpg'}, {'cast_id': 12, 'character': "Jim O'Connor", 'credit_id': '52fe44b59251416c7503e32d', 'gender': 2, 'id': 14102, 'name': 'George Coe', 'order': 5, 'profile_path': '/2ygklxHSWcNuWg4hjZe5J9MlzNR.jpg'}, {'cast_id': 13, 'character': 'Phyllis Bernard', 'credit_id': '52fe44b59251416c7503e331', 'gender': 1, 'id': 10080, 'name': 'JoBeth Williams', 'order': 6, 'profile_path': '/9kmPUDqZIZw7aYeKYm3gy1xr94s.jpg'}, {'cast_id': 14, 'character': 'Gressen', 'credit_id': '52fe44b59251416c7503e335', 'gender': 0, 'id': 260967, 'name': 'Bill Moor', 'order': 7, 'profile_path': None}, {'cast_id': 15, 'character': 'Judge Atkins', 'credit_id': '52fe44b59251416c7503e339', 'gender': 0, 'id': 96137, 'name': 'Howland Chamberlain', 'order': 8, 'profile_path': '/c9YuYib0HRSNcqCLan34ObxStQS.jpg'}, {'cast_id': 16, 'character': 'Spencer', 'credit_id': '52fe44b59251416c7503e33d', 'gender': 0, 'id': 120293, 'name': 'Jack Ramage', 'order': 9, 'profile_path': None}, {'cast_id': 17, 'character': 'Ackerman', 'credit_id': '52fe44b59251416c7503e341', 'gender': 2, 'id': 218432, 'name': 'Jess Osuna', 'order': 10, 'profile_path': '/nbUeUI3aBuNYhyuuQKqs97ZChA2.jpg'}, {'cast_id': 18, 'character': 'Interviewer', 'credit_id': '52fe44b59251416c7503e345', 'gender': 2, 'id': 150213, 'name': 'Nicholas Hormann', 'order': 11, 'profile_path': None}, {'cast_id': 19, 'character': 'Teacher', 'credit_id': '52fe44b59251416c7503e349', 'gender': 1, 'id': 171264, 'name': 'Ellen Parker', 'order': 12, 'profile_path': None}, {'cast_id': 20, 'character': "Ted's Secretary", 'credit_id': '52fe44b59251416c7503e34d', 'gender': 0, 'id': 322506, 'name': 'Shelby Brammer', 'order': 13, 'profile_path': None}, {'cast_id': 21, 'character': 'Mrs. Kline', 'credit_id': '52fe44b59251416c7503e351', 'gender': 0, 'id': 370042, 'name': 'Carol Nadell', 'order': 14, 'profile_path': None}, {'cast_id': 22, 'character': 'Surgeon', 'credit_id': '57cda3c0925141752d000de4', 'gender': 0, 'id': 1671975, 'name': 'Donald Gantry', 'order': 15, 'profile_path': None}, {'cast_id': 24, 'character': 'Partygoer', 'credit_id': '57cdae19c3a3680a170012f2', 'gender': 2, 'id': 51546, 'name': 'Joe Seneca', 'order': 16, 'profile_path': '/5penlxizlwlAQr4Dtv0uQuY0Kke.jpg'}, {'cast_id': 25, 'character': 'Grocer', 'credit_id': '57cdae68c3a3680aa50010e8', 'gender': 0, 'id': 1180131, 'name': 'David Golden', 'order': 17, 'profile_path': None}, {'cast_id': 27, 'character': 'Boy in Hospital (uncredited)', 'credit_id': '57cdaef2c3a3680a3f0013f1', 'gender': 2, 'id': 16490, 'name': 'Sean Albertson', 'order': 18, 'profile_path': None}]</t>
  </si>
  <si>
    <t>[{'credit_id': '52fe44b49251416c7503e307', 'department': 'Directing', 'gender': 2, 'id': 6729, 'job': 'Director', 'name': 'Robert Benton', 'profile_path': '/wVaHC1VX9yBg9MIEC7POAJ0JlUo.jpg'}, {'credit_id': '52fe44b49251416c7503e30d', 'department': 'Writing', 'gender': 2, 'id': 6729, 'job': 'Screenplay', 'name': 'Robert Benton', 'profile_path': '/wVaHC1VX9yBg9MIEC7POAJ0JlUo.jpg'}, {'credit_id': '52fe44b49251416c7503e313', 'department': 'Writing', 'gender': 0, 'id': 71243, 'job': 'Novel', 'name': 'Avery Corman', 'profile_path': None}, {'credit_id': '52fe44b59251416c7503e319', 'department': 'Production', 'gender': 2, 'id': 34693, 'job': 'Producer', 'name': 'Stanley R. Jaffe', 'profile_path': None}, {'credit_id': '52fe44b59251416c7503e31f', 'department': 'Camera', 'gender': 2, 'id': 3569, 'job': 'Director of Photography', 'name': 'NÃ©stor Almendros', 'profile_path': '/3O9fLu6Mc1AYHHOh3DFwSO9vveY.jpg'}, {'credit_id': '52fe44b59251416c7503e325', 'department': 'Editing', 'gender': 2, 'id': 852, 'job': 'Editor', 'name': 'Gerald B. Greenberg', 'profile_path': None}, {'credit_id': '57ce0bd89251413d5b003114', 'department': 'Production', 'gender': 1, 'id': 954445, 'job': 'Casting', 'name': 'Shirley Rich', 'profile_path': None}, {'credit_id': '57cda405c3a3680a17000dfd', 'department': 'Production', 'gender': 0, 'id': 1546874, 'job': 'Associate Producer', 'name': 'Richard Fischoff', 'profile_path': None}, {'credit_id': '57cdae899251417958004946', 'department': 'Production', 'gender': 0, 'id': 1180131, 'job': 'Production Manager', 'name': 'David Golden', 'profile_path': None}, {'credit_id': '57ce0bfcc3a3680a3f004bee', 'department': 'Art', 'gender': 0, 'id': 19045, 'job': 'Production Design', 'name': 'Paul Sylbert', 'profile_path': None}, {'credit_id': '57ce0c1bc3a3680a3f004c03', 'department': 'Art', 'gender': 2, 'id': 17877, 'job': 'Set Decoration', 'name': 'Alan Hicks', 'profile_path': None}, {'credit_id': '57ce0c3bc3a368599a0088e2', 'department': 'Costume &amp; Make-Up', 'gender': 1, 'id': 1051, 'job': 'Costume Design', 'name': 'Ruth Morley', 'profile_path': None}, {'credit_id': '57ce0c5ec3a368599a0088f5', 'department': 'Costume &amp; Make-Up', 'gender': 0, 'id': 1534640, 'job': 'Hairstylist', 'name': 'Joseph Coscia', 'profile_path': None}, {'credit_id': '57ce0c87c3a36868d900834d', 'department': 'Costume &amp; Make-Up', 'gender': 0, 'id': 1458527, 'job': 'Makeup Artist', 'name': 'Allen Weisinger', 'profile_path': None}, {'credit_id': '57ce0cc6c3a3686886007a5e', 'department': 'Costume &amp; Make-Up', 'gender': 0, 'id': 1178899, 'job': 'Makeup Artist', 'name': 'Craig Lyman', 'profile_path': None}, {'credit_id': '57ce0d9c925141515900ce69', 'department': 'Directing', 'gender': 0, 'id': 1675227, 'job': 'Assistant Director', 'name': 'Thomas John Kane', 'profile_path': None}, {'credit_id': '57ce0dfb9251413d5b00324b', 'department': 'Directing', 'gender': 0, 'id': 1394643, 'job': 'Assistant Director', 'name': 'Ira Halberstadt', 'profile_path': None}, {'credit_id': '57ce0e1fc3a36868d900841c', 'department': 'Directing', 'gender': 0, 'id': 1218284, 'job': 'Assistant Director', 'name': 'Lewis Gould', 'profile_path': None}, {'credit_id': '57ce0e419251413df4002ee8', 'department': 'Art', 'gender': 0, 'id': 81525, 'job': 'Construction Coordinator', 'name': 'Merle Eckert', 'profile_path': None}, {'credit_id': '57ce0e6ac3a368599a008a06', 'department': 'Crew', 'gender': 0, 'id': 15182, 'job': 'Scenic Artist', 'name': 'Edward Garzero', 'profile_path': None}, {'credit_id': '57ce0e999251413db9002f6d', 'department': 'Crew', 'gender': 2, 'id': 1380036, 'job': 'Property Master', 'name': 'Thomas Saccio', 'profile_path': None}, {'credit_id': '57ce0eec925141515900cf08', 'department': 'Costume &amp; Make-Up', 'gender': 0, 'id': 81533, 'job': 'Set Costumer', 'name': 'Marilyn Putnam', 'profile_path': None}, {'credit_id': '57ce0f46925141794c0080f1', 'department': 'Editing', 'gender': 2, 'id': 957760, 'job': 'Editorial Services', 'name': 'Ray Hubley', 'profile_path': None}, {'credit_id': '57ce1044c3a36867e3002f6b', 'department': 'Editing', 'gender': 2, 'id': 1264, 'job': 'Assistant Editor', 'name': 'Bill Pankow', 'profile_path': '/3cX0GVPg9YnqRFKFoZ5Xa7fjSX5.jpg'}, {'credit_id': '57ce1075c3a3680a3f004e5d', 'department': 'Production', 'gender': 1, 'id': 1217560, 'job': 'Location Manager', 'name': 'Brooke Kennedy', 'profile_path': '/hZ0w56G1b9G9QTxhojN5CNvhmCw.jpg'}, {'credit_id': '57ce10f59251413db90030ab', 'department': 'Sound', 'gender': 1, 'id': 1274141, 'job': 'Music Editor', 'name': 'Erma E. Levin', 'profile_path': None}, {'credit_id': '57ce113d925141515900d03f', 'department': 'Sound', 'gender': 0, 'id': 1546905, 'job': 'Sound Engineer', 'name': 'Roy B. Yokelson', 'profile_path': None}, {'credit_id': '57ce119f9251413df40030a8', 'department': 'Crew', 'gender': 0, 'id': 1458534, 'job': 'Unit Publicist', 'name': 'Marion Billings', 'profile_path': None}, {'credit_id': '57ce1276c3a3680a17004f11', 'department': 'Directing', 'gender': 1, 'id': 1481688, 'job': 'Script Supervisor', 'name': 'Renata Stoia', 'profile_path': None}, {'credit_id': '57ce12e9925141515900d12c', 'department': 'Camera', 'gender': 0, 'id': 1675231, 'job': 'Still Photographer', 'name': 'Holly Bower', 'profile_path': None}, {'credit_id': '57ce133ac3a3680a3f004fd2', 'department': 'Lighting', 'gender': 0, 'id': 1530326, 'job': 'Electrician', 'name': 'Lance Shepherd', 'profile_path': None}, {'credit_id': '57ce13b092514179580083a7', 'department': 'Lighting', 'gender': 0, 'id': 1449180, 'job': 'Best Boy Electric', 'name': 'Jerry DeBlau', 'profile_path': None}, {'credit_id': '57ce146fc3a3686886007e29', 'department': 'Sound', 'gender': 0, 'id': 142154, 'job': 'Boom Operator', 'name': 'Arthur Bloom', 'profile_path': None}]</t>
  </si>
  <si>
    <t>Kramer vs. Kramer</t>
  </si>
  <si>
    <t>m421</t>
  </si>
  <si>
    <t>['adventure', 'horror', 'mystery', 'sci-fi', 'thriller']</t>
  </si>
  <si>
    <t>[{'cast_id': 2, 'character': 'Steven Beck', 'credit_id': '52fe45eb9251416c75066f97', 'gender': 2, 'id': 27811, 'name': 'Peter Weller', 'order': 0, 'profile_path': '/qTdm4vdZPsplJpnTU4fSprp0CxJ.jpg'}, {'cast_id': 3, 'character': 'Dr. Glen Thompson', 'credit_id': '52fe45eb9251416c75066f9b', 'gender': 2, 'id': 16554, 'name': 'Richard Crenna', 'order': 1, 'profile_path': '/nWtMvMnLqGjlIGWNXjshgxsHDih.jpg'}, {'cast_id': 4, 'character': "Elizabeth 'Willie' Williams", 'credit_id': '52fe45eb9251416c75066f9f', 'gender': 1, 'id': 26666, 'name': 'Amanda Pays', 'order': 2, 'profile_path': '/lCsKMRpxtDBlL9ZApeTUt15Ah5l.jpg'}, {'cast_id': 5, 'character': 'Justin Jones', 'credit_id': '52fe45eb9251416c75066fa3', 'gender': 2, 'id': 8874, 'name': 'Ernie Hudson', 'order': 3, 'profile_path': '/h6hSUIuvJEjUih3wgMqYOZhNe57.jpg'}, {'cast_id': 6, 'character': "Buzz 'Sixpack' Parrish", 'credit_id': '52fe45eb9251416c75066fa7', 'gender': 2, 'id': 11511, 'name': 'Daniel Stern', 'order': 4, 'profile_path': '/4dQb2rg4gajVuMOUTkmQx31GOyH.jpg'}, {'cast_id': 7, 'character': 'Cobb', 'credit_id': '52fe45eb9251416c75066fab', 'gender': 2, 'id': 1210, 'name': 'HÃ©ctor Elizondo', 'order': 5, 'profile_path': '/48UNfVFZVr0jyMIlLPhzm8IIM7f.jpg'}, {'cast_id': 8, 'character': 'Bowman', 'credit_id': '52fe45eb9251416c75066faf', 'gender': 1, 'id': 779, 'name': 'Lisa Eilbacher', 'order': 6, 'profile_path': '/kyiePU42bPqcGCRJfta1Ev2m7if.jpg'}, {'cast_id': 9, 'character': 'DeJesus', 'credit_id': '52fe45eb9251416c75066fb3', 'gender': 2, 'id': 96442, 'name': 'Michael Carmine', 'order': 7, 'profile_path': '/kgDQUklJdbkuUZD3xeD1Kxayau9.jpg'}, {'cast_id': 10, 'character': 'Martin', 'credit_id': '52fe45eb9251416c75066fb7', 'gender': 1, 'id': 41229, 'name': 'Meg Foster', 'order': 8, 'profile_path': '/ntrx4PCnsvWIEaVbYZTzTxXC5no.jpg'}, {'cast_id': 22, 'character': 'Russian Ship Captain', 'credit_id': '593ebd869251410587033a33', 'gender': 2, 'id': 28871, 'name': 'Eugene Lipinski', 'order': 9, 'profile_path': '/rhpOJsibsqA4SG71GcH0LMfnygd.jpg'}, {'cast_id': 23, 'character': 'Helicopter Pilot', 'credit_id': '593ebdd792514105e2033282', 'gender': 2, 'id': 26761, 'name': 'Larry Dolgin', 'order': 10, 'profile_path': None}, {'cast_id': 24, 'character': 'Winch Operator', 'credit_id': '593ebde7c3a36828b201c7ef', 'gender': 0, 'id': 102170, 'name': 'Pascal Druant', 'order': 11, 'profile_path': None}, {'cast_id': 25, 'character': 'Winch Operator', 'credit_id': '593ebe0ec3a3680f59032623', 'gender': 2, 'id': 1832336, 'name': 'Steve Pelot', 'order': 12, 'profile_path': None}]</t>
  </si>
  <si>
    <t>[{'credit_id': '52fe45eb9251416c75066f93', 'department': 'Directing', 'gender': 2, 'id': 16566, 'job': 'Director', 'name': 'George P. Cosmatos', 'profile_path': '/6DIKPjnDvr7oHgTPHTXM5te45Qt.jpg'}, {'credit_id': '53e658280e0a2628db001f32', 'department': 'Writing', 'gender': 2, 'id': 7191, 'job': 'Story', 'name': 'David Webb Peoples', 'profile_path': '/6B8mGTnE5K7JJTmYuwzWaogkRSK.jpg'}, {'credit_id': '53e658310e0a2628db001f35', 'department': 'Writing', 'gender': 2, 'id': 7191, 'job': 'Screenplay', 'name': 'David Webb Peoples', 'profile_path': '/6B8mGTnE5K7JJTmYuwzWaogkRSK.jpg'}, {'credit_id': '53e658410e0a2628cb001f15', 'department': 'Writing', 'gender': 2, 'id': 7671, 'job': 'Screenplay', 'name': 'Jeb Stuart', 'profile_path': None}, {'credit_id': '53e658520e0a2628db001f3a', 'department': 'Production', 'gender': 2, 'id': 41383, 'job': 'Producer', 'name': 'Aurelio De Laurentiis', 'profile_path': None}, {'credit_id': '53e668690e0a2628c4002115', 'department': 'Production', 'gender': 0, 'id': 120184, 'job': 'Producer', 'name': 'Luigi De Laurentiis', 'profile_path': None}, {'credit_id': '53e668b7c3a3684436001442', 'department': 'Production', 'gender': 2, 'id': 7681, 'job': 'Executive Producer', 'name': 'Charles Gordon', 'profile_path': None}, {'credit_id': '53e668c8c3a368443f0015f5', 'department': 'Production', 'gender': 2, 'id': 1093, 'job': 'Executive Producer', 'name': 'Lawrence Gordon', 'profile_path': '/hcjzZT71C7bKzhkgL6TAcEjsmkS.jpg'}, {'credit_id': '53e668d7c3a3684439001564', 'department': 'Sound', 'gender': 2, 'id': 1760, 'job': 'Original Music Composer', 'name': 'Jerry Goldsmith', 'profile_path': '/e6sd10VuwFXkgRFrCTCygbhMq2q.jpg'}, {'credit_id': '53e668e4c3a368443f0015f8', 'department': 'Camera', 'gender': 2, 'id': 21516, 'job': 'Director of Photography', 'name': 'Alex Thomson', 'profile_path': None}, {'credit_id': '53e668f6c3a3684433001516', 'department': 'Editing', 'gender': 2, 'id': 8881, 'job': 'Editor', 'name': 'John F. Burnett', 'profile_path': None}, {'credit_id': '53e66903c3a3684433001519', 'department': 'Editing', 'gender': 2, 'id': 53687, 'job': 'Editor', 'name': 'Roberto Silvi', 'profile_path': None}, {'credit_id': '593ebeb4c3a3680f590326b1', 'department': 'Production', 'gender': 1, 'id': 597, 'job': 'Casting', 'name': 'Jane Feinberg', 'profile_path': None}, {'credit_id': '593ebf8192514105e20333dc', 'department': 'Production', 'gender': 2, 'id': 598, 'job': 'Casting', 'name': 'Mike Fenton', 'profile_path': None}, {'credit_id': '593ebfaf92514105e20333ff', 'department': 'Production', 'gender': 1, 'id': 1832337, 'job': 'Casting', 'name': 'Lynda Gordon', 'profile_path': None}, {'credit_id': '593ebfff9251410597032f63', 'department': 'Art', 'gender': 0, 'id': 25195, 'job': 'Production Design', 'name': 'Ron Cobb', 'profile_path': '/31PgkuW3y0xzeU52dIWoC7BOoAf.jpg'}, {'credit_id': '593ec019925141059b0334d8', 'department': 'Art', 'gender': 0, 'id': 1013566, 'job': 'Art Direction', 'name': 'Franco Ceraolo', 'profile_path': None}, {'credit_id': '593ec029925141058f0354a8', 'department': 'Art', 'gender': 0, 'id': 16595, 'job': 'Supervising Art Director', 'name': 'Pier Luigi Basile', 'profile_path': None}, {'credit_id': '593ec03892514105930340a7', 'department': 'Art', 'gender': 2, 'id': 14349, 'job': 'Art Direction', 'name': 'David F. Klassen', 'profile_path': None}, {'credit_id': '593ec046c3a3680f8703471c', 'department': 'Art', 'gender': 2, 'id': 8848, 'job': 'Supervising Art Director', 'name': 'William Ladd Skinner', 'profile_path': None}, {'credit_id': '593ec05cc3a36828fc01fe75', 'department': 'Art', 'gender': 2, 'id': 11388, 'job': 'Set Decoration', 'name': 'Bruno Cesari', 'profile_path': None}, {'credit_id': '593ec077c3a3680f42034d64', 'department': 'Art', 'gender': 2, 'id': 6880, 'job': 'Set Decoration', 'name': 'Robert Gould', 'profile_path': None}, {'credit_id': '593ec0859251410587033c90', 'department': 'Costume &amp; Make-Up', 'gender': 1, 'id': 7238, 'job': 'Costume Design', 'name': 'April Ferry', 'profile_path': None}, {'credit_id': '593ec0a8c3a3680f6703540e', 'department': 'Crew', 'gender': 0, 'id': 1569884, 'job': 'Post Production Supervisor', 'name': 'Giorgio De Vincenzo', 'profile_path': None}, {'credit_id': '593ec0bd9251410593034128', 'department': 'Production', 'gender': 0, 'id': 998152, 'job': 'Production Supervisor', 'name': 'Lucio Trentini', 'profile_path': None}, {'credit_id': '593ec0d0925141059303413d', 'department': 'Art', 'gender': 1, 'id': 25061, 'job': 'Set Designer', 'name': 'Maria-Teresa Barbasso', 'profile_path': None}, {'credit_id': '593ec139c3a3680f14031668', 'department': 'Art', 'gender': 2, 'id': 5673, 'job': 'Set Designer', 'name': 'Marco Trentini', 'profile_path': None}, {'credit_id': '593ec157c3a3680f1403167c', 'department': 'Production', 'gender': 0, 'id': 11268, 'job': 'Location Manager', 'name': 'Roberto Malerba', 'profile_path': None}, {'credit_id': '593ec1acc3a3680f140316bb', 'department': 'Directing', 'gender': 1, 'id': 1410199, 'job': 'Script Supervisor', 'name': 'Ceri Evans', 'profile_path': None}, {'credit_id': '593ec204c3a3680f3302eb2e', 'department': 'Production', 'gender': 1, 'id': 1832340, 'job': 'Production Coordinator', 'name': 'Gabriella Toro', 'profile_path': None}]</t>
  </si>
  <si>
    <t>[{'id': 12, 'name': 'Adventure'}, {'id': 27, 'name': 'Horror'}, {'id': 28, 'name': 'Action'}, {'id': 53, 'name': 'Thriller'}, {'id': 878, 'name': 'Science Fiction'}]</t>
  </si>
  <si>
    <t>[{'name': 'Gordon Company', 'id': 1073}, {'name': 'Filmauro', 'id': 4753}, {'name': 'Metro-Goldwyn-Mayer (MGM)', 'id': 8411}]</t>
  </si>
  <si>
    <t>Leviathan</t>
  </si>
  <si>
    <t>m422</t>
  </si>
  <si>
    <t>[{'cast_id': 12, 'character': 'Tom', 'credit_id': '52fe4217c3a36847f80035fb', 'gender': 2, 'id': 973, 'name': 'Jason Flemyng', 'order': 0, 'profile_path': '/kzzQoiO3bbi2UeDJL9QtBT5jaQn.jpg'}, {'cast_id': 13, 'character': 'Soap', 'credit_id': '52fe4217c3a36847f80035ff', 'gender': 2, 'id': 974, 'name': 'Dexter Fletcher', 'order': 1, 'profile_path': '/did9anJiAFYvTbeQyNZaxts7GaT.jpg'}, {'cast_id': 14, 'character': 'Eddie', 'credit_id': '52fe4217c3a36847f8003603', 'gender': 2, 'id': 975, 'name': 'Nick Moran', 'order': 2, 'profile_path': '/jf5M1SxmWFOm8lsOmxlFGSaUSm6.jpg'}, {'cast_id': 15, 'character': 'Bacon', 'credit_id': '52fe4217c3a36847f8003607', 'gender': 2, 'id': 976, 'name': 'Jason Statham', 'order': 3, 'profile_path': '/PhWiWgasncGWD9LdbsGcmxkV4r.jpg'}, {'cast_id': 17, 'character': 'Big Chris', 'credit_id': '52fe4217c3a36847f800360f', 'gender': 2, 'id': 980, 'name': 'Vinnie Jones', 'order': 4, 'profile_path': '/1QQea9t0JkRVVVbgVtpGAQuf0x5.jpg'}, {'cast_id': 18, 'character': 'JD', 'credit_id': '52fe4217c3a36847f8003613', 'gender': 2, 'id': 982, 'name': 'Sting', 'order': 5, 'profile_path': '/cnhlJfHWfNU0ig6hidOiXuvew7o.jpg'}, {'cast_id': 16, 'character': 'Winston', 'credit_id': '52fe4217c3a36847f800360b', 'gender': 2, 'id': 978, 'name': 'Steven Mackintosh', 'order': 6, 'profile_path': '/3TQVLNfMiiBAcoaCbmWckxXqagN.jpg'}, {'cast_id': 19, 'character': 'J', 'credit_id': '52fe4217c3a36847f8003617', 'gender': 2, 'id': 984, 'name': 'Nicholas Rowe', 'order': 7, 'profile_path': '/iA32qMujonoTzU1DdlnTRemBvRQ.jpg'}, {'cast_id': 22, 'character': 'Barry the Baptist', 'credit_id': '52fe4217c3a36847f8003623', 'gender': 2, 'id': 987, 'name': 'Lenny McLean', 'order': 8, 'profile_path': '/A3WqhQxdL7fZJ5ZcVHoLlksG4Np.jpg'}, {'cast_id': 24, 'character': "'Hatchet' Harry Lonsdale", 'credit_id': '52fe4217c3a36847f800362b', 'gender': 0, 'id': 989, 'name': 'P.H. Moriarty', 'order': 9, 'profile_path': '/m9CqdPkzxVgOEMSdBCX0LqECNzu.jpg'}, {'cast_id': 25, 'character': 'Dog', 'credit_id': '52fe4217c3a36847f800362f', 'gender': 2, 'id': 990, 'name': 'Frank Harper', 'order': 10, 'profile_path': '/6MaOt1Q6Js7jiA3qsHIcSGY1bbf.jpg'}, {'cast_id': 27, 'character': 'Paul', 'credit_id': '52fe4217c3a36847f8003637', 'gender': 2, 'id': 992, 'name': 'Huggy Leaver', 'order': 11, 'profile_path': '/xcfx1ELLNth5UZIM4lOpMK3GG0k.jpg'}, {'cast_id': 29, 'character': 'Nick the Greek', 'credit_id': '52fe4217c3a36847f800363f', 'gender': 2, 'id': 994, 'name': 'Stephen Marcus', 'order': 12, 'profile_path': '/hG6deNAV6EWvhJ1EFEh4XjXzfNK.jpg'}, {'cast_id': 23, 'character': 'Little Chris', 'credit_id': '52fe4217c3a36847f8003627', 'gender': 2, 'id': 988, 'name': 'Peter McNicholl', 'order': 13, 'profile_path': None}, {'cast_id': 20, 'character': 'Charles', 'credit_id': '52fe4217c3a36847f800361b', 'gender': 0, 'id': 985, 'name': 'Nick Marcq', 'order': 14, 'profile_path': None}, {'cast_id': 28, 'character': 'John', 'credit_id': '52fe4217c3a36847f800363b', 'gender': 2, 'id': 993, 'name': 'Tony McMahon', 'order': 15, 'profile_path': None}, {'cast_id': 26, 'character': 'Plank', 'credit_id': '52fe4217c3a36847f8003633', 'gender': 2, 'id': 991, 'name': 'Steve Sweeney', 'order': 16, 'profile_path': None}, {'cast_id': 21, 'character': 'Willie', 'credit_id': '52fe4217c3a36847f800361f', 'gender': 2, 'id': 986, 'name': 'Charles Forbes', 'order': 17, 'profile_path': None}, {'cast_id': 30, 'character': 'Rory Breaker', 'credit_id': '52fe4217c3a36847f8003643', 'gender': 2, 'id': 995, 'name': 'Vas Blackwood', 'order': 18, 'profile_path': '/h9JfWxJyG38n2JZFJ6LmUU3kG4k.jpg'}, {'cast_id': 31, 'character': 'Dean', 'credit_id': '52fe4217c3a36847f8003647', 'gender': 2, 'id': 4317, 'name': 'Jake Abraham', 'order': 19, 'profile_path': '/aYlJxqdfiunLzCnbWuyktA7WzAS.jpg'}, {'cast_id': 32, 'character': 'Gary', 'credit_id': '52fe4217c3a36847f800364b', 'gender': 2, 'id': 4318, 'name': 'Victor McGuire', 'order': 20, 'profile_path': '/czEQ0XdYIURxBfdiAdGXS6KAWea.jpg'}, {'cast_id': 35, 'character': 'Barfly Jack', 'credit_id': '550c8bc89251413443001cbb', 'gender': 0, 'id': 115787, 'name': 'Danny John-Jules', 'order': 21, 'profile_path': '/vAXwBWlPxNv2tQwFTtfeeF23RuT.jpg'}, {'cast_id': 36, 'character': 'Nathan', 'credit_id': '56d9cf72c3a36870ac0109c2', 'gender': 2, 'id': 1473866, 'name': "Elwin 'Chopper' David", 'order': 22, 'profile_path': '/sIHgp7BIkbfXkxvSNlfYYHA7smf.jpg'}, {'cast_id': 37, 'character': 'Tanya', 'credit_id': '57676387c3a36840b4000d4a', 'gender': 1, 'id': 236388, 'name': 'Vera Day', 'order': 23, 'profile_path': '/luju5IYvH4Lnhjj7aW0H6AaFZZt.jpg'}, {'cast_id': 38, 'character': 'Traffic Warden', 'credit_id': '588289d5925141303e01291d', 'gender': 2, 'id': 47632, 'name': 'Rob Brydon', 'order': 24, 'profile_path': '/iCa4EjmVk9DT9YywWGgPSgjDok2.jpg'}, {'cast_id': 39, 'character': 'Alan / Narrator', 'credit_id': '588289e9c3a368146701265e', 'gender': 2, 'id': 1116, 'name': 'Alan Ford', 'order': 25, 'profile_path': '/3HtCLGRkuLmObyp1oJNJzplxOkI.jpg'}, {'cast_id': 40, 'character': 'Man in Pub', 'credit_id': '588289fd925141303a012ecb', 'gender': 2, 'id': 17290, 'name': 'Andrew Tiernan', 'order': 26, 'profile_path': '/891RIqhOno9VLsYPIfzQsqytQZb.jpg'}]</t>
  </si>
  <si>
    <t>[{'credit_id': '52fe4217c3a36847f80035c1', 'department': 'Directing', 'gender': 2, 'id': 956, 'job': 'Director', 'name': 'Guy Ritchie', 'profile_path': '/uLpiixgcko2W5GLsqBEvSfluyEs.jpg'}, {'credit_id': '52fe4217c3a36847f80035c7', 'department': 'Production', 'gender': 2, 'id': 957, 'job': 'Producer', 'name': 'Matthew Vaughn', 'profile_path': '/Dnbz3B7yy4u0abixuD5LakZgsy.jpg'}, {'credit_id': '52fe4217c3a36847f80035cd', 'department': 'Sound', 'gender': 2, 'id': 959, 'job': 'Original Music Composer', 'name': 'David A. Hughes', 'profile_path': None}, {'credit_id': '52fe4217c3a36847f80035d3', 'department': 'Sound', 'gender': 2, 'id': 960, 'job': 'Original Music Composer', 'name': 'John Murphy', 'profile_path': None}, {'credit_id': '52fe4217c3a36847f80035d9', 'department': 'Camera', 'gender': 2, 'id': 966, 'job': 'Director of Photography', 'name': 'Tim Maurice-Jones', 'profile_path': None}, {'credit_id': '52fe4217c3a36847f80035df', 'department': 'Art', 'gender': 0, 'id': 967, 'job': 'Production Design', 'name': 'Iain Andrews', 'profile_path': None}, {'credit_id': '52fe4217c3a36847f80035e5', 'department': 'Art', 'gender': 0, 'id': 968, 'job': 'Production Design', 'name': 'Eve Mavrakis', 'profile_path': None}, {'credit_id': '52fe4217c3a36847f80035eb', 'department': 'Production', 'gender': 1, 'id': 970, 'job': 'Casting', 'name': 'Celestia Fox', 'profile_path': None}, {'credit_id': '52fe4217c3a36847f80035f1', 'department': 'Production', 'gender': 2, 'id': 956, 'job': 'Casting', 'name': 'Guy Ritchie', 'profile_path': '/uLpiixgcko2W5GLsqBEvSfluyEs.jpg'}, {'credit_id': '52fe4217c3a36847f80035f7', 'department': 'Editing', 'gender': 0, 'id': 971, 'job': 'Editor', 'name': 'Niven Howie', 'profile_path': None}, {'credit_id': '52fe4217c3a36847f8003651', 'department': 'Writing', 'gender': 2, 'id': 956, 'job': 'Screenplay', 'name': 'Guy Ritchie', 'profile_path': '/uLpiixgcko2W5GLsqBEvSfluyEs.jpg'}, {'credit_id': '534feadf0e0a267eab000f7c', 'department': 'Costume &amp; Make-Up', 'gender': 0, 'id': 39670, 'job': 'Costume Design', 'name': 'Stephanie Collie', 'profile_path': None}]</t>
  </si>
  <si>
    <t>[{'id': 35, 'name': 'Comedy'}, {'id': 80, 'name': 'Crime'}]</t>
  </si>
  <si>
    <t>[{'name': 'Handmade Films Ltd.', 'id': 146}, {'name': 'Summit Entertainment', 'id': 491}, {'name': 'PolyGram Filmed Entertainment', 'id': 1382}, {'name': 'SKA Films', 'id': 13419}, {'name': 'The Steve Tisch Company', 'id': 21920}]</t>
  </si>
  <si>
    <t>Lock, Stock and Two Smoking Barrels</t>
  </si>
  <si>
    <t>m423</t>
  </si>
  <si>
    <t>['drama', 'mystery', 'romance', 'western']</t>
  </si>
  <si>
    <t>[{'cast_id': 1, 'character': 'Sam Deeds', 'credit_id': '52fe4517c3a368484e047e5b', 'gender': 2, 'id': 2955, 'name': 'Chris Cooper', 'order': 0, 'profile_path': '/ytZY7YofdiAZyiyr4NyiB77lwwQ.jpg'}, {'cast_id': 2, 'character': 'Buddy Deeds', 'credit_id': '52fe4517c3a368484e047e5f', 'gender': 2, 'id': 10297, 'name': 'Matthew McConaughey', 'order': 1, 'profile_path': '/uKj2m1hJSw4dlOLAvZ3g9WiZkAZ.jpg'}, {'cast_id': 3, 'character': 'Pilar', 'credit_id': '52fe4517c3a368484e047e63', 'gender': 1, 'id': 7430, 'name': 'Elizabeth PeÃ±a', 'order': 2, 'profile_path': '/ePeN3h3UDH9S4THwxwWjQQyK3cH.jpg'}, {'cast_id': 4, 'character': 'Charlie Wade', 'credit_id': '52fe4517c3a368484e047e67', 'gender': 2, 'id': 10823, 'name': 'Kris Kristofferson', 'order': 3, 'profile_path': '/hiGkNoiAwnUgY9XZ3YhiWMvKngi.jpg'}, {'cast_id': 5, 'character': 'Del', 'credit_id': '52fe4517c3a368484e047e6b', 'gender': 2, 'id': 3977, 'name': 'Joe Morton', 'order': 4, 'profile_path': '/5adJxjbFX2GeuTTCNqc9dg4Twgx.jpg'}, {'cast_id': 6, 'character': 'Bunny', 'credit_id': '52fe4517c3a368484e047e6f', 'gender': 1, 'id': 3910, 'name': 'Frances McDormand', 'order': 5, 'profile_path': '/jodV4NuQAvxQWIHxqnop1jUX77N.jpg'}, {'cast_id': 19, 'character': 'Mikey', 'credit_id': '52fe4517c3a368484e047eb9', 'gender': 2, 'id': 158354, 'name': 'Stephen J. Lang', 'order': 7, 'profile_path': None}, {'cast_id': 20, 'character': 'Celie', 'credit_id': '52fe4517c3a368484e047ebd', 'gender': 0, 'id': 155575, 'name': 'Oni Faida Lampley', 'order': 8, 'profile_path': None}, {'cast_id': 21, 'character': 'Priscilla Worth', 'credit_id': '52fe4517c3a368484e047ec1', 'gender': 1, 'id': 61010, 'name': 'LaTanya Richardson', 'order': 9, 'profile_path': '/obb4rUjV9hBMi075Cr9iOSCbDSu.jpg'}, {'cast_id': 22, 'character': 'Cody', 'credit_id': '52fe4517c3a368484e047ec5', 'gender': 2, 'id': 30151, 'name': 'Leo Burmester', 'order': 10, 'profile_path': '/8V3Ev6pKP8VBRIjDONJW5cgi5Zc.jpg'}, {'cast_id': 38, 'character': 'Molly', 'credit_id': '573020309251413bd900378b', 'gender': 0, 'id': 977465, 'name': 'Eleese Lester', 'order': 11, 'profile_path': None}, {'cast_id': 39, 'character': 'Enrique', 'credit_id': '5730204a9251415cc1004938', 'gender': 2, 'id': 157609, 'name': 'Richard Coca', 'order': 12, 'profile_path': '/pbCDsYaIFzAYHJ5vBvjPLYEsC7O.jpg'}, {'cast_id': 40, 'character': 'Mercedes Cruz', 'credit_id': '5730205fc3a368422a000749', 'gender': 1, 'id': 1163, 'name': 'Miriam ColÃ³n', 'order': 13, 'profile_path': '/vNKUyJKVIvAmXT6pv0vWrZXazlS.jpg'}, {'cast_id': 41, 'character': 'Young Hollis', 'credit_id': '57302070c3a3686dd20014c1', 'gender': 2, 'id': 103835, 'name': 'Jeff Monahan', 'order': 14, 'profile_path': None}, {'cast_id': 42, 'character': 'Chet', 'credit_id': '57302088c3a3687cc90038ff', 'gender': 0, 'id': 1249882, 'name': 'Eddie Robinson', 'order': 15, 'profile_path': None}, {'cast_id': 43, 'character': 'Otis', 'credit_id': '57302099c3a3685b5c004373', 'gender': 2, 'id': 85170, 'name': 'Ron Canada', 'order': 16, 'profile_path': '/deOASrl3c0zYKGl7pV3OZYrznxQ.jpg'}, {'cast_id': 44, 'character': 'Athena', 'credit_id': '5730209fc3a3686d310014ec', 'gender': 1, 'id': 171075, 'name': 'Chandra Wilson', 'order': 17, 'profile_path': '/3933k7jumQ3oHkJlV7NL9zh7xK1.jpg'}, {'cast_id': 45, 'character': 'Anglo Father', 'credit_id': '573020ac9251413c270037ae', 'gender': 2, 'id': 994259, 'name': 'Marco Perella', 'order': 18, 'profile_path': '/ppQo61R0oYdyFVOI1YP6jImUbPU.jpg'}, {'cast_id': 46, 'character': 'Wesley Birdsong', 'credit_id': '573020dfc3a3685b5c00437c', 'gender': 2, 'id': 37430, 'name': 'Gordon Tootoosis', 'order': 19, 'profile_path': '/924xXlQnyah5S7IXy89UMdzXXsh.jpg'}, {'cast_id': 47, 'character': 'Young Pilar', 'credit_id': '57e67f0ac3a368220e006e93', 'gender': 1, 'id': 235782, 'name': 'Vanessa Martinez', 'order': 20, 'profile_path': '/dCMompNhK7IwLtVs6dVAjOeOzxL.jpg'}, {'cast_id': 48, 'character': 'Hollis', 'credit_id': '58fd138492514163ec0255b8', 'gender': 2, 'id': 10224, 'name': 'Clifton James', 'order': 21, 'profile_path': '/AsUHmUSDCP4FpsmxhOlOElpuT0x.jpg'}]</t>
  </si>
  <si>
    <t>[{'credit_id': '52fe4517c3a368484e047e75', 'department': 'Directing', 'gender': 2, 'id': 102445, 'job': 'Director', 'name': 'John Sayles', 'profile_path': '/849CWBxvBFWYQ6FmWirWgs9TQSa.jpg'}, {'credit_id': '52fe4517c3a368484e047e81', 'department': 'Editing', 'gender': 2, 'id': 102445, 'job': 'Editor', 'name': 'John Sayles', 'profile_path': '/849CWBxvBFWYQ6FmWirWgs9TQSa.jpg'}, {'credit_id': '52fe4517c3a368484e047e87', 'department': 'Production', 'gender': 0, 'id': 60865, 'job': 'Producer', 'name': 'R. Paul Miller', 'profile_path': None}, {'credit_id': '52fe4517c3a368484e047e8d', 'department': 'Production', 'gender': 0, 'id': 20835, 'job': 'Producer', 'name': 'Maggie Renzi', 'profile_path': '/6KeCgZsBKF8Wr0mAY8NlclHDF5d.jpg'}, {'credit_id': '52fe4517c3a368484e047e99', 'department': 'Production', 'gender': 2, 'id': 3727, 'job': 'Executive Producer', 'name': 'John Sloss', 'profile_path': None}, {'credit_id': '52fe4517c3a368484e047e9f', 'department': 'Sound', 'gender': 2, 'id': 20836, 'job': 'Original Music Composer', 'name': 'Mason Daring', 'profile_path': None}, {'credit_id': '52fe4517c3a368484e047ea5', 'department': 'Camera', 'gender': 2, 'id': 7262, 'job': 'Director of Photography', 'name': 'Stuart Dryburgh', 'profile_path': None}, {'credit_id': '52fe4517c3a368484e047eab', 'department': 'Production', 'gender': 1, 'id': 2952, 'job': 'Casting', 'name': 'Avy Kaufman', 'profile_path': '/yQPGktsmkKkhkOQAUlmYlxHJOiJ.jpg'}, {'credit_id': '52fe4517c3a368484e047eb1', 'department': 'Art', 'gender': 2, 'id': 957258, 'job': 'Production Design', 'name': 'Dan Bishop', 'profile_path': None}, {'credit_id': '54385b6cc3a3684d250029f5', 'department': 'Writing', 'gender': 2, 'id': 102445, 'job': 'Writer', 'name': 'John Sayles', 'profile_path': '/849CWBxvBFWYQ6FmWirWgs9TQSa.jpg'}, {'credit_id': '5555bf28c3a368776a001e8c', 'department': 'Art', 'gender': 0, 'id': 1467278, 'job': 'Art Direction', 'name': 'J. Kyler Black', 'profile_path': None}, {'credit_id': '5555bf429251412ff90008f6', 'department': 'Art', 'gender': 0, 'id': 1322502, 'job': 'Set Decoration', 'name': 'Dianna Freas', 'profile_path': None}, {'credit_id': '5555bf5bc3a368776a001e99', 'department': 'Costume &amp; Make-Up', 'gender': 0, 'id': 19971, 'job': 'Costume Design', 'name': 'Shay Cunliffe', 'profile_path': None}, {'credit_id': '5555bf7fc3a36877740020e1', 'department': 'Directing', 'gender': 1, 'id': 992965, 'job': 'Script Supervisor', 'name': 'Mary Cybulski', 'profile_path': None}, {'credit_id': '5555bfa49251411e54001f87', 'department': 'Crew', 'gender': 0, 'id': 1405246, 'job': 'Unit Publicist', 'name': 'Rob Harris', 'profile_path': None}, {'credit_id': '56479e8dc3a3682614004934', 'department': 'Sound', 'gender': 0, 'id': 1337469, 'job': 'Music Editor', 'name': 'Nic Ratner', 'profile_path': None}, {'credit_id': '56479f0bc3a368261a0046a5', 'department': 'Camera', 'gender': 0, 'id': 1407230, 'job': 'Steadicam Operator', 'name': 'Ralph Watson', 'profile_path': None}, {'credit_id': '56479f299251413ad5004720', 'department': 'Camera', 'gender': 2, 'id': 1410107, 'job': 'Steadicam Operator', 'name': 'David McGill', 'profile_path': None}, {'credit_id': '56479f5dc3a3682601004835', 'department': 'Camera', 'gender': 0, 'id': 1536221, 'job': 'Still Photographer', 'name': 'Alan Pappe', 'profile_path': None}, {'credit_id': '56479f879251413ae10044b5', 'department': 'Editing', 'gender': 1, 'id': 1531576, 'job': 'Dialogue Editor', 'name': 'Sylvia Menno', 'profile_path': None}, {'credit_id': '56479fc29251413acc004687', 'department': 'Sound', 'gender': 2, 'id': 1333223, 'job': 'Supervising Sound Editor', 'name': 'Philip Stockton', 'profile_path': '/zir8NewARDgqgUNLhmAgIditO6f.jpg'}, {'credit_id': '56479ff6c3a368261a0046cb', 'department': 'Costume &amp; Make-Up', 'gender': 0, 'id': 1470182, 'job': 'Key Hair Stylist', 'name': 'Roy Bryson', 'profile_path': None}, {'credit_id': '5647a01b9251413e7f004404', 'department': 'Costume &amp; Make-Up', 'gender': 0, 'id': 1536222, 'job': 'Hairstylist', 'name': 'Caroline Rempher', 'profile_path': None}, {'credit_id': '5647a02a9251413ade0045e0', 'department': 'Costume &amp; Make-Up', 'gender': 0, 'id': 1534614, 'job': 'Hairstylist', 'name': 'Susan Todd', 'profile_path': None}]</t>
  </si>
  <si>
    <t>[{'id': 18, 'name': 'Drama'}, {'id': 9648, 'name': 'Mystery'}, {'id': 10749, 'name': 'Romance'}]</t>
  </si>
  <si>
    <t>[{'name': 'Castle Rock Entertainment', 'id': 97}, {'name': 'Columbia Pictures Corporation', 'id': 441}, {'name': 'Rio Dulce', 'id': 11948}]</t>
  </si>
  <si>
    <t>Lone Star</t>
  </si>
  <si>
    <t>m425</t>
  </si>
  <si>
    <t>[{'cast_id': 2, 'character': 'Bob Harris', 'credit_id': '52fe421fc3a36847f8005b35', 'gender': 2, 'id': 1532, 'name': 'Bill Murray', 'order': 0, 'profile_path': '/7BOoOAIA1CnSzFSVSJP7saniQaB.jpg'}, {'cast_id': 3, 'character': 'Charlotte', 'credit_id': '52fe421fc3a36847f8005b39', 'gender': 1, 'id': 1245, 'name': 'Scarlett Johansson', 'order': 1, 'profile_path': '/eYFHUWxTCNg6lPypJCaUQXhoUop.jpg'}, {'cast_id': 6, 'character': 'Kelly', 'credit_id': '52fe421fc3a36847f8005b45', 'gender': 1, 'id': 1772, 'name': 'Anna Faris', 'order': 2, 'profile_path': '/b9o0qGfRqaQqehSiVw3VHfDmlP8.jpg'}, {'cast_id': 5, 'character': 'John', 'credit_id': '52fe421fc3a36847f8005b41', 'gender': 2, 'id': 1771, 'name': 'Giovanni Ribisi', 'order': 3, 'profile_path': '/mLQrEU7X7GD5V7i1clGRqpg8PVk.jpg'}, {'cast_id': 4, 'character': 'Ms. Kawasaki', 'credit_id': '52fe421fc3a36847f8005b3d', 'gender': 0, 'id': 1770, 'name': 'Akiko Takeshita', 'order': 4, 'profile_path': '/dKawZTpMtjAYZanVf20wr6a81sL.jpg'}, {'cast_id': 7, 'character': 'Press Agent', 'credit_id': '52fe421fc3a36847f8005b49', 'gender': 0, 'id': 1773, 'name': 'Kazuyoshi Minamimagoe', 'order': 5, 'profile_path': None}, {'cast_id': 8, 'character': 'Press Agent', 'credit_id': '52fe421fc3a36847f8005b4d', 'gender': 0, 'id': 1774, 'name': 'Kazuko Shibata', 'order': 6, 'profile_path': None}, {'cast_id': 9, 'character': 'Press Agent', 'credit_id': '52fe421fc3a36847f8005b51', 'gender': 0, 'id': 1775, 'name': 'Take', 'order': 7, 'profile_path': None}, {'cast_id': 21, 'character': 'Charlie', 'credit_id': '52fe421fc3a36847f8005b97', 'gender': 2, 'id': 1785, 'name': 'Fumihiro Hayashi', 'order': 8, 'profile_path': None}, {'cast_id': 22, 'character': 'Hiroko', 'credit_id': '52fe421fc3a36847f8005b9b', 'gender': 1, 'id': 1786, 'name': 'Hiroko Kawasaki', 'order': 9, 'profile_path': '/vSZDgzRwCsJeC6YTjX35GeVlMSy.jpg'}, {'cast_id': 23, 'character': 'Bambie', 'credit_id': '52fe421fc3a36847f8005b9f', 'gender': 0, 'id': 1787, 'name': 'Daikon', 'order': 10, 'profile_path': None}, {'cast_id': 26, 'character': 'Jazz Singer', 'credit_id': '52fe421fc3a36847f8005baf', 'gender': 0, 'id': 75491, 'name': 'Catherine Lambert', 'order': 11, 'profile_path': '/luN3iUUebKCnjjKiOXQtC6v7Jnx.jpg'}, {'cast_id': 27, 'character': 'Commercial Director', 'credit_id': '52fe421fc3a36847f8005bb3', 'gender': 0, 'id': 1276607, 'name': 'Daiamondo Yukai', 'order': 12, 'profile_path': None}, {'cast_id': 28, 'character': 'P Chan', 'credit_id': '54c1d182c3a368792c002a5b', 'gender': 0, 'id': 237167, 'name': 'Akiko MonÃ´', 'order': 13, 'profile_path': None}, {'cast_id': 29, 'character': 'Sausalito Piano', 'credit_id': '55de5c69c3a3686e9100047d', 'gender': 0, 'id': 1185077, 'name': 'FranÃ§oise Dubois', 'order': 14, 'profile_path': None}, {'cast_id': 30, 'character': 'American Businessman #1', 'credit_id': '55de5c9c925141472300046c', 'gender': 0, 'id': 496263, 'name': 'Gregory Pekar', 'order': 15, 'profile_path': '/3EmSR63b4t813P1rCEdw6mm4Xz8.jpg'}, {'cast_id': 31, 'character': 'Ikebana Instructor', 'credit_id': '55de5d68c3a3686e7d0003ff', 'gender': 0, 'id': 1165229, 'name': 'Ikuko Takahashi', 'order': 16, 'profile_path': None}, {'cast_id': 33, 'character': 'Doctor', 'credit_id': '55de5e0d9251414718000475', 'gender': 0, 'id': 238826, 'name': 'Osamu Shigematu', 'order': 18, 'profile_path': '/phZlhRKmjwzx86uSWEdrJVol14O.jpg'}, {'cast_id': 34, 'character': 'TV Host', 'credit_id': '55de5e2dc3a3686e8400040d', 'gender': 2, 'id': 90159, 'name': 'Takashi Fujii', 'order': 19, 'profile_path': '/9HLZxTouPqyzyQhw6rwui4gdQzg.jpg'}, {'cast_id': 35, 'character': 'Sexy Businesswoman', 'credit_id': '55de5e88c3a3686e7d00043d', 'gender': 0, 'id': 1020826, 'name': 'Lisle Wilkerson', 'order': 20, 'profile_path': None}, {'cast_id': 36, 'character': 'Lydia Harris (voice) (uncredited)', 'credit_id': '55de5eadc3a3686e8c0004ec', 'gender': 1, 'id': 5215, 'name': 'Nancy Steiner', 'order': 21, 'profile_path': None}, {'cast_id': 67, 'character': 'Hospital Receptionist', 'credit_id': '570740fcc3a368312200019e', 'gender': 2, 'id': 30562, 'name': 'Kazuo Yamada', 'order': 22, 'profile_path': None}]</t>
  </si>
  <si>
    <t>[{'credit_id': '52fe421fc3a36847f8005b57', 'department': 'Production', 'gender': 2, 'id': 1776, 'job': 'Producer', 'name': 'Francis Ford Coppola', 'profile_path': '/vEGwqahu7UlI6OwELy92xbXk9Kd.jpg'}, {'credit_id': '5637a9a692514129fe00f9cc', 'department': 'Crew', 'gender': 2, 'id': 1776, 'job': 'Thanks', 'name': 'Francis Ford Coppola', 'profile_path': '/vEGwqahu7UlI6OwELy92xbXk9Kd.jpg'}, {'credit_id': '5637a4559251413b4600f734', 'department': 'Production', 'gender': 2, 'id': 2871, 'job': 'Executive Producer', 'name': 'Fred Roos', 'profile_path': None}, {'credit_id': '52fe421fc3a36847f8005bab', 'department': 'Writing', 'gender': 1, 'id': 1769, 'job': 'Screenplay', 'name': 'Sofia Coppola', 'profile_path': '/zG1WS4sS5jvYkObHMxsK6fGK7Uk.jpg'}, {'credit_id': '52fe421fc3a36847f8005b31', 'department': 'Directing', 'gender': 1, 'id': 1769, 'job': 'Director', 'name': 'Sofia Coppola', 'profile_path': '/zG1WS4sS5jvYkObHMxsK6fGK7Uk.jpg'}, {'credit_id': '52fe421fc3a36847f8005b63', 'department': 'Production', 'gender': 1, 'id': 1769, 'job': 'Producer', 'name': 'Sofia Coppola', 'profile_path': '/zG1WS4sS5jvYkObHMxsK6fGK7Uk.jpg'}, {'credit_id': '52fe421fc3a36847f8005b69', 'department': 'Production', 'gender': 0, 'id': 1777, 'job': 'Producer', 'name': 'Ross Katz', 'profile_path': '/3zPHJmwnSkloEFZ5DczGUH2Ot1j.jpg'}, {'credit_id': '52fe421fc3a36847f8005b75', 'department': 'Sound', 'gender': 0, 'id': 1779, 'job': 'Original Music Composer', 'name': 'Kevin Shields', 'profile_path': None}, {'credit_id': '52fe421fc3a36847f8005b81', 'department': 'Camera', 'gender': 2, 'id': 1781, 'job': 'Director of Photography', 'name': 'Lance Acord', 'profile_path': None}, {'credit_id': '5637a7c7c3a3681b5401ea98', 'department': 'Camera', 'gender': 2, 'id': 1781, 'job': 'Camera Operator', 'name': 'Lance Acord', 'profile_path': None}, {'credit_id': '52fe421fc3a36847f8005b87', 'department': 'Editing', 'gender': 1, 'id': 1782, 'job': 'Editor', 'name': 'Sarah Flack', 'profile_path': None}, {'credit_id': '52fe421fc3a36847f8005b8d', 'department': 'Art', 'gender': 0, 'id': 1783, 'job': 'Production Design', 'name': 'K.K. Barrett', 'profile_path': None}, {'credit_id': '52fe421fc3a36847f8005b93', 'department': 'Art', 'gender': 1, 'id': 1784, 'job': 'Production Design', 'name': 'Anne Ross', 'profile_path': None}, {'credit_id': '52fe421fc3a36847f8005ba5', 'department': 'Costume &amp; Make-Up', 'gender': 1, 'id': 5215, 'job': 'Costume Design', 'name': 'Nancy Steiner', 'profile_path': None}, {'credit_id': '5637a9dac3a3681b5e01c80e', 'department': 'Crew', 'gender': 2, 'id': 2299, 'job': 'Thanks', 'name': 'Josh Hartnett', 'profile_path': '/4c5rLeOe33DXm6ayqX1uGocumsc.jpg'}, {'credit_id': '57d1f28892514169fa000320', 'department': 'Sound', 'gender': 0, 'id': 2889, 'job': 'Sound Designer', 'name': 'Richard Beggs', 'profile_path': None}, {'credit_id': '5637a8d6c3a3681b5201d263', 'department': 'Sound', 'gender': 0, 'id': 2889, 'job': 'Music Editor', 'name': 'Richard Beggs', 'profile_path': None}, {'credit_id': '57d1f281925141756b000049', 'department': 'Sound', 'gender': 0, 'id': 2889, 'job': 'Sound Re-Recording Mixer', 'name': 'Richard Beggs', 'profile_path': None}, {'credit_id': '5637a877c3a3681b4b01b960', 'department': 'Editing', 'gender': 0, 'id': 4235, 'job': 'Assistant Editor', 'name': 'Jamie Kirkpatrick', 'profile_path': None}, {'credit_id': '5637a98bc3a3681b5401eac6', 'department': 'Crew', 'gender': 2, 'id': 5655, 'job': 'Thanks', 'name': 'Wes Anderson', 'profile_path': '/s03CeUeC5yAXyB1acqP0zGNo2SC.jpg'}, {'credit_id': '5637a9f1c3a3681b4b01b97a', 'department': 'Crew', 'gender': 2, 'id': 5953, 'job': 'Thanks', 'name': 'Spike Jonze', 'profile_path': '/1gsdqWauZctl7h65N1wg4IKNmhl.jpg'}, {'credit_id': '5637aa01c3a3681b4d01ff55', 'department': 'Crew', 'gender': 1, 'id': 6473, 'job': 'Thanks', 'name': 'Kelly Lynch', 'profile_path': '/2ZbV0mppAxxyh4mIG4HKTHfLkDM.jpg'}, {'credit_id': '5637aa7a9251414ad801bf60', 'department': 'Crew', 'gender': 2, 'id': 10557, 'job': 'Thanks', 'name': 'Paul Simon', 'profile_path': '/tsExCQX0EcVfwIyx1SytyNcfnnO.jpg'}, {'credit_id': '5637a4c0c3a3681b5401ea4f', 'department': 'Art', 'gender': 0, 'id': 17116, 'job': 'Art Direction', 'name': 'Rika Nakanishi', 'profile_path': None}, {'credit_id': '5637a3a39251416d5200f2fa', 'department': 'Production', 'gender': 2, 'id': 28866, 'job': 'Associate Producer', 'name': 'Mitch Glazer', 'profile_path': '/fcs7uTMtxW8umQEwy0XaLRX02Wl.jpg'}, {'credit_id': '5637a3c89251414ad801bea6', 'department': 'Production', 'gender': 2, 'id': 19770, 'job': 'Line Producer', 'name': 'Callum Greene', 'profile_path': None}, {'credit_id': '563d1945c3a3681b54029f4e', 'department': 'Sound', 'gender': 2, 'id': 40839, 'job': 'Music Supervisor', 'name': 'Brian Reitzell', 'profile_path': None}, {'credit_id': '5637a9cec3a3681b5401eacc', 'department': 'Crew', 'gender': 2, 'id': 38803, 'job': 'Thanks', 'name': 'Roman Coppola', 'profile_path': '/p3oE0Pe2m0gtr7oghMdkaOVgOun.jpg'}, {'credit_id': '57d1f36bc3a368472400039e', 'department': 'Production', 'gender': 0, 'id': 53406, 'job': 'Production Coordinator', 'name': 'Masahiro Yoshikawa', 'profile_path': None}, {'credit_id': '5637aa559251413b4600f7b6', 'department': 'Crew', 'gender': 2, 'id': 56158, 'job': 'Thanks', 'name': 'Lorne Michaels', 'profile_path': '/cWJv05hztH5jbiIvWfzMfjMX5fo.jpg'}, {'credit_id': '57d1f24392514169fe000282', 'department': 'Production', 'gender': 2, 'id': 60187, 'job': 'Production Supervisor', 'name': 'Anthony Katagas', 'profile_path': None}, {'credit_id': '5637a4299251413b4600f72c', 'department': 'Production', 'gender': 0, 'id': 115941, 'job': 'Line Producer', 'name': 'Kiyoshi Inoue', 'profile_path': None}, {'credit_id': '57d1f21e92514175df000017', 'department': 'Art', 'gender': 0, 'id': 1007435, 'job': 'Set Decoration', 'name': 'Towako Kuwashima', 'profile_path': None}, {'credit_id': '5637a57e925141284c01d921', 'department': 'Production', 'gender': 0, 'id': 1125607, 'job': 'Unit Production Manager', 'name': 'Keizo Shukuzaki', 'profile_path': None}, {'credit_id': '5637a70dc3a3681b4d01fefc', 'department': 'Sound', 'gender': 0, 'id': 1318476, 'job': 'Sound Re-Recording Mixer', 'name': 'Kent Sparling', 'profile_path': None}, {'credit_id': '5637a52dc3a3681b5c01f3f5', 'department': 'Costume &amp; Make-Up', 'gender': 0, 'id': 1330586, 'job': 'Key Hair Stylist', 'name': 'Morag Ross', 'profile_path': None}, {'credit_id': '57d1f26c92514175a1000034', 'department': 'Sound', 'gender': 2, 'id': 1337458, 'job': 'Production Sound Mixer', 'name': 'Drew Kunin', 'profile_path': None}, {'credit_id': '5637a844925141284c01d975', 'department': 'Lighting', 'gender': 0, 'id': 1352284, 'job': 'Gaffer', 'name': 'Yuji Wada', 'profile_path': None}, {'credit_id': '5637a787c3a3681b4d01ff05', 'department': 'Sound', 'gender': 1, 'id': 1360102, 'job': 'Boom Operator', 'name': 'Kira Smith', 'profile_path': None}, {'credit_id': '563d19149251417819005165', 'department': 'Sound', 'gender': 0, 'id': 1389570, 'job': 'Foley', 'name': 'Marnie Moore', 'profile_path': None}, {'credit_id': '5637a9339251413b4600f797', 'department': 'Directing', 'gender': 1, 'id': 1393455, 'job': 'Script Supervisor', 'name': 'Eva Z. Cabrera', 'profile_path': None}, {'credit_id': '56589738c3a36830800034e7', 'department': 'Sound', 'gender': 0, 'id': 1415964, 'job': 'ADR &amp; Dubbing', 'name': 'Deborah Wallach', 'profile_path': None}, {'credit_id': '5637a5b8c3a3681b5901ce83', 'department': 'Directing', 'gender': 0, 'id': 1530900, 'job': 'Assistant Director', 'name': 'Takahide Kawakami', 'profile_path': None}, {'credit_id': '57d1f2cbc3a3684716000310', 'department': 'Sound', 'gender': 0, 'id': 1538425, 'job': 'Sound Effects Editor', 'name': 'Julia Shirar', 'profile_path': None}, {'credit_id': '565cf0e192514112cd0007d5', 'department': 'Crew', 'gender': 0, 'id': 1543045, 'job': 'Legal Services', 'name': 'Andrea F. Cannistraci', 'profile_path': None}, {'credit_id': '57d1f211925141756e000027', 'department': 'Art', 'gender': 0, 'id': 1676654, 'job': 'Set Decoration', 'name': 'Tomomi Nishio', 'profile_path': None}, {'credit_id': '57d1f30b92514175a1000062', 'department': 'Crew', 'gender': 0, 'id': 1676656, 'job': 'Additional Music', 'name': 'Roger Joseph Manning Jr.', 'profile_path': '/R302TMDsgLw5uGf1c4yjkeuckP.jpg'}]</t>
  </si>
  <si>
    <t>[{'name': 'American Zoetrope', 'id': 70}]</t>
  </si>
  <si>
    <t>Lost in Translation</t>
  </si>
  <si>
    <t>m428</t>
  </si>
  <si>
    <t>[{'cast_id': 3, 'character': 'Linda Partridge', 'credit_id': '52fe4239c3a36847f800d681', 'gender': 1, 'id': 1231, 'name': 'Julianne Moore', 'order': 0, 'profile_path': '/v2FcWGiiuvl6P7NV0966jNL09uh.jpg'}, {'cast_id': 26, 'character': 'Donnie Smith', 'credit_id': '52fe4239c3a36847f800d6f3', 'gender': 2, 'id': 3905, 'name': 'William H. Macy', 'order': 1, 'profile_path': '/cYmHYCGxkOVZgu2oDyhF6lKgfaj.jpg'}, {'cast_id': 4, 'character': 'Jim Kurring', 'credit_id': '52fe4239c3a36847f800d685', 'gender': 2, 'id': 4764, 'name': 'John C. Reilly', 'order': 2, 'profile_path': '/kUo2TPQp4kOWWvijvkjLl0v9PQB.jpg'}, {'cast_id': 5, 'character': 'Frank T.J. Mackey', 'credit_id': '52fe4239c3a36847f800d689', 'gender': 2, 'id': 500, 'name': 'Tom Cruise', 'order': 3, 'profile_path': '/3oWEuo0e8Nx8JvkqYCDec2iMY6K.jpg'}, {'cast_id': 6, 'character': 'Jimmy Gator', 'credit_id': '52fe4239c3a36847f800d68d', 'gender': 2, 'id': 4492, 'name': 'Philip Baker Hall', 'order': 4, 'profile_path': '/eH7GrivSuLEvhJL85qPkhNvg3E7.jpg'}, {'cast_id': 7, 'character': 'Phil Parma', 'credit_id': '52fe4239c3a36847f800d691', 'gender': 2, 'id': 1233, 'name': 'Philip Seymour Hoffman', 'order': 5, 'profile_path': '/vEDJukK8CjIsA0DjNFhoT88TvzS.jpg'}, {'cast_id': 8, 'character': 'Earl Partridge', 'credit_id': '52fe4239c3a36847f800d695', 'gender': 2, 'id': 4765, 'name': 'Jason Robards', 'order': 6, 'profile_path': '/d5t554TsCjMvI9zwe7M5gNLvZeX.jpg'}, {'cast_id': 9, 'character': 'Solomon Solomon', 'credit_id': '52fe4239c3a36847f800d699', 'gender': 2, 'id': 658, 'name': 'Alfred Molina', 'order': 7, 'profile_path': '/uJQVkqEVJGLMaJbwI2tTDlJ9Oo0.jpg'}, {'cast_id': 10, 'character': 'Claudia Wilson Gator', 'credit_id': '52fe4239c3a36847f800d69d', 'gender': 1, 'id': 4766, 'name': 'Melora Walters', 'order': 8, 'profile_path': '/jOK1KzMo93l1qpHHdgYrj81Elco.jpg'}, {'cast_id': 11, 'character': 'Rick Spector', 'credit_id': '52fe4239c3a36847f800d6a1', 'gender': 2, 'id': 2234, 'name': 'Michael Bowen', 'order': 9, 'profile_path': '/xGNcy5uCe0Ke5vqC7oZlOV3GGDx.jpg'}, {'cast_id': 25, 'character': 'Stanley Spector', 'credit_id': '52fe4239c3a36847f800d6ef', 'gender': 2, 'id': 4779, 'name': 'Jeremy Blackman', 'order': 10, 'profile_path': None}, {'cast_id': 23, 'character': 'Dixon', 'credit_id': '52fe4239c3a36847f800d6e7', 'gender': 0, 'id': 4777, 'name': 'Emmanuel Johnson', 'order': 11, 'profile_path': None}, {'cast_id': 24, 'character': 'Rose Gator', 'credit_id': '52fe4239c3a36847f800d6eb', 'gender': 1, 'id': 4778, 'name': 'Melinda Dillon', 'order': 12, 'profile_path': '/f4DU3lNCJqNVgwDZmHMlNV96rKV.jpg'}, {'cast_id': 27, 'character': 'Gwenovier', 'credit_id': '52fe4239c3a36847f800d6f7', 'gender': 1, 'id': 10691, 'name': 'April Grace', 'order': 13, 'profile_path': '/9vHFcPQS463AjDgst7vFJy6ZUnA.jpg'}, {'cast_id': 28, 'character': 'Cynthia', 'credit_id': '52fe4239c3a36847f800d6fb', 'gender': 1, 'id': 7427, 'name': 'Felicity Huffman', 'order': 14, 'profile_path': '/l1o0j6oWzdVX3gxxpumLNq3nK42.jpg'}, {'cast_id': 29, 'character': 'Worm', 'credit_id': '52fe4239c3a36847f800d6ff', 'gender': 2, 'id': 18270, 'name': 'Orlando Jones', 'order': 15, 'profile_path': '/7QOW3bgYjPxnjwrZDclmnJenhPH.jpg'}, {'cast_id': 30, 'character': 'Narrator/Burt Ramsey', 'credit_id': '52fe4239c3a36847f800d703', 'gender': 2, 'id': 10743, 'name': 'Ricky Jay', 'order': 16, 'profile_path': '/d9x2dXr37z20yYBpDW4HLY7lrUS.jpg'}, {'cast_id': 31, 'character': 'Delmer Darion', 'credit_id': '52fe4239c3a36847f800d707', 'gender': 2, 'id': 10872, 'name': 'Patton Oswalt', 'order': 17, 'profile_path': '/dq3uNmTB7r8XTtadV3OD3N7LqV6.jpg'}, {'cast_id': 32, 'character': 'Stanley Berry', 'credit_id': '52fe4239c3a36847f800d70b', 'gender': 2, 'id': 43776, 'name': 'Neil Flynn', 'order': 18, 'profile_path': '/2s934K6IOUhtjXul54wJbmkeZhK.jpg'}, {'cast_id': 38, 'character': 'Thurston Howell', 'credit_id': '52fe4239c3a36847f800d72d', 'gender': 2, 'id': 19439, 'name': 'Henry Gibson', 'order': 19, 'profile_path': '/5dmU4muna3kpU2aFM4eU2Ij12Xn.jpg'}, {'cast_id': 39, 'character': 'Faye Barringer', 'credit_id': '53071373c3a368518100005a', 'gender': 1, 'id': 6199, 'name': 'Miriam Margolyes', 'order': 20, 'profile_path': '/7Fijg5sZ7gKbooq6tId3MUS5sDY.jpg'}, {'cast_id': 40, 'character': 'Alan Kligman Esq.', 'credit_id': '55f8bcb192514108060009a8', 'gender': 2, 'id': 4776, 'name': 'Michael Murphy', 'order': 21, 'profile_path': '/ebbKhFgIHugUywSL5udMFNfRxvQ.jpg'}, {'cast_id': 67, 'character': 'Mrs. Godfrey', 'credit_id': '56e84d8892514109b4001bea', 'gender': 0, 'id': 1591432, 'name': 'Genevieve Zweig', 'order': 22, 'profile_path': None}, {'cast_id': 68, 'character': 'Sir Edmund William Godfrey / Young Pharmacy Kid', 'credit_id': '575f79fc9251415e25000eaa', 'gender': 2, 'id': 60846, 'name': 'Pat Healy', 'order': 23, 'profile_path': '/n8v5P68qjjYKmdzZx1CbJ3ps9gR.jpg'}, {'cast_id': 69, 'character': 'Young Jimmy Gator', 'credit_id': '575f7a2fc3a36879560008fc', 'gender': 2, 'id': 11155, 'name': 'Thomas Jane', 'order': 24, 'profile_path': '/xAES23Ll0JT0lJADA1SIdTAN0bf.jpg'}, {'cast_id': 70, 'character': 'Luis', 'credit_id': '575f7aadc3a36849cf000f5e', 'gender': 2, 'id': 40481, 'name': 'Luis GuzmÃ¡n', 'order': 25, 'profile_path': '/e6mIeGBDkNFZwFDoskcetgkU5oH.jpg'}, {'cast_id': 71, 'character': 'WDKK Floor Director', 'credit_id': '575f7ad29251415e2a000f50', 'gender': 2, 'id': 9048, 'name': 'Clark Gregg', 'order': 26, 'profile_path': '/t8CLS2Zcy7IjcZkE1vtxl40h9rh.jpg'}, {'cast_id': 72, 'character': 'Dentist Nurse #1', 'credit_id': '57e717e4c3a368352500ad69', 'gender': 1, 'id': 98365, 'name': 'Veronica Hart', 'order': 27, 'profile_path': '/t7bXZJMkGONaF1ilMLFFy66msYk.jpg'}, {'cast_id': 73, 'character': 'Chad, Seduce &amp; Destroy', 'credit_id': '580abbeb9251414e780045c1', 'gender': 0, 'id': 1219029, 'name': 'Paul F. Tompkins', 'order': 28, 'profile_path': '/io7wjqqVziL3P9Cg9myX46h9lTd.jpg'}]</t>
  </si>
  <si>
    <t>[{'credit_id': '52fe4239c3a36847f800d677', 'department': 'Directing', 'gender': 2, 'id': 4762, 'job': 'Director', 'name': 'Paul Thomas Anderson', 'profile_path': '/wKAs2LtLYSUzt3ZZ8pnxMwuEWuR.jpg'}, {'credit_id': '52fe4239c3a36847f800d67d', 'department': 'Writing', 'gender': 2, 'id': 4762, 'job': 'Screenplay', 'name': 'Paul Thomas Anderson', 'profile_path': '/wKAs2LtLYSUzt3ZZ8pnxMwuEWuR.jpg'}, {'credit_id': '52fe4239c3a36847f800d6a7', 'department': 'Production', 'gender': 2, 'id': 4762, 'job': 'Producer', 'name': 'Paul Thomas Anderson', 'profile_path': '/wKAs2LtLYSUzt3ZZ8pnxMwuEWuR.jpg'}, {'credit_id': '52fe4239c3a36847f800d6ad', 'department': 'Production', 'gender': 2, 'id': 4767, 'job': 'Executive Producer', 'name': 'Michael De Luca', 'profile_path': None}, {'credit_id': '52fe4239c3a36847f800d6b3', 'department': 'Production', 'gender': 1, 'id': 4768, 'job': 'Executive Producer', 'name': 'Lynn Harris', 'profile_path': None}, {'credit_id': '52fe4239c3a36847f800d6b9', 'department': 'Production', 'gender': 2, 'id': 4769, 'job': 'Producer', 'name': 'Daniel Lupi', 'profile_path': None}, {'credit_id': '52fe4239c3a36847f800d6bf', 'department': 'Production', 'gender': 0, 'id': 4770, 'job': 'Producer', 'name': 'JoAnne Sellar', 'profile_path': None}, {'credit_id': '52fe4239c3a36847f800d6c5', 'department': 'Production', 'gender': 2, 'id': 1809, 'job': 'Producer', 'name': 'Dylan Tichenor', 'profile_path': None}, {'credit_id': '52fe4239c3a36847f800d6cb', 'department': 'Sound', 'gender': 2, 'id': 312, 'job': 'Original Music Composer', 'name': 'Jon Brion', 'profile_path': '/bJZWUhhCgXN238ouWYpzPONW0sv.jpg'}, {'credit_id': '52fe4239c3a36847f800d6d1', 'department': 'Sound', 'gender': 1, 'id': 4771, 'job': 'Songs', 'name': 'Aimee Mann', 'profile_path': '/2qP6xS8h9SKFOSi053duEFVv6b0.jpg'}, {'credit_id': '52fe4239c3a36847f800d6d7', 'department': 'Camera', 'gender': 2, 'id': 2950, 'job': 'Director of Photography', 'name': 'Robert Elswit', 'profile_path': None}, {'credit_id': '52fe4239c3a36847f800d6dd', 'department': 'Editing', 'gender': 2, 'id': 1809, 'job': 'Editor', 'name': 'Dylan Tichenor', 'profile_path': None}, {'credit_id': '52fe4239c3a36847f800d6e3', 'department': 'Production', 'gender': 1, 'id': 4772, 'job': 'Casting', 'name': 'Cassandra Kulukundis', 'profile_path': None}, {'credit_id': '52fe4239c3a36847f800d711', 'department': 'Art', 'gender': 2, 'id': 21747, 'job': 'Production Design', 'name': 'William Arnold', 'profile_path': None}, {'credit_id': '52fe4239c3a36847f800d717', 'department': 'Art', 'gender': 2, 'id': 40471, 'job': 'Production Design', 'name': 'Mark Bridges', 'profile_path': None}, {'credit_id': '52fe4239c3a36847f800d71d', 'department': 'Art', 'gender': 2, 'id': 41082, 'job': 'Set Decoration', 'name': 'Chris L. Spellman', 'profile_path': '/aFPoXVk7ITiKzTLpxjv9DDsGMvI.jpg'}, {'credit_id': '52fe4239c3a36847f800d723', 'department': 'Costume &amp; Make-Up', 'gender': 2, 'id': 40471, 'job': 'Costume Design', 'name': 'Mark Bridges', 'profile_path': None}, {'credit_id': '52fe4239c3a36847f800d729', 'department': 'Crew', 'gender': 0, 'id': 215486, 'job': 'Additional Music', 'name': 'Fiona Apple', 'profile_path': '/sQ0NjOBQ8R0sXjOrGLkfuGNAgjr.jpg'}, {'credit_id': '564338f3c3a36870dd001c7c', 'department': 'Camera', 'gender': 2, 'id': 1411293, 'job': 'Still Photographer', 'name': 'Peter Sorel', 'profile_path': None}, {'credit_id': '5643391d92514133ab00118a', 'department': 'Camera', 'gender': 0, 'id': 130533, 'job': 'Steadicam Operator', 'name': 'Guy Norman Bee', 'profile_path': None}, {'credit_id': '56433942c3a36870e8001a33', 'department': 'Camera', 'gender': 0, 'id': 1397731, 'job': 'Steadicam Operator', 'name': 'Elizabeth Ziegler', 'profile_path': None}, {'credit_id': '5643395fc3a36870e0001ac1', 'department': 'Lighting', 'gender': 0, 'id': 1534468, 'job': 'Rigging Gaffer', 'name': 'Kenny Schneider', 'profile_path': None}, {'credit_id': '564339719251410a4c0019ce', 'department': 'Directing', 'gender': 0, 'id': 1352983, 'job': 'Script Supervisor', 'name': 'Valeria Migliassi Collins', 'profile_path': None}, {'credit_id': '5643399ec3a36870dd001c99', 'department': 'Sound', 'gender': 0, 'id': 91147, 'job': 'Music Supervisor', 'name': 'Dana Sano', 'profile_path': None}, {'credit_id': '564339c29251410a47001b23', 'department': 'Sound', 'gender': 0, 'id': 67695, 'job': 'Music Editor', 'name': 'Paul Rabjohns', 'profile_path': None}, {'credit_id': '564339ea9251410a41001b41', 'department': 'Costume &amp; Make-Up', 'gender': 0, 'id': 1428582, 'job': 'Key Hair Stylist', 'name': 'Kelvin R. Trahan', 'profile_path': None}, {'credit_id': '564339f9c3a36870db001b8d', 'department': 'Costume &amp; Make-Up', 'gender': 1, 'id': 1533066, 'job': 'Key Hair Stylist', 'name': 'Rita Troy', 'profile_path': None}, {'credit_id': '56434116c3a36870dd001e0a', 'department': 'Production', 'gender': 0, 'id': 1336061, 'job': 'Production Supervisor', 'name': 'Craig Markey', 'profile_path': None}, {'credit_id': '564344e1c3a36870dd001ec8', 'department': 'Costume &amp; Make-Up', 'gender': 0, 'id': 1415333, 'job': 'Makeup Artist', 'name': 'Elaine L. Offers', 'profile_path': None}, {'credit_id': '564344f0c3a36870d6001ce3', 'department': 'Costume &amp; Make-Up', 'gender': 1, 'id': 548408, 'job': 'Makeup Artist', 'name': 'Selina Jayne', 'profile_path': None}, {'credit_id': '56434523c3a36870ec001bc4', 'department': 'Costume &amp; Make-Up', 'gender': 0, 'id': 1249773, 'job': 'Makeup Artist', 'name': 'Lois Burwell', 'profile_path': None}, {'credit_id': '568edbb5c3a36858ea003849', 'department': 'Crew', 'gender': 0, 'id': 4064, 'job': 'Stunt Coordinator', 'name': 'Webster Whinery', 'profile_path': None}, {'credit_id': '568edbf6c3a36858f400359f', 'department': 'Sound', 'gender': 2, 'id': 1546442, 'job': 'Sound mixer', 'name': 'John Pritchett', 'profile_path': None}, {'credit_id': '568edc66c3a36858f40035ac', 'department': 'Sound', 'gender': 0, 'id': 1378828, 'job': 'Sound Re-Recording Mixer', 'name': 'Michael Semanick', 'profile_path': None}, {'credit_id': '568edc739251416b45003964', 'department': 'Sound', 'gender': 2, 'id': 1399996, 'job': 'Sound Re-Recording Mixer', 'name': 'Robert J. Litt', 'profile_path': None}, {'credit_id': '568edc80c3a36858ec00381a', 'department': 'Sound', 'gender': 0, 'id': 1378226, 'job': 'Sound Re-Recording Mixer', 'name': 'Michael Herbick', 'profile_path': None}, {'credit_id': '568edc8bc3a3685906003b62', 'department': 'Sound', 'gender': 0, 'id': 1378228, 'job': 'Sound Re-Recording Mixer', 'name': 'Steve Pederson', 'profile_path': None}, {'credit_id': '568edcad9251416b4700372d', 'department': 'Sound', 'gender': 2, 'id': 1341403, 'job': 'Sound Designer', 'name': 'Richard King', 'profile_path': None}, {'credit_id': '568edcc39251416b550037f3', 'department': 'Sound', 'gender': 2, 'id': 1341403, 'job': 'Supervising Sound Editor', 'name': 'Richard King', 'profile_path': None}, {'credit_id': '568edcd09251416b4200374e', 'department': 'Editing', 'gender': 2, 'id': 136008, 'job': 'Dialogue Editor', 'name': 'Michael Haight', 'profile_path': None}, {'credit_id': '568edcdc9251416b520036f4', 'department': 'Editing', 'gender': 0, 'id': 1050930, 'job': 'Dialogue Editor', 'name': 'Hugo Weng', 'profile_path': None}, {'credit_id': '568edce9c3a3685902003b53', 'department': 'Editing', 'gender': 0, 'id': 1299405, 'job': 'Dialogue Editor', 'name': 'James Matheny', 'profile_path': None}, {'credit_id': '568edd10c3a36858ea003869', 'department': 'Sound', 'gender': 0, 'id': 1360100, 'job': 'Sound Effects Editor', 'name': 'Hamilton Sterling', 'profile_path': None}, {'credit_id': '568edd669251416b45003982', 'department': 'Art', 'gender': 0, 'id': 1559546, 'job': 'Art Department Coordinator', 'name': 'Darlene Salinas', 'profile_path': None}]</t>
  </si>
  <si>
    <t>[{'name': 'New Line Cinema', 'id': 12}, {'name': 'Ghoulardi Film Company', 'id': 178}, {'name': 'The Magnolia Project', 'id': 179}]</t>
  </si>
  <si>
    <t>Magnolia</t>
  </si>
  <si>
    <t>m431</t>
  </si>
  <si>
    <t>[{'cast_id': 1, 'character': 'Will Graham', 'credit_id': '52fe44439251416c7502e8d5', 'gender': 2, 'id': 52267, 'name': 'William Petersen', 'order': 0, 'profile_path': '/mDVOf1CQaynoIUtREJUfJzzVViD.jpg'}, {'cast_id': 2, 'character': 'Molly Graham', 'credit_id': '52fe44439251416c7502e8d9', 'gender': 1, 'id': 387, 'name': 'Kim Greist', 'order': 1, 'profile_path': '/u857tppmsyDcYuzqXyj83G70mq0.jpg'}, {'cast_id': 3, 'character': 'Jack Crawford', 'credit_id': '52fe44439251416c7502e8dd', 'gender': 2, 'id': 1117, 'name': 'Dennis Farina', 'order': 2, 'profile_path': '/o649nAtUimSZxEV6xa5JbMSgsED.jpg'}, {'cast_id': 4, 'character': 'Dr. Hannibal Lecktor', 'credit_id': '52fe44439251416c7502e8e1', 'gender': 2, 'id': 1248, 'name': 'Brian Cox', 'order': 3, 'profile_path': '/m15C58NWii5WCIg57Llr7hejnfy.jpg'}, {'cast_id': 11, 'character': 'Reba McClane', 'credit_id': '52fe44439251416c7502e909', 'gender': 1, 'id': 11148, 'name': 'Joan Allen', 'order': 4, 'profile_path': '/Atg0mSjK9Dl98YBsFvBuGO8PG5m.jpg'}, {'cast_id': 12, 'character': 'Francis Dollarhyde', 'credit_id': '52fe44439251416c7502e90d', 'gender': 2, 'id': 119232, 'name': 'Tom Noonan', 'order': 5, 'profile_path': '/cpINV4Q8IeVgSLyKz9ldzzAGr5n.jpg'}, {'cast_id': 13, 'character': 'Freddy Lounds', 'credit_id': '52fe44439251416c7502e911', 'gender': 2, 'id': 32747, 'name': 'Stephen Lang', 'order': 6, 'profile_path': '/tqF6ibURpLvRPlgvLRvjCQqWaa2.jpg'}, {'cast_id': 15, 'character': 'Zeller', 'credit_id': '55690f5f9251416afc000645', 'gender': 2, 'id': 1534, 'name': 'Chris Elliott', 'order': 7, 'profile_path': '/rDbqt5F2x7MDeRdCV6prRdmShnI.jpg'}, {'cast_id': 35, 'character': 'Geehan', 'credit_id': '58cdec949251415a41014e19', 'gender': 0, 'id': 16557, 'name': 'Michael Talbott', 'order': 8, 'profile_path': '/9FkX2GlPWBzRG8ZZpPytW1g7zr4.jpg'}, {'cast_id': 36, 'character': 'Jimmy Price', 'credit_id': '58cdeca59251415a45014def', 'gender': 2, 'id': 76470, 'name': 'Dan Butler', 'order': 9, 'profile_path': '/55UZl262RQRz5t8rFmSUciJB7U3.jpg'}, {'cast_id': 39, 'character': 'Dr. Sidney Bloom', 'credit_id': '58cded10c3a36850c0012763', 'gender': 2, 'id': 17933, 'name': 'Paul Perri', 'order': 10, 'profile_path': '/hdix3jV0Kv1gz2Gz4mLNbdxC5G5.jpg'}, {'cast_id': 40, 'character': 'Mrs. Sherman', 'credit_id': '58cded259251415a3d0155d3', 'gender': 1, 'id': 4161, 'name': 'Patricia Charbonneau', 'order': 11, 'profile_path': '/2a6Hc4Vj6MBzaFoHzyexCrs8ECw.jpg'}, {'cast_id': 42, 'character': 'Eileen', 'credit_id': '58cded719251415a41014f2d', 'gender': 1, 'id': 1217685, 'name': 'Alexandra Neil', 'order': 12, 'profile_path': '/tVbe34TDvWfE7Dm0xIVHHENI8VF.jpg'}, {'cast_id': 45, 'character': 'Lt. Fisk', 'credit_id': '58cdeda5c3a36850f3014902', 'gender': 2, 'id': 13936, 'name': 'Frankie Faison', 'order': 13, 'profile_path': '/3717JOXK2Z8qelfyvScDGimfFBf.jpg'}, {'cast_id': 46, 'character': 'Young Housebuyer', 'credit_id': '58cdedba9251415a3d015659', 'gender': 1, 'id': 31647, 'name': 'Garcelle Beauvais', 'order': 14, 'profile_path': '/fuZx5JL2VeMM1nwrZw2pkAMxuVt.jpg'}, {'cast_id': 47, 'character': 'Mother on Plane', 'credit_id': '58cdedcdc3a368510e0144ee', 'gender': 1, 'id': 1178981, 'name': 'Joanne Camp', 'order': 15, 'profile_path': '/n2IDYkprEz9xggMRETGAKNxTH9m.jpg'}, {'cast_id': 48, 'character': 'Mr. Leeds', 'credit_id': '58cdedf2c3a36850d7013f76', 'gender': 2, 'id': 55435, 'name': 'David Allen Brooks', 'order': 16, 'profile_path': '/406xWYihza21XRKOZV3PYyWTXxg.jpg'}, {'cast_id': 68, 'character': 'Mr. Sherman', 'credit_id': '58cdf0039251415a41015216', 'gender': 2, 'id': 70422, 'name': 'Kin Shriner', 'order': 17, 'profile_path': '/zakNLDtPLEwTgYmymvPUVe20rnF.jpg'}, {'cast_id': 69, 'character': 'Mr. Jacobi', 'credit_id': '58cdf00fc3a36850e9014127', 'gender': 2, 'id': 44060, 'name': 'John Posey', 'order': 18, 'profile_path': '/9wvwfykeDDQltlrzgOYTjKpp8LV.jpg'}, {'cast_id': 70, 'character': 'Mrs. Jacobi', 'credit_id': '58cdf0cdc3a36850f3014ca9', 'gender': 1, 'id': 18160, 'name': 'Kristin Holby', 'order': 19, 'profile_path': '/8jbPTDoS5tNE27oan8BdlKBASeo.jpg'}, {'cast_id': 89, 'character': 'Lloyd Bowman', 'credit_id': '58cdf31c9251415a45015597', 'gender': 2, 'id': 17200, 'name': 'Bill Smitrovich', 'order': 20, 'profile_path': '/rO5wJpx7ZlT6RaunZw20OGF6O2Y.jpg'}, {'cast_id': 90, 'character': 'Dr. Dominick Princi', 'credit_id': '58cdf32e9251415a6101639b', 'gender': 2, 'id': 15415, 'name': 'Peter Maloney', 'order': 21, 'profile_path': '/q6R13qWu3EzEGuyfz7n30RNllQj.jpg'}, {'cast_id': 91, 'character': 'The Runner', 'credit_id': '58cdf33d9251415a3d015cb4', 'gender': 2, 'id': 5146, 'name': 'Michael D. Roberts', 'order': 22, 'profile_path': '/mTyuRjWGKUt1ZfONDYEjyg2LWYp.jpg'}, {'cast_id': 92, 'character': 'Atlanta Policeman', 'credit_id': '58cdf3689251415a41015622', 'gender': 2, 'id': 3041, 'name': 'Marshall Bell', 'order': 23, 'profile_path': '/ep5dxNTkjdhXIJeoFZJczTunoB0.jpg'}, {'cast_id': 95, 'character': 'Stewardess', 'credit_id': '58cdf39b9251415a41015653', 'gender': 1, 'id': 34535, 'name': 'Annie McEnroe', 'order': 24, 'profile_path': '/yjaUtjmCnF0PrKmE7bpVNEUFRP0.jpg'}, {'cast_id': 33, 'character': 'Kevin Graham', 'credit_id': '58cdec5dc3a368510e01433b', 'gender': 0, 'id': 137183, 'name': 'David Seaman', 'order': 25, 'profile_path': '/lsiLoX8yLRjkU3RRXXYu6PrKD2v.jpg'}, {'cast_id': 34, 'character': 'Dr. Frederick Chilton', 'credit_id': '58cdec7c9251415a61015b63', 'gender': 2, 'id': 128428, 'name': 'Benjamin Hendrickson', 'order': 26, 'profile_path': '/4ultgQSqarLpUMHesR4BU1hIKtf.jpg'}, {'cast_id': 37, 'character': 'Beverly Katz', 'credit_id': '58cdececc3a368510e0143e5', 'gender': 1, 'id': 1779452, 'name': 'Michele Shay', 'order': 27, 'profile_path': '/3mvWddeCcPY2ffnbPrjzyovXmm4.jpg'}, {'cast_id': 38, 'character': 'Sarah', 'credit_id': '58cdecfec3a36850f301485a', 'gender': 0, 'id': 1779453, 'name': 'Robin Moseley', 'order': 28, 'profile_path': '/sgVaLZBvHuh8f3fhUMrbdN1jJiy.jpg'}, {'cast_id': 41, 'character': 'Ralph Dandridge', 'credit_id': '58cded63c3a368510e014481', 'gender': 2, 'id': 1779454, 'name': 'Bill Cwikowski', 'order': 29, 'profile_path': '/dvKq25ipcNWjNjaihC7rhUEoio4.jpg'}, {'cast_id': 43, 'character': 'Springfield', 'credit_id': '58cded83c3a36850fb0144a9', 'gender': 2, 'id': 129088, 'name': 'Norman Snow', 'order': 30, 'profile_path': '/dX1Z038fU3b2biawc27hPNK7FOV.jpg'}, {'cast_id': 44, 'character': 'Spurgen', 'credit_id': '58cded97c3a36851040142a0', 'gender': 0, 'id': 1779455, 'name': 'Jim Zubiena', 'order': 31, 'profile_path': '/acqLYjo8HqPg6tpbD8GqSeKEni8.jpg'}, {'cast_id': 49, 'character': 'Mrs. Leeds', 'credit_id': '58cdee0ac3a36850c0012868', 'gender': 1, 'id': 1779456, 'name': 'Elisabeth Ryall', 'order': 32, 'profile_path': None}, {'cast_id': 50, 'character': 'Guard', 'credit_id': '58cdee1b9251415a39014d65', 'gender': 0, 'id': 1779457, 'name': 'Gary Chavaras', 'order': 33, 'profile_path': '/70kxr1nURSM0d26ZAY7kk8VafyM.jpg'}, {'cast_id': 51, 'character': 'Attendant', 'credit_id': '58cdee4fc3a36850c001289d', 'gender': 0, 'id': 1779458, 'name': 'Chris Cianciolo', 'order': 34, 'profile_path': None}, {'cast_id': 52, 'character': 'Housebuyer', 'credit_id': '58cdee659251415a61015da1', 'gender': 2, 'id': 1094471, 'name': 'Ken Colquitt', 'order': 35, 'profile_path': '/b57nOViXBMMLDHsH28hRx6P4zyx.jpg'}, {'cast_id': 53, 'character': 'Storage Guard #1', 'credit_id': '58cdee8cc3a36850e9013f3f', 'gender': 0, 'id': 1779459, 'name': 'Ron Fitzgerald', 'order': 36, 'profile_path': None}, {'cast_id': 54, 'character': 'Storage Guard #2', 'credit_id': '58cdee9d9251415a8b015047', 'gender': 0, 'id': 1779460, 'name': 'Dennis Quick', 'order': 37, 'profile_path': None}, {'cast_id': 55, 'character': 'Dr. Warfield', 'credit_id': '58cdeec29251415a740155df', 'gender': 0, 'id': 1779461, 'name': 'David Meeks', 'order': 38, 'profile_path': '/90G9WGWRPkwdWtuSjvQSU7X12C2.jpg'}, {'cast_id': 56, 'character': 'Technician', 'credit_id': '58cdeee2c3a36850e9013faa', 'gender': 0, 'id': 1779462, 'name': 'Sherman Michaels', 'order': 39, 'profile_path': None}, {'cast_id': 57, 'character': 'Secretary #1', 'credit_id': '58cdeef7c3a36850f3014a72', 'gender': 0, 'id': 1779463, 'name': 'Robin Trapp', 'order': 40, 'profile_path': None}, {'cast_id': 58, 'character': 'Secretary #2', 'credit_id': '58cdef229251415a450150a0', 'gender': 1, 'id': 1779464, 'name': 'LA Winters', 'order': 41, 'profile_path': '/AnYfC5dWUdm6AjjglR1nkwvB2jl.jpg'}, {'cast_id': 59, 'character': 'State Trooper', 'credit_id': '58cdef58c3a36850f3014ae0', 'gender': 0, 'id': 1779465, 'name': 'Daniel T. Snow', 'order': 42, 'profile_path': None}, {'cast_id': 60, 'character': 'Airport Waitress', 'credit_id': '58cdef699251415a7401569b', 'gender': 1, 'id': 1224407, 'name': 'Cynthia Chvatal', 'order': 43, 'profile_path': None}, {'cast_id': 61, 'character': 'SWAT Man', 'credit_id': '58cdef79c3a368510e01470e', 'gender': 0, 'id': 1779466, 'name': 'King White', 'order': 44, 'profile_path': None}, {'cast_id': 62, 'character': 'Atlanta Detective', 'credit_id': '58cdef8c9251415a61015f18', 'gender': 0, 'id': 1779467, 'name': 'Mickey Lloyd', 'order': 45, 'profile_path': None}, {'cast_id': 63, 'character': 'Child on Plane', 'credit_id': '58cdef99c3a36851040144e1', 'gender': 0, 'id': 1779468, 'name': 'Dawn Carmen', 'order': 46, 'profile_path': None}, {'cast_id': 64, 'character': 'Bill', 'credit_id': '58cdefaac3a36850c0012a07', 'gender': 0, 'id': 1779469, 'name': 'David Fitzsimmons', 'order': 47, 'profile_path': None}, {'cast_id': 65, 'character': 'Doctor', 'credit_id': '58cdefb89251415a8b015166', 'gender': 0, 'id': 1779470, 'name': 'Robert A. Burton', 'order': 48, 'profile_path': None}, {'cast_id': 66, 'character': 'Helicopter Pilot', 'credit_id': '58cdefc69251415a8b01517b', 'gender': 0, 'id': 1779471, 'name': 'Steve Hogan', 'order': 49, 'profile_path': None}, {'cast_id': 67, 'character': 'Lear Jet Technician', 'credit_id': '58cdefeec3a3685104014542', 'gender': 0, 'id': 1672319, 'name': 'Mickey Pugh', 'order': 50, 'profile_path': None}, {'cast_id': 71, 'character': 'Jacobi Child #1', 'credit_id': '58cdf0e4c3a36850c0012b66', 'gender': 2, 'id': 119929, 'name': 'Greg Kelly', 'order': 51, 'profile_path': None}, {'cast_id': 72, 'character': 'Jacobi Child #2', 'credit_id': '58cdf1209251415a4501533e', 'gender': 2, 'id': 1376546, 'name': 'Brian Kelly', 'order': 52, 'profile_path': None}, {'cast_id': 73, 'character': 'Jacobi Boy #3', 'credit_id': '58cdf15f9251415a8b015371', 'gender': 0, 'id': 1779472, 'name': 'Ryan Langhorne', 'order': 53, 'profile_path': None}, {'cast_id': 74, 'character': 'Sherman Child #1', 'credit_id': '58cdf1749251415a3d015a9b', 'gender': 0, 'id': 1291575, 'name': 'Hannah Caggiano', 'order': 54, 'profile_path': None}, {'cast_id': 75, 'character': 'Sherman Child #2', 'credit_id': '58cdf18c9251415a74015907', 'gender': 0, 'id': 1779473, 'name': 'Lindsey Fonora', 'order': 55, 'profile_path': None}, {'cast_id': 76, 'character': 'Leeds Child #1', 'credit_id': '58cdf19ac3a36850f3014d9b', 'gender': 0, 'id': 1779474, 'name': 'Jason Frair', 'order': 56, 'profile_path': None}, {'cast_id': 77, 'character': 'Leeds Child #2', 'credit_id': '58cdf1ab9251415a3d015adf', 'gender': 0, 'id': 1779476, 'name': 'Bryant Arrants', 'order': 57, 'profile_path': None}, {'cast_id': 78, 'character': 'Leeds Child #3', 'credit_id': '58cdf1bb9251415a450153d6', 'gender': 0, 'id': 1779477, 'name': 'Christopher Arrants', 'order': 58, 'profile_path': None}, {'cast_id': 79, 'character': 'SWAT Member', 'credit_id': '58cdf1d79251415a41015447', 'gender': 0, 'id': 1779479, 'name': 'Melvin Clark', 'order': 59, 'profile_path': None}, {'cast_id': 80, 'character': 'SWAT Member', 'credit_id': '58cdf1e5c3a36850f3014e01', 'gender': 0, 'id': 1779480, 'name': 'Renee Ayala', 'order': 60, 'profile_path': None}, {'cast_id': 81, 'character': 'SWAT Member', 'credit_id': '58cdf1fa9251415a41015484', 'gender': 0, 'id': 1779481, 'name': 'Dana Dewey', 'order': 61, 'profile_path': None}, {'cast_id': 82, 'character': 'SWAT Member', 'credit_id': '58cdf20ec3a36850d701442b', 'gender': 0, 'id': 1779482, 'name': 'Stephen Hawkins', 'order': 62, 'profile_path': None}, {'cast_id': 83, 'character': 'SWAT Member', 'credit_id': '58cdf220c3a368510e0149fc', 'gender': 0, 'id': 1779483, 'name': 'Leonard Johnson', 'order': 63, 'profile_path': None}, {'cast_id': 84, 'character': 'SWAT Member', 'credit_id': '58cdf2729251415a450154bb', 'gender': 0, 'id': 1779485, 'name': 'Keith Pyles', 'order': 64, 'profile_path': None}, {'cast_id': 85, 'character': 'SWAT Member', 'credit_id': '58cdf2aa9251415a41015550', 'gender': 0, 'id': 1779487, 'name': 'Michael Russell', 'order': 65, 'profile_path': None}, {'cast_id': 86, 'character': 'SWAT Member', 'credit_id': '58cdf2bdc3a36850f3014f1b', 'gender': 0, 'id': 1779488, 'name': 'Michael Vitug', 'order': 66, 'profile_path': None}, {'cast_id': 87, 'character': 'SWAT Member', 'credit_id': '58cdf2e79251415a61016349', 'gender': 0, 'id': 1779489, 'name': 'Pat Williams', 'order': 67, 'profile_path': None}, {'cast_id': 88, 'character': 'SWAT Member', 'credit_id': '58cdf3099251415a8b015595', 'gender': 0, 'id': 1779490, 'name': 'Charles Yarbaugh', 'order': 68, 'profile_path': None}, {'cast_id': 93, 'character': 'National Tattler Photographer', 'credit_id': '58cdf37b9251415a3d015d18', 'gender': 0, 'id': 944682, 'name': 'Gusmano Cesaretti', 'order': 69, 'profile_path': None}, {'cast_id': 94, 'character': 'Airport Passenger', 'credit_id': '58cdf38dc3a36850fb014b93', 'gender': 0, 'id': 1779491, 'name': 'Melody Gold', 'order': 70, 'profile_path': None}]</t>
  </si>
  <si>
    <t>[{'credit_id': '52fe44439251416c7502e917', 'department': 'Costume &amp; Make-Up', 'gender': 0, 'id': 557, 'job': 'Costume Design', 'name': 'Colleen Atwood', 'profile_path': '/4hbAdhvoCkENdoFDLKdXck1ESIl.jpg'}, {'credit_id': '52fe44439251416c7502e905', 'department': 'Writing', 'gender': 2, 'id': 638, 'job': 'Screenplay', 'name': 'Michael Mann', 'profile_path': '/nKmUpRpuQIsYubR7vIxVKhkbaTW.jpg'}, {'credit_id': '52fe44439251416c7502e8e7', 'department': 'Directing', 'gender': 2, 'id': 638, 'job': 'Director', 'name': 'Michael Mann', 'profile_path': '/nKmUpRpuQIsYubR7vIxVKhkbaTW.jpg'}, {'credit_id': '564344ba9251410a53001ce9', 'department': 'Production', 'gender': 1, 'id': 897, 'job': 'Casting', 'name': 'Bonnie Timmermann', 'profile_path': '/jM8QANtq0v7Eqy8ZYtKot27nsfK.jpg'}, {'credit_id': '564344d29251410a53001ced', 'department': 'Art', 'gender': 2, 'id': 10441, 'job': 'Production Design', 'name': 'Mel Bourne', 'profile_path': None}, {'credit_id': '564343f1c3a36870ef001e46', 'department': 'Production', 'gender': 2, 'id': 11790, 'job': 'Producer', 'name': 'Richard A. Roth', 'profile_path': None}, {'credit_id': '59a1733c925141774f029535', 'department': 'Crew', 'gender': 2, 'id': 14049, 'job': 'Stunt Coordinator', 'name': 'Bud Davis', 'profile_path': '/21iRoOXunwnWPcWZCv2PmWNaDe9.jpg'}, {'credit_id': '52fe44439251416c7502e8f3', 'department': 'Camera', 'gender': 2, 'id': 11099, 'job': 'Director of Photography', 'name': 'Dante Spinotti', 'profile_path': '/vIb3GU52BvSIQh1MXZRFDVRnqsm.jpg'}, {'credit_id': '52fe44439251416c7502e8f9', 'department': 'Editing', 'gender': 0, 'id': 15842, 'job': 'Editor', 'name': 'Dov Hoenig', 'profile_path': None}, {'credit_id': '5643468ac3a36870d6001d1f', 'department': 'Costume &amp; Make-Up', 'gender': 0, 'id': 15845, 'job': 'Makeup Designer', 'name': 'John Caglione Jr.', 'profile_path': None}, {'credit_id': '56433de19251410a41001bee', 'department': 'Writing', 'gender': 2, 'id': 16786, 'job': 'Novel', 'name': 'Thomas Harris', 'profile_path': None}, {'credit_id': '5643461e92514133ab0013bf', 'department': 'Visual Effects', 'gender': 0, 'id': 16658, 'job': 'Special Effects Supervisor', 'name': 'Joe Digaetano', 'profile_path': None}, {'credit_id': '564346dac3a36870e0001d1c', 'department': 'Costume &amp; Make-Up', 'gender': 2, 'id': 24671, 'job': 'Makeup Department Head', 'name': 'Stefano Fava', 'profile_path': None}, {'credit_id': '5643448ac3a36870e0001cbd', 'department': 'Sound', 'gender': 0, 'id': 70381, 'job': 'Music', 'name': 'Michel Rubini', 'profile_path': None}, {'credit_id': '5643465ac3a36870ec001bf7', 'department': 'Directing', 'gender': 0, 'id': 1398136, 'job': 'Script Supervisor', 'name': 'June Randall', 'profile_path': None}, {'credit_id': '564345b69251410a3f001cb3', 'department': 'Art', 'gender': 0, 'id': 1399989, 'job': 'Construction Coordinator', 'name': 'Anthony Dunne', 'profile_path': None}, {'credit_id': '5643458d9251410a49001c32', 'department': 'Art', 'gender': 0, 'id': 1473156, 'job': 'Assistant Art Director', 'name': 'Dean Taucher', 'profile_path': None}, {'credit_id': '5643469c9251410a47001d7c', 'department': 'Costume &amp; Make-Up', 'gender': 0, 'id': 1493346, 'job': 'Makeup Designer', 'name': 'Doug Drexler', 'profile_path': None}, {'credit_id': '56434476c3a36870e3001ee9', 'department': 'Sound', 'gender': 0, 'id': 1534481, 'job': 'Music', 'name': 'The Reds', 'profile_path': None}, {'credit_id': '564344e7c3a36870e8001c3b', 'department': 'Art', 'gender': 0, 'id': 1534483, 'job': 'Art Direction', 'name': 'Jack Blackman', 'profile_path': None}, {'credit_id': '5643451fc3a36870dd001ed4', 'department': 'Art', 'gender': 0, 'id': 1534484, 'job': 'Assistant Art Director', 'name': 'Charles E. McCarry', 'profile_path': None}, {'credit_id': '564345309251410a44001d91', 'department': 'Art', 'gender': 0, 'id': 1534485, 'job': 'Assistant Art Director', 'name': 'Julie Plakanis', 'profile_path': None}, {'credit_id': '564345f49251410a44001dbf', 'department': 'Crew', 'gender': 0, 'id': 1534486, 'job': 'Carpenter', 'name': 'Jim Hill', 'profile_path': None}, {'credit_id': '59a17385925141779302a863', 'department': 'Crew', 'gender': 2, 'id': 1877402, 'job': 'Stunts', 'name': 'Jack Carpenter', 'profile_path': '/c4RdEMNlYGko6BIY205M4yp1VqS.jpg'}]</t>
  </si>
  <si>
    <t>[{'id': 80, 'name': 'Crime'}, {'id': 27, 'name': 'Horror'}, {'id': 53, 'name': 'Thriller'}]</t>
  </si>
  <si>
    <t>[{'name': 'De Laurentiis Entertainment Group (DEG)', 'id': 484}, {'name': 'Red Dragon Productions S.A.', 'id': 67627}]</t>
  </si>
  <si>
    <t>Manhunter</t>
  </si>
  <si>
    <t>m432</t>
  </si>
  <si>
    <t>[{'cast_id': 17, 'character': 'Andy Kaufman/Tony Clifton', 'credit_id': '52fe431ac3a36847f803a85d', 'gender': 2, 'id': 206, 'name': 'Jim Carrey', 'order': 0, 'profile_path': '/5tVf0ow8MX4OwjmVoSa5v7qUDka.jpg'}, {'cast_id': 24, 'character': 'Lynne Margulies', 'credit_id': '52fe431ac3a36847f803a87b', 'gender': 1, 'id': 7621, 'name': 'Courtney Love', 'order': 1, 'profile_path': '/6AUeDL2aDErq4Kx33uIAP2KyHHi.jpg'}, {'cast_id': 26, 'character': 'Jack Burns', 'credit_id': '52fe431ac3a36847f803a883', 'gender': 2, 'id': 25336, 'name': 'Bob Zmuda', 'order': 2, 'profile_path': '/jXC1XpcwRxYdNna5cKNeCZkqaVg.jpg'}, {'cast_id': 19, 'character': 'George Shapiro', 'credit_id': '52fe431ac3a36847f803a865', 'gender': 2, 'id': 518, 'name': 'Danny DeVito', 'order': 3, 'profile_path': '/zKuyzmKzPLG7RJo7lbbHjx6CCZc.jpg'}, {'cast_id': 18, 'character': 'Stanley Kaufman', 'credit_id': '52fe431ac3a36847f803a861', 'gender': 2, 'id': 19468, 'name': 'Gerry Becker', 'order': 4, 'profile_path': '/4oXmbOtBU18w0eB5Jaj7OACvEpG.jpg'}, {'cast_id': 20, 'character': 'Janice Kaufman', 'credit_id': '52fe431ac3a36847f803a869', 'gender': 1, 'id': 19469, 'name': 'Leslie Lyles', 'order': 5, 'profile_path': '/uUsBo2oIA6QDY7LKqs6wEzZKU7C.jpg'}, {'cast_id': 21, 'character': 'Little Michael Kaufman', 'credit_id': '52fe431ac3a36847f803a86d', 'gender': 0, 'id': 19470, 'name': 'Greyson Erik Pendry', 'order': 6, 'profile_path': None}, {'cast_id': 22, 'character': 'Mr. Besserman', 'credit_id': '52fe431ac3a36847f803a871', 'gender': 2, 'id': 19471, 'name': 'George Shapiro', 'order': 7, 'profile_path': None}, {'cast_id': 25, 'character': 'Maynard Smith', 'credit_id': '52fe431ac3a36847f803a87f', 'gender': 2, 'id': 3418, 'name': 'Vincent Schiavelli', 'order': 8, 'profile_path': '/q2fEosVlli2T8k5db7c7xueNTtc.jpg'}, {'cast_id': 27, 'character': 'Bob Zmuda', 'credit_id': '52fe431ac3a36847f803a887', 'gender': 2, 'id': 13242, 'name': 'Paul Giamatti', 'order': 9, 'profile_path': '/rX4LRmkYshMRfQ6lVbeZVAfqVKI.jpg'}, {'cast_id': 28, 'character': "Christopher Lloyd - 'Taxi' Actor", 'credit_id': '52fe431ac3a36847f803a88b', 'gender': 2, 'id': 1062, 'name': 'Christopher Lloyd', 'order': 10, 'profile_path': '/iQzG9apaIsHnn7iGrer3YEDp8Zo.jpg'}, {'cast_id': 30, 'character': "Jeff Conaway - 'Taxi' Actor", 'credit_id': '5423b6f80e0a263b74002ecd', 'gender': 2, 'id': 8894, 'name': 'Jeff Conaway', 'order': 11, 'profile_path': '/dzsbIbWFlwsKpOU6D8Men0Geumi.jpg'}, {'cast_id': 31, 'character': 'Blue Collar Guy', 'credit_id': '5648065b9251413ae1005b08', 'gender': 2, 'id': 10872, 'name': 'Patton Oswalt', 'order': 12, 'profile_path': '/dq3uNmTB7r8XTtadV3OD3N7LqV6.jpg'}, {'cast_id': 33, 'character': 'Diane Barnett', 'credit_id': '56e20994c3a36870050005f0', 'gender': 1, 'id': 5378, 'name': 'Pamela Abdy', 'order': 13, 'profile_path': '/2aoJvRzFYnWqIkpDm891HMNdeM5.jpg'}, {'cast_id': 34, 'character': 'National Enquirer Reporter', 'credit_id': '592c84a5c3a3680fc2001072', 'gender': 2, 'id': 28638, 'name': 'David Koechner', 'order': 14, 'profile_path': '/inMOKno44cGQjUYkuoHNJbEgihi.jpg'}, {'cast_id': 35, 'character': 'Jerry Lawler', 'credit_id': '592def0d92514130d2000088', 'gender': 2, 'id': 238321, 'name': 'Jerry Lawler', 'order': 15, 'profile_path': '/yqcX05deKVdMLcllimKzasC1w98.jpg'}, {'cast_id': 36, 'character': 'Wrestling Commentator', 'credit_id': '592def3cc3a36860dc0000a6', 'gender': 2, 'id': 543521, 'name': 'Jim Ross', 'order': 16, 'profile_path': '/pWkjWkPLfhKFwWocZucrtgLRhTs.jpg'}]</t>
  </si>
  <si>
    <t>[{'credit_id': '52fe431ac3a36847f803a7ff', 'department': 'Directing', 'gender': 2, 'id': 3974, 'job': 'Director', 'name': 'MiloÅ¡ Forman', 'profile_path': '/nKnsrK9h02F1QlMetkyr9R45VGM.jpg'}, {'credit_id': '52fe431ac3a36847f803a805', 'department': 'Writing', 'gender': 2, 'id': 7130, 'job': 'Screenplay', 'name': 'Scott Alexander', 'profile_path': '/2Zcnbxg4dLC0yRcv7NqcUrpZeCj.jpg'}, {'credit_id': '52fe431ac3a36847f803a80b', 'department': 'Writing', 'gender': 2, 'id': 7131, 'job': 'Screenplay', 'name': 'Larry Karaszewski', 'profile_path': None}, {'credit_id': '52fe431ac3a36847f803a811', 'department': 'Production', 'gender': 2, 'id': 518, 'job': 'Producer', 'name': 'Danny DeVito', 'profile_path': '/zKuyzmKzPLG7RJo7lbbHjx6CCZc.jpg'}, {'credit_id': '52fe431ac3a36847f803a817', 'department': 'Production', 'gender': 2, 'id': 5381, 'job': 'Producer', 'name': 'Michael Shamberg', 'profile_path': '/tjqSWmFb0OCjnTwDISwR8Kl94af.jpg'}, {'credit_id': '52fe431ac3a36847f803a81d', 'department': 'Production', 'gender': 1, 'id': 5382, 'job': 'Producer', 'name': 'Stacey Sher', 'profile_path': '/fFvKIC38R9Q34VhTQ8BGfqorK8E.jpg'}, {'credit_id': '52fe431ac3a36847f803a823', 'department': 'Sound', 'gender': 2, 'id': 17439, 'job': 'Original Music Composer', 'name': 'Mike Mills', 'profile_path': '/or8FfvzxImBemZ7zI07oVRkRNPQ.jpg'}, {'credit_id': '52fe431ac3a36847f803a829', 'department': 'Sound', 'gender': 2, 'id': 6957, 'job': 'Original Music Composer', 'name': 'Michael Stipe', 'profile_path': '/dF5PVRN0kAz1XK4zCP2jE5HVgDj.jpg'}, {'credit_id': '52fe431ac3a36847f803a82f', 'department': 'Camera', 'gender': 2, 'id': 19464, 'job': 'Director of Photography', 'name': 'Anastas N. Michos', 'profile_path': None}, {'credit_id': '52fe431ac3a36847f803a835', 'department': 'Art', 'gender': 1, 'id': 6494, 'job': 'Production Design', 'name': 'Patrizia von Brandenstein', 'profile_path': '/6UtivvIJJPZTDAaQpY5TOfRA8sb.jpg'}, {'credit_id': '52fe431ac3a36847f803a83b', 'department': 'Art', 'gender': 1, 'id': 19466, 'job': 'Set Decoration', 'name': 'Maria Nay', 'profile_path': None}, {'credit_id': '52fe431ac3a36847f803a841', 'department': 'Costume &amp; Make-Up', 'gender': 2, 'id': 6348, 'job': 'Costume Design', 'name': 'Jeffrey Kurland', 'profile_path': None}, {'credit_id': '52fe431ac3a36847f803a847', 'department': 'Art', 'gender': 2, 'id': 10837, 'job': 'Art Direction', 'name': 'James F. Truesdale', 'profile_path': None}, {'credit_id': '52fe431ac3a36847f803a84d', 'department': 'Editing', 'gender': 2, 'id': 5361, 'job': 'Editor', 'name': 'Christopher Tellefsen', 'profile_path': None}, {'credit_id': '52fe431ac3a36847f803a853', 'department': 'Editing', 'gender': 1, 'id': 3394, 'job': 'Editor', 'name': 'Lynzee Klingman', 'profile_path': None}, {'credit_id': '52fe431ac3a36847f803a859', 'department': 'Editing', 'gender': 2, 'id': 19467, 'job': 'Editor', 'name': 'Adam Boome', 'profile_path': None}, {'credit_id': '52fe431ac3a36847f803a877', 'department': 'Production', 'gender': 1, 'id': 6410, 'job': 'Casting', 'name': 'Francine Maisler', 'profile_path': '/7kOKhRSuwDXqyd2Dm2xdWdi18lQ.jpg'}, {'credit_id': '52fe431ac3a36847f803a891', 'department': 'Costume &amp; Make-Up', 'gender': 1, 'id': 406204, 'job': 'Makeup Department Head', 'name': 'Ve Neill', 'profile_path': '/gNYwxuK5Z7Nr3tWtSWv0qAueUIs.jpg'}, {'credit_id': '56abf0e69251413e950034ac', 'department': 'Costume &amp; Make-Up', 'gender': 2, 'id': 15017, 'job': 'Makeup Artist', 'name': 'Bill Corso', 'profile_path': '/iL7zT7LUL5p7aBuKfQa4vXF4bAt.jpg'}]</t>
  </si>
  <si>
    <t>[{'name': 'Mutual Film Company', 'id': 762}]</t>
  </si>
  <si>
    <t>Man on the Moon</t>
  </si>
  <si>
    <t>m435</t>
  </si>
  <si>
    <t>['drama', 'fantasy', 'mystery', 'romance']</t>
  </si>
  <si>
    <t>[{'cast_id': 2, 'character': 'Joe Black', 'credit_id': '52fe4234c3a36847f800bdbb', 'gender': 2, 'id': 287, 'name': 'Brad Pitt', 'order': 0, 'profile_path': '/ejYIW1enUcGJ9GS3Bs34mtONwWS.jpg'}, {'cast_id': 3, 'character': 'William Parrish', 'credit_id': '52fe4234c3a36847f800bdbf', 'gender': 2, 'id': 4173, 'name': 'Anthony Hopkins', 'order': 1, 'profile_path': '/jdoBTIru71FbPuHGEgox5RVmIO0.jpg'}, {'cast_id': 4, 'character': 'Susan Parrish', 'credit_id': '52fe4234c3a36847f800bdc3', 'gender': 1, 'id': 4174, 'name': 'Claire Forlani', 'order': 2, 'profile_path': '/6XIXq8n2epBQBvnbU1BXyNJyPYA.jpg'}, {'cast_id': 5, 'character': 'Quince', 'credit_id': '52fe4234c3a36847f800bdc7', 'gender': 2, 'id': 4175, 'name': 'Jeffrey Tambor', 'order': 3, 'profile_path': '/csB350am07xyRL5Ik1BWuSY12tH.jpg'}, {'cast_id': 6, 'character': 'Allison Parrish', 'credit_id': '52fe4234c3a36847f800bdcb', 'gender': 1, 'id': 4726, 'name': 'Marcia Gay Harden', 'order': 4, 'profile_path': '/9TYI6LAu4S0vkn47RjLLgFrhtrc.jpg'}, {'cast_id': 7, 'character': 'Drew', 'credit_id': '52fe4234c3a36847f800bdcf', 'gender': 2, 'id': 4177, 'name': 'Jake Weber', 'order': 5, 'profile_path': '/rS1ymvAvmQMghNeVm0oiSx9aKxe.jpg'}, {'cast_id': 28, 'character': 'Eddie Sloane', 'credit_id': '52fe4234c3a36847f800be4b', 'gender': 2, 'id': 4192, 'name': 'David S. Howard', 'order': 6, 'profile_path': None}, {'cast_id': 29, 'character': 'Jamaican Woman', 'credit_id': '52fe4234c3a36847f800be4f', 'gender': 1, 'id': 4193, 'name': 'Lois Kelly-Miller', 'order': 7, 'profile_path': None}, {'cast_id': 30, 'character': "Jamaican Woman's Daughter", 'credit_id': '52fe4234c3a36847f800be53', 'gender': 0, 'id': 4194, 'name': 'Jahnni St. John', 'order': 8, 'profile_path': None}, {'cast_id': 31, 'character': "The Parrish's Butler", 'credit_id': '52fe4234c3a36847f800be57', 'gender': 0, 'id': 4195, 'name': 'Richard Clarke', 'order': 9, 'profile_path': None}, {'cast_id': 34, 'character': 'Helen', 'credit_id': '52fe4234c3a36847f800be61', 'gender': 1, 'id': 35515, 'name': 'June Squibb', 'order': 10, 'profile_path': '/2QDE0wZ9B9a4Kd2S4e9XP65agrf.jpg'}]</t>
  </si>
  <si>
    <t>[{'credit_id': '52fe4234c3a36847f800bded', 'department': 'Sound', 'gender': 2, 'id': 153, 'job': 'Original Music Composer', 'name': 'Thomas Newman', 'profile_path': '/nZSsNIrjbkqqxFYwsD3zcHskxdP.jpg'}, {'credit_id': '52fe4234c3a36847f800be5d', 'department': 'Directing', 'gender': 2, 'id': 769, 'job': 'Director', 'name': 'Martin Brest', 'profile_path': '/uBdfVZ2YBpnMj24UEviiNxbQgrt.jpg'}, {'credit_id': '52fe4234c3a36847f800bdf3', 'department': 'Production', 'gender': 2, 'id': 769, 'job': 'Producer', 'name': 'Martin Brest', 'profile_path': '/uBdfVZ2YBpnMj24UEviiNxbQgrt.jpg'}, {'credit_id': '52fe4234c3a36847f800be17', 'department': 'Editing', 'gender': 2, 'id': 908, 'job': 'Editor', 'name': 'Michael Tronick', 'profile_path': None}, {'credit_id': '52fe4234c3a36847f800be23', 'department': 'Production', 'gender': 1, 'id': 1046, 'job': 'Casting', 'name': 'Juliet Taylor', 'profile_path': None}, {'credit_id': '52fe4234c3a36847f800be1d', 'department': 'Production', 'gender': 1, 'id': 2242, 'job': 'Casting', 'name': 'Ellen Lewis', 'profile_path': None}, {'credit_id': '52fe4234c3a36847f800be29', 'department': 'Art', 'gender': 2, 'id': 2366, 'job': 'Production Design', 'name': 'Dante Ferretti', 'profile_path': '/nKAB8edn2JxVpnyfQAvfQnDJkVd.jpg'}, {'credit_id': '52fe4234c3a36847f800bdd5', 'department': 'Writing', 'gender': 2, 'id': 4178, 'job': 'Screenplay', 'name': 'Ron Osborn', 'profile_path': None}, {'credit_id': '52fe4234c3a36847f800bddb', 'department': 'Writing', 'gender': 2, 'id': 4179, 'job': 'Screenplay', 'name': 'Jeff Reno', 'profile_path': None}, {'credit_id': '52fe4234c3a36847f800bde1', 'department': 'Writing', 'gender': 2, 'id': 4180, 'job': 'Screenplay', 'name': 'Kevin Wade', 'profile_path': '/aOZWlqB6RhHd3WlHuUFRthoFKUZ.jpg'}, {'credit_id': '52fe4234c3a36847f800bde7', 'department': 'Writing', 'gender': 2, 'id': 4181, 'job': 'Screenplay', 'name': 'Bo Goldman', 'profile_path': None}, {'credit_id': '52fe4234c3a36847f800bdf9', 'department': 'Production', 'gender': 2, 'id': 4182, 'job': 'Producer', 'name': 'David J. Wally', 'profile_path': None}, {'credit_id': '52fe4234c3a36847f800bdff', 'department': 'Production', 'gender': 1, 'id': 4183, 'job': 'Producer', 'name': 'Celia D. Costas', 'profile_path': None}, {'credit_id': '52fe4234c3a36847f800be05', 'department': 'Production', 'gender': 2, 'id': 4184, 'job': 'Executive Producer', 'name': 'Ronald L. Schwary', 'profile_path': None}, {'credit_id': '52fe4234c3a36847f800be0b', 'department': 'Camera', 'gender': 2, 'id': 4185, 'job': 'Director of Photography', 'name': 'Emmanuel Lubezki', 'profile_path': '/cUlQjVraYILk8Lt3uCSAJApNYHy.jpg'}, {'credit_id': '52fe4234c3a36847f800be11', 'department': 'Editing', 'gender': 2, 'id': 4186, 'job': 'Editor', 'name': 'Joe Hutshing', 'profile_path': None}, {'credit_id': '52fe4234c3a36847f800be2f', 'department': 'Art', 'gender': 2, 'id': 4187, 'job': 'Art Direction', 'name': 'Robert Guerra', 'profile_path': None}, {'credit_id': '52fe4234c3a36847f800be35', 'department': 'Art', 'gender': 0, 'id': 4188, 'job': 'Set Decoration', 'name': 'Leslie Bloom', 'profile_path': None}, {'credit_id': '52fe4234c3a36847f800be3b', 'department': 'Costume &amp; Make-Up', 'gender': 1, 'id': 4189, 'job': 'Costume Design', 'name': 'Aude Bronson-Howard', 'profile_path': None}, {'credit_id': '52fe4234c3a36847f800be41', 'department': 'Costume &amp; Make-Up', 'gender': 2, 'id': 4190, 'job': 'Costume Design', 'name': 'David C. Robinson', 'profile_path': None}, {'credit_id': '52fe4234c3a36847f800be47', 'department': 'Crew', 'gender': 0, 'id': 4191, 'job': 'Special Effects', 'name': 'Robert DeVine', 'profile_path': None}, {'credit_id': '58c9550192514110f800a5a0', 'department': 'Production', 'gender': 1, 'id': 6996, 'job': 'Casting Associate', 'name': 'Patricia Kerrigan DiCerto', 'profile_path': '/3sgKzteWXqN53uD451bqolh6i5P.jpg'}, {'credit_id': '58c95659c3a36875dd009d49', 'department': 'Sound', 'gender': 2, 'id': 7538, 'job': 'Music Editor', 'name': 'Bill Bernstein', 'profile_path': None}, {'credit_id': '58c959d69251410838000c46', 'department': 'Sound', 'gender': 0, 'id': 8763, 'job': 'Foley Editor', 'name': 'Dan Yale', 'profile_path': None}, {'credit_id': '58c95836c3a36875dd009e68', 'department': 'Sound', 'gender': 0, 'id': 9418, 'job': 'ADR Editor', 'name': 'David Melhase', 'profile_path': None}, {'credit_id': '58c95b3f92514110f500a7ef', 'department': 'Sound', 'gender': 2, 'id': 15226, 'job': 'Supervising Sound Editor', 'name': 'Scott Hecker', 'profile_path': None}, {'credit_id': '58c95a5492514110f500a76f', 'department': 'Sound', 'gender': 0, 'id': 16177, 'job': 'Sound Re-Recording Mixer', 'name': 'Ron Bartlett', 'profile_path': None}, {'credit_id': '58c956e492514110ed00a692', 'department': 'Camera', 'gender': 0, 'id': 18084, 'job': 'Camera Operator', 'name': 'Craig DiBona', 'profile_path': None}, {'credit_id': '58c95793c3a368758300a0b1', 'department': 'Camera', 'gender': 0, 'id': 18091, 'job': 'Dolly Grip', 'name': 'Dave Lowry', 'profile_path': None}, {'credit_id': '58c95772925141110300a38a', 'department': 'Camera', 'gender': 2, 'id': 18095, 'job': 'Still Photographer', 'name': 'Phillip V. Caruso', 'profile_path': None}, {'credit_id': '58c9599792514110fe00a66a', 'department': 'Sound', 'gender': 0, 'id': 21079, 'job': 'Foley Editor', 'name': 'John Benson', 'profile_path': None}, {'credit_id': '58c95c5b92514110ed00a9d5', 'department': 'Editing', 'gender': 0, 'id': 35977, 'job': 'First Assistant Editor', 'name': 'Gabriel Wrye', 'profile_path': None}, {'credit_id': '58c959b8c3a36875e800a8f7', 'department': 'Sound', 'gender': 0, 'id': 113086, 'job': 'Foley Editor', 'name': 'John Murray', 'profile_path': None}, {'credit_id': '58c95c74c3a36875e800aab2', 'department': 'Editing', 'gender': 2, 'id': 57344, 'job': 'First Assistant Editor', 'name': 'Greg Parsons', 'profile_path': None}, {'credit_id': '58c9589c92514110ed00a7b5', 'department': 'Sound', 'gender': 0, 'id': 91096, 'job': 'Boom Operator', 'name': 'Andrew Schmetterling', 'profile_path': None}, {'credit_id': '58c95a40c3a368758300a2c0', 'department': 'Sound', 'gender': 0, 'id': 95835, 'job': 'Sound Effects Editor', 'name': 'Eric A. Norris', 'profile_path': None}, {'credit_id': '58c95a30c3a36875a600983f', 'department': 'Sound', 'gender': 0, 'id': 148221, 'job': 'Sound Effects Editor', 'name': 'James P. Lay', 'profile_path': None}, {'credit_id': '58c95bcec3a368758300a3c3', 'department': 'Costume &amp; Make-Up', 'gender': 0, 'id': 214170, 'job': 'Key Makeup Artist', 'name': 'Richard Dean', 'profile_path': None}, {'credit_id': '58c95535c3a36875dd009c69', 'department': 'Production', 'gender': 0, 'id': 230436, 'job': 'ADR Voice Casting', 'name': 'Barbara Harris', 'profile_path': None}, {'credit_id': '58c95c15c3a36875f800a9b9', 'department': 'Costume &amp; Make-Up', 'gender': 0, 'id': 1073838, 'job': 'Makeup Artist', 'name': 'Tricia Heine', 'profile_path': None}, {'credit_id': '58c95969c3a368758300a22b', 'department': 'Sound', 'gender': 0, 'id': 1227173, 'job': 'Foley', 'name': 'Robin Harlan', 'profile_path': None}, {'credit_id': '58c955b992514110f800a622', 'department': 'Costume &amp; Make-Up', 'gender': 0, 'id': 1329114, 'job': 'Wardrobe Supervisor', 'name': 'Susan J. Wright', 'profile_path': None}, {'credit_id': '58c9547bc3a36836b4000837', 'department': 'Art', 'gender': 0, 'id': 1333153, 'job': 'Property Master', 'name': 'Tommy Allen', 'profile_path': None}, {'credit_id': '58c958f5c3a36876000096b3', 'department': 'Editing', 'gender': 0, 'id': 1345596, 'job': 'Dialogue Editor', 'name': 'Ralph Osborn', 'profile_path': None}, {'credit_id': '58c9597892514110f800a8d3', 'department': 'Sound', 'gender': 0, 'id': 1360101, 'job': 'Foley', 'name': 'Sarah Monat', 'profile_path': None}, {'credit_id': '58c95a7bc3a36875dd009ffb', 'department': 'Sound', 'gender': 0, 'id': 1368864, 'job': 'Sound Re-Recording Mixer', 'name': 'Chris Jenkins', 'profile_path': None}, {'credit_id': '58c954e0c3a36836b4000896', 'department': 'Visual Effects', 'gender': 0, 'id': 1377130, 'job': 'Visual Effects Supervisor', 'name': 'Michael Owens', 'profile_path': None}, {'credit_id': '58c9546492514107d30008c8', 'department': 'Art', 'gender': 2, 'id': 1378672, 'job': 'Construction Coordinator', 'name': 'Joseph Alfieri', 'profile_path': None}, {'credit_id': '56a2cc43c3a36838a3000d4d', 'department': 'Art', 'gender': 2, 'id': 1393558, 'job': 'Leadman', 'name': 'Ray Fisher', 'profile_path': None}, {'credit_id': '58c958ae9251410838000b81', 'department': 'Editing', 'gender': 0, 'id': 1399061, 'job': 'Dialogue Editor', 'name': 'Benjamin Beardwood', 'profile_path': None}, {'credit_id': '58c956ca92514110f500a51e', 'department': 'Camera', 'gender': 0, 'id': 1401593, 'job': 'Aerial Director of Photography', 'name': 'Phil Pastuhov', 'profile_path': None}, {'credit_id': '58c95b9dc3a3687600009844', 'department': 'Costume &amp; Make-Up', 'gender': 0, 'id': 1406572, 'job': 'Hairstylist', 'name': 'Jerry DeCarlo', 'profile_path': None}, {'credit_id': '58c9580c925141111300a62d', 'department': 'Sound', 'gender': 0, 'id': 1407016, 'job': 'ADR Editor', 'name': 'Allen Hartz', 'profile_path': None}, {'credit_id': '58c95708c3a36875e800a6f6', 'department': 'Lighting', 'gender': 0, 'id': 1407029, 'job': 'Gaffer', 'name': 'Jay Fortune', 'profile_path': None}, {'credit_id': '58c95be1c3a36875e800aa5f', 'department': 'Costume &amp; Make-Up', 'gender': 0, 'id': 1414989, 'job': 'Key Makeup Artist', 'name': 'Randy Houston Mercer', 'profile_path': None}, {'credit_id': '58c95873c3a36875d5009eca', 'department': 'Sound', 'gender': 0, 'id': 1423861, 'job': 'ADR Editor', 'name': 'Jeff Rosen', 'profile_path': None}, {'credit_id': '58c95bb2c3a36875e800aa3c', 'department': 'Costume &amp; Make-Up', 'gender': 0, 'id': 1425810, 'job': 'Key Hair Stylist', 'name': 'Lyndell Quiyou', 'profile_path': None}, {'credit_id': '58c95b2a92514110f500a7da', 'department': 'Sound', 'gender': 2, 'id': 1443065, 'job': 'Supervising ADR Editor', 'name': 'Joe Dorn', 'profile_path': None}, {'credit_id': '58c95b7492514107d3000d4c', 'department': 'Costume &amp; Make-Up', 'gender': 0, 'id': 1462925, 'job': 'Hair Department Head', 'name': 'Beth Miller', 'profile_path': None}, {'credit_id': '58c9560bc3a3687583009fc1', 'department': 'Directing', 'gender': 1, 'id': 1467080, 'job': 'Script Supervisor', 'name': 'Lisa Katcher', 'profile_path': None}, {'credit_id': '58c95c399251410838000de8', 'department': 'Costume &amp; Make-Up', 'gender': 2, 'id': 1468624, 'job': 'Makeup Artist', 'name': 'Joe Rossi', 'profile_path': None}, {'credit_id': '58c95c029251410838000dc8', 'department': 'Costume &amp; Make-Up', 'gender': 0, 'id': 1470183, 'job': 'Makeup Artist', 'name': 'Lynn Campbell', 'profile_path': None}, {'credit_id': '58c955a7925141111300a4a3', 'department': 'Costume &amp; Make-Up', 'gender': 0, 'id': 1527448, 'job': 'Wardrobe Supervisor', 'name': 'Barbara Hause', 'profile_path': None}, {'credit_id': '58c95596c3a36836b400092b', 'department': 'Costume &amp; Make-Up', 'gender': 0, 'id': 1534951, 'job': 'Wardrobe Supervisor', 'name': 'Timothy Alberts', 'profile_path': None}, {'credit_id': '58c95ac59251410838000cff', 'department': 'Sound', 'gender': 0, 'id': 1544638, 'job': 'Sound Re-Recording Mixer', 'name': 'Mark Smith', 'profile_path': None}, {'credit_id': '58c9567192514107d3000a2f', 'department': 'Sound', 'gender': 1, 'id': 1544639, 'job': 'Music Editor', 'name': 'Angie Rubin', 'profile_path': None}, {'credit_id': '58c958e3c3a36875dd009ef4', 'department': 'Editing', 'gender': 0, 'id': 1549201, 'job': 'Dialogue Editor', 'name': 'Gary Lewis', 'profile_path': None}, {'credit_id': '58c9581bc3a368760000961e', 'department': 'Sound', 'gender': 0, 'id': 1555703, 'job': 'ADR Editor', 'name': 'Barbara Issak', 'profile_path': None}, {'credit_id': '58c95b8992514107d3000d55', 'department': 'Costume &amp; Make-Up', 'gender': 2, 'id': 1565199, 'job': 'Hairstylist', 'name': 'Stephen G. Bishop', 'profile_path': '/5S7vryn2PQWaYGm40GDvhO8PPUm.jpg'}, {'credit_id': '58c959f9c3a368758300a298', 'department': 'Sound', 'gender': 0, 'id': 1565201, 'job': 'Sound Effects Editor', 'name': 'Joe Earle', 'profile_path': None}, {'credit_id': '58c954c7925141111300a40c', 'department': 'Crew', 'gender': 0, 'id': 1627989, 'job': 'Visual Effects Editor', 'name': 'David Tanaka', 'profile_path': None}, {'credit_id': '58c95c86c3a36875dd00a127', 'department': 'Editing', 'gender': 0, 'id': 1733142, 'job': 'Negative Cutter', 'name': 'Gary Burritt', 'profile_path': None}, {'credit_id': '58c957aac3a36875a60096a6', 'department': 'Camera', 'gender': 0, 'id': 1733212, 'job': 'Key Grip', 'name': 'Richard Guinness Jr.', 'profile_path': None}, {'credit_id': '58c9543792514110f500a345', 'department': 'Art', 'gender': 0, 'id': 1776947, 'job': 'Construction Coordinator', 'name': 'Chris Fousek', 'profile_path': None}, {'credit_id': '58c955c9925141110300a263', 'department': 'Costume &amp; Make-Up', 'gender': 0, 'id': 1776955, 'job': 'Seamstress', 'name': 'Joni M. Huth', 'profile_path': None}, {'credit_id': '58c955d8c3a36875a6009588', 'department': 'Costume &amp; Make-Up', 'gender': 0, 'id': 1776957, 'job': 'Seamstress', 'name': 'Dain I. Kalas', 'profile_path': None}, {'credit_id': '58c95734c3a36836b4000a3f', 'department': 'Lighting', 'gender': 0, 'id': 1776963, 'job': 'Rigging Gaffer', 'name': 'James Malone', 'profile_path': None}, {'credit_id': '58c9584892514110ed00a77d', 'department': 'Sound', 'gender': 0, 'id': 1776971, 'job': 'ADR Editor', 'name': 'Lauren Palmer', 'profile_path': None}, {'credit_id': '58c95883c3a3687600009669', 'department': 'Sound', 'gender': 0, 'id': 1776973, 'job': 'ADR Editor', 'name': 'Matt Sawelson', 'profile_path': None}, {'credit_id': '58c95a0b9251410838000c74', 'department': 'Sound', 'gender': 0, 'id': 1776983, 'job': 'Sound Effects Editor', 'name': 'Kenneth L. Johnson', 'profile_path': None}, {'credit_id': '58c95a1ec3a36875e800a94d', 'department': 'Sound', 'gender': 0, 'id': 1776984, 'job': 'Sound Effects Editor', 'name': 'Linda Keim', 'profile_path': None}, {'credit_id': '58c95ae292514110f800a9ed', 'department': 'Sound', 'gender': 0, 'id': 1776988, 'job': 'Sound Recordist', 'name': 'Mark Narramore', 'profile_path': None}, {'credit_id': '58c95afcc3a36875a60098b8', 'department': 'Sound', 'gender': 0, 'id': 1776989, 'job': 'Sound Recordist', 'name': 'Samuel F. Kaufman', 'profile_path': None}]</t>
  </si>
  <si>
    <t>[{'name': 'Universal Pictures', 'id': 33}, {'name': 'City Light Films', 'id': 136}]</t>
  </si>
  <si>
    <t>Meet Joe Black</t>
  </si>
  <si>
    <t>m436</t>
  </si>
  <si>
    <t>[{'cast_id': 4, 'character': 'Leonard', 'credit_id': '52fe4214c3a36847f80024db', 'gender': 2, 'id': 529, 'name': 'Guy Pearce', 'order': 0, 'profile_path': '/qB0BGUhMph48P1msl9wHRgL4AeT.jpg'}, {'cast_id': 5, 'character': 'Natalie', 'credit_id': '52fe4214c3a36847f80024df', 'gender': 1, 'id': 530, 'name': 'Carrie-Anne Moss', 'order': 1, 'profile_path': '/pgyBbrapYBoGvg5M3OIvVQ5Ne7m.jpg'}, {'cast_id': 6, 'character': 'Teddy Gammell', 'credit_id': '52fe4214c3a36847f80024e3', 'gender': 2, 'id': 532, 'name': 'Joe Pantoliano', 'order': 2, 'profile_path': '/zBvDX2HWepvW9im6ikgoyOL2Xj0.jpg'}, {'cast_id': 7, 'character': 'Burt', 'credit_id': '52fe4214c3a36847f80024e7', 'gender': 2, 'id': 534, 'name': 'Mark Boone Junior', 'order': 3, 'profile_path': '/riibKDljUzdSfIZygymhKx9yNPx.jpg'}, {'cast_id': 10, 'character': 'Sammy', 'credit_id': '52fe4214c3a36847f80024f3', 'gender': 2, 'id': 537, 'name': 'Stephen Tobolowsky', 'order': 4, 'profile_path': '/fUodC7wMUZLAXnm4ONCxF5haCtC.jpg'}, {'cast_id': 11, 'character': 'Mrs. Jankis', 'credit_id': '52fe4214c3a36847f80024f7', 'gender': 1, 'id': 538, 'name': 'Harriet Sansom Harris', 'order': 5, 'profile_path': '/cDLHSu4lDpLdvNt1oiNFAngOYPN.jpg'}, {'cast_id': 13, 'character': 'Dodd', 'credit_id': '52fe4214c3a36847f80024ff', 'gender': 2, 'id': 540, 'name': 'Callum Keith Rennie', 'order': 6, 'profile_path': '/80DeOyHJPv44RUYW7tpEpINv7sX.jpg'}, {'cast_id': 16, 'character': 'Jimmy', 'credit_id': '52fe4214c3a36847f800250b', 'gender': 2, 'id': 544, 'name': 'Larry Holden', 'order': 7, 'profile_path': '/8yV3Rfvt0iWJZwO6jt2YnkdzdzL.jpg'}, {'cast_id': 9, 'character': "Leonard's Wife", 'credit_id': '52fe4214c3a36847f80024ef', 'gender': 1, 'id': 536, 'name': 'Jorja Fox', 'order': 8, 'profile_path': '/jq3W7EF5juYapLoA779QHmAbAGL.jpg'}, {'cast_id': 8, 'character': 'Waiter', 'credit_id': '52fe4214c3a36847f80024eb', 'gender': 2, 'id': 535, 'name': 'Russ Fega', 'order': 9, 'profile_path': '/7JFQueMbXqGIz16wKBlok7WfNNz.jpg'}, {'cast_id': 12, 'character': 'Doctor', 'credit_id': '52fe4214c3a36847f80024fb', 'gender': 2, 'id': 539, 'name': 'Thomas Lennon', 'order': 10, 'profile_path': '/oq83rqBNfgpB2IEHRbs7cbTvzbd.jpg'}, {'cast_id': 14, 'character': 'Blonde', 'credit_id': '52fe4214c3a36847f8002503', 'gender': 1, 'id': 542, 'name': 'Kimberly Campbell', 'order': 11, 'profile_path': '/62TXbhDFEggiN6Zkn4sCV0UAxBQ.jpg'}, {'cast_id': 15, 'character': 'Tattooist', 'credit_id': '52fe4214c3a36847f8002507', 'gender': 1, 'id': 543, 'name': 'Marianne Muellerleile', 'order': 12, 'profile_path': '/5Qex2uBzsjqSRUFeeW4sT7FhuYH.jpg'}]</t>
  </si>
  <si>
    <t>[{'credit_id': '52fe4214c3a36847f80024cb', 'department': 'Directing', 'gender': 2, 'id': 525, 'job': 'Director', 'name': 'Christopher Nolan', 'profile_path': '/7OGmfDF4VHLLgbjxuEwTj3ga0uQ.jpg'}, {'credit_id': '52fe4214c3a36847f80024d1', 'department': 'Writing', 'gender': 2, 'id': 525, 'job': 'Screenplay', 'name': 'Christopher Nolan', 'profile_path': '/7OGmfDF4VHLLgbjxuEwTj3ga0uQ.jpg'}, {'credit_id': '52fe4214c3a36847f80024d7', 'department': 'Writing', 'gender': 2, 'id': 527, 'job': 'Author', 'name': 'Jonathan Nolan', 'profile_path': '/rYBQ8M3hDDY0eThVIvWHmrf4i0Y.jpg'}, {'credit_id': '52fe4214c3a36847f8002515', 'department': 'Production', 'gender': 1, 'id': 550, 'job': 'Producer', 'name': 'Jennifer Todd', 'profile_path': None}, {'credit_id': '52fe4214c3a36847f800251b', 'department': 'Production', 'gender': 1, 'id': 551, 'job': 'Producer', 'name': 'Suzanne Todd', 'profile_path': '/fRTQ9QFeeTBUqLoyCFlaS8pTGUK.jpg'}, {'credit_id': '52fe4214c3a36847f8002521', 'department': 'Production', 'gender': 2, 'id': 554, 'job': 'Executive Producer', 'name': 'Aaron Ryder', 'profile_path': '/koFm8sQL2JzSM9b9pGWSy4oQwJ3.jpg'}, {'credit_id': '52fe4214c3a36847f8002527', 'department': 'Sound', 'gender': 2, 'id': 558, 'job': 'Original Music Composer', 'name': 'David Julyan', 'profile_path': None}, {'credit_id': '52fe4214c3a36847f800252d', 'department': 'Camera', 'gender': 2, 'id': 559, 'job': 'Director of Photography', 'name': 'Wally Pfister', 'profile_path': '/tyYtVatXW16EM7NYJZkxI3K2NQi.jpg'}, {'credit_id': '52fe4214c3a36847f8002533', 'department': 'Art', 'gender': 1, 'id': 560, 'job': 'Production Design', 'name': 'Patti Podesta', 'profile_path': None}, {'credit_id': '52fe4214c3a36847f8002539', 'department': 'Production', 'gender': 0, 'id': 561, 'job': 'Casting', 'name': 'John Papsidera', 'profile_path': '/quM89TMS6BncoIh4NdlWugXVhuF.jpg'}, {'credit_id': '52fe4214c3a36847f800253f', 'department': 'Sound', 'gender': 0, 'id': 562, 'job': 'Supervising Sound Editor', 'name': 'Richard LeGrand Jr.', 'profile_path': None}, {'credit_id': '52fe4214c3a36847f8002545', 'department': 'Editing', 'gender': 1, 'id': 563, 'job': 'Editor', 'name': 'Dody Dorn', 'profile_path': None}, {'credit_id': '5669f76292514173ff006a6d', 'department': 'Production', 'gender': 2, 'id': 44633, 'job': 'Co-Executive Producer', 'name': 'Christopher Ball', 'profile_path': None}, {'credit_id': '5669f77d92514173ff006a70', 'department': 'Production', 'gender': 2, 'id': 44634, 'job': 'Co-Executive Producer', 'name': 'William Tyrer', 'profile_path': None}, {'credit_id': '5669f7e0c3a3682e98001a71', 'department': 'Production', 'gender': 1, 'id': 556, 'job': 'Associate Producer', 'name': 'Emma Thomas', 'profile_path': '/f12TsNlAEomPdwxueS7ImMoJtsP.jpg'}, {'credit_id': '5669f808c3a3682647001c96', 'department': 'Art', 'gender': 1, 'id': 75391, 'job': 'Set Decoration', 'name': 'Danielle Berman', 'profile_path': None}, {'credit_id': '5669f8189251415ec50023ee', 'department': 'Costume &amp; Make-Up', 'gender': 1, 'id': 47294, 'job': 'Costume Design', 'name': 'Cindy Evans', 'profile_path': None}, {'credit_id': '5669f85ac3a36834c10028e6', 'department': 'Directing', 'gender': 2, 'id': 1367508, 'job': 'Script Supervisor', 'name': 'Steve Gehrke', 'profile_path': None}, {'credit_id': '5669f86a9251415ec50023fc', 'department': 'Sound', 'gender': 2, 'id': 1070156, 'job': 'Music Supervisor', 'name': 'David Klotz', 'profile_path': None}, {'credit_id': '5669f893c3a3683f560018a1', 'department': 'Sound', 'gender': 0, 'id': 1392170, 'job': 'Music Editor', 'name': 'Mikael Sandgren', 'profile_path': None}, {'credit_id': '5669f8c49251415ec5002405', 'department': 'Crew', 'gender': 0, 'id': 558896, 'job': 'Stunt Coordinator', 'name': 'Julius LeFlore', 'profile_path': None}]</t>
  </si>
  <si>
    <t>[{'id': 9648, 'name': 'Mystery'}, {'id': 53, 'name': 'Thriller'}]</t>
  </si>
  <si>
    <t>[{'name': 'Summit Entertainment', 'id': 491}, {'name': 'Newmarket Capital Group', 'id': 506}, {'name': 'Team Todd', 'id': 598}, {'name': 'I Remember Productions', 'id': 34446}]</t>
  </si>
  <si>
    <t>Memento</t>
  </si>
  <si>
    <t>m438</t>
  </si>
  <si>
    <t>[{'cast_id': 10, 'character': "'Ratso' Rizzo", 'credit_id': '52fe4388c3a36847f805b511', 'gender': 2, 'id': 4483, 'name': 'Dustin Hoffman', 'order': 0, 'profile_path': '/ffKPo8ATHVXME6cgA5BDyvy2df1.jpg'}, {'cast_id': 11, 'character': 'Joe Buck', 'credit_id': '52fe4388c3a36847f805b515', 'gender': 2, 'id': 10127, 'name': 'Jon Voight', 'order': 1, 'profile_path': '/c7BvyqlvqDkfkFqSBUCiR21fvTh.jpg'}, {'cast_id': 12, 'character': 'Cass', 'credit_id': '52fe4388c3a36847f805b519', 'gender': 1, 'id': 19335, 'name': 'Sylvia Miles', 'order': 2, 'profile_path': '/osHOZQ4Mu9xyNDT79fgeSgJeLlH.jpg'}, {'cast_id': 13, 'character': "Mr. O'Daniel", 'credit_id': '52fe4388c3a36847f805b51d', 'gender': 2, 'id': 1943, 'name': 'John McGiver', 'order': 3, 'profile_path': '/4SPN4He1egZ60aIMNuh7tArx21x.jpg'}, {'cast_id': 14, 'character': 'Shirley', 'credit_id': '52fe4388c3a36847f805b521', 'gender': 1, 'id': 30585, 'name': 'Brenda Vaccaro', 'order': 4, 'profile_path': '/cwNmZCRMRRiwtVSmkBiqP7aalyL.jpg'}, {'cast_id': 15, 'character': 'Towny', 'credit_id': '52fe4388c3a36847f805b525', 'gender': 0, 'id': 2549, 'name': 'Barnard Hughes', 'order': 5, 'profile_path': '/jvHz3TjqROc3Wixeq6dbFBas3EB.jpg'}, {'cast_id': 16, 'character': 'Sally Buck - Texas', 'credit_id': '52fe4388c3a36847f805b529', 'gender': 1, 'id': 8493, 'name': 'Ruth White', 'order': 6, 'profile_path': '/fpz3aVtyHw3luNQxoRkYBlOOqIa.jpg'}, {'cast_id': 17, 'character': 'Annie - Texas', 'credit_id': '52fe4388c3a36847f805b52d', 'gender': 1, 'id': 41258, 'name': 'Jennifer Salt', 'order': 7, 'profile_path': '/oy6UyFnhLkpJ8ZDwS6IicIBt1YW.jpg'}, {'cast_id': 18, 'character': 'Woodsy Niles - Texas', 'credit_id': '52fe4388c3a36847f805b531', 'gender': 0, 'id': 109957, 'name': 'Gilman Rankin', 'order': 8, 'profile_path': None}, {'cast_id': 19, 'character': 'Little Joe - Texas', 'credit_id': '52fe4388c3a36847f805b535', 'gender': 0, 'id': 1075091, 'name': 'T. Tom Marlow', 'order': 9, 'profile_path': None}, {'cast_id': 20, 'character': 'Ralph - Texas', 'credit_id': '52fe4388c3a36847f805b539', 'gender': 0, 'id': 1075092, 'name': 'George Eppersen', 'order': 10, 'profile_path': None}, {'cast_id': 21, 'character': 'Rich Lady - New York', 'credit_id': '52fe4388c3a36847f805b53d', 'gender': 1, 'id': 14109, 'name': 'Georgann Johnson', 'order': 11, 'profile_path': '/KFAp2rl3xtvdhqfcUbEHQeUM7o.jpg'}, {'cast_id': 22, 'character': 'The Young Student - New York', 'credit_id': '52fe4388c3a36847f805b541', 'gender': 2, 'id': 12438, 'name': 'Bob Balaban', 'order': 12, 'profile_path': '/3g7IKz8ycv0opDxmpoBxsQkUslU.jpg'}, {'cast_id': 23, 'character': 'Girl at Party (uncredited)', 'credit_id': '573a2808c3a36806bc00091d', 'gender': 1, 'id': 125128, 'name': 'Marlene Clark', 'order': 13, 'profile_path': '/elejthRjX9rX7fYPTIFqxzvqYQ0.jpg'}, {'cast_id': 24, 'character': 'Freaked-Out Lady - New York', 'credit_id': '582a335c9251417b2103c413', 'gender': 1, 'id': 1708828, 'name': 'Jan Tice', 'order': 14, 'profile_path': None}, {'cast_id': 25, 'character': 'Cafeteria Manager - Texas', 'credit_id': '595a9bdcc3a3680dec012d56', 'gender': 0, 'id': 1066346, 'name': 'Al Scott', 'order': 15, 'profile_path': None}, {'cast_id': 26, 'character': 'Mother on the Bus - Texas', 'credit_id': '595a9c02c3a368293b046464', 'gender': 1, 'id': 1844158, 'name': 'Linda Davis', 'order': 16, 'profile_path': None}, {'cast_id': 27, 'character': 'The Old Lady - Texas', 'credit_id': '595a9c6e9251410b86043818', 'gender': 1, 'id': 1844159, 'name': 'Arlene Reeder', 'order': 17, 'profile_path': None}, {'cast_id': 28, 'character': 'Jackie - New York', 'credit_id': '595a9cb0c3a368253c03c6ab', 'gender': 2, 'id': 1844160, 'name': 'Jonathan Kramer', 'order': 18, 'profile_path': None}, {'cast_id': 29, 'character': 'TV Bishop - New York', 'credit_id': '595a9d1792514122510263c3', 'gender': 2, 'id': 119778, 'name': 'Anthony Holland', 'order': 19, 'profile_path': '/1WUnO9ouSjEVjInLJWGe5ZbWNjr.jpg'}, {'cast_id': 30, 'character': 'Bartender - New York', 'credit_id': '595a9d549251410bfa044110', 'gender': 2, 'id': 15534, 'name': 'Paul Benjamin', 'order': 20, 'profile_path': '/lzZ0SL2I7I4EU4jcj1gtlPwv0NE.jpg'}, {'cast_id': 31, 'character': 'Hotel Clerk - New York', 'credit_id': '595a9da19251410b860439bb', 'gender': 0, 'id': 171444, 'name': 'Arthur Anderson', 'order': 21, 'profile_path': None}, {'cast_id': 32, 'character': 'Laundromat Lady - New York', 'credit_id': '595a9dc39251410c5603f932', 'gender': 1, 'id': 1844161, 'name': 'Tina Scala', 'order': 22, 'profile_path': None}, {'cast_id': 33, 'character': 'Laundromat Lady - New York', 'credit_id': '595a9e0cc3a368293b046729', 'gender': 1, 'id': 1844162, 'name': 'Alma Felix', 'order': 23, 'profile_path': None}, {'cast_id': 34, 'character': 'Escort Service Man - New York', 'credit_id': '595a9e719251410bfa04427d', 'gender': 0, 'id': 4195, 'name': 'Richard Clarke', 'order': 24, 'profile_path': None}, {'cast_id': 35, 'character': 'The Frantic Lady - New York', 'credit_id': '595a9e9f925141222b027014', 'gender': 1, 'id': 1528898, 'name': 'Ann Thomas', 'order': 25, 'profile_path': None}, {'cast_id': 36, 'character': 'Hansel McAlbertson - The Party', 'credit_id': '595a9f0fc3a368253c03c975', 'gender': 2, 'id': 160414, 'name': 'Paul Rossilli', 'order': 26, 'profile_path': None}, {'cast_id': 37, 'character': 'Gretel McAlbertson - The Party', 'credit_id': '595a9f22c3a368293b0468b1', 'gender': 1, 'id': 54754, 'name': 'Viva', 'order': 27, 'profile_path': '/igiVyQgvSDPI89tAFpmivVsiZ7y.jpg'}, {'cast_id': 38, 'character': 'The Party', 'credit_id': '595a9f98c3a3680d590130a9', 'gender': 1, 'id': 1077303, 'name': 'Ultra Violet', 'order': 28, 'profile_path': '/hO0I2te3nSjsJd0vqHEFflPAQCz.jpg'}, {'cast_id': 39, 'character': 'The Party', 'credit_id': '595aa058c3a36825e803f119', 'gender': 2, 'id': 95227, 'name': 'Paul Jabara', 'order': 29, 'profile_path': None}, {'cast_id': 40, 'character': 'The Party', 'credit_id': '595aa076925141222b02727c', 'gender': 1, 'id': 105059, 'name': 'International Velvet', 'order': 30, 'profile_path': None}, {'cast_id': 41, 'character': 'The Party', 'credit_id': '595aa0df9251410c5603fd20', 'gender': 1, 'id': 1844163, 'name': 'Cecelia Lipson', 'order': 31, 'profile_path': None}, {'cast_id': 42, 'character': 'The Party', 'credit_id': '595aa13b92514121f0027507', 'gender': 2, 'id': 13617, 'name': 'Taylor Mead', 'order': 32, 'profile_path': '/5UHc1T7cTParS6sfYKD3WBht2rW.jpg'}, {'cast_id': 43, 'character': 'The Party', 'credit_id': '595aa15b9251410bfa044668', 'gender': 0, 'id': 18627, 'name': 'Paul Morrissey', 'order': 33, 'profile_path': '/bv4aWgFTm8lSn5Gb0W5QorhpyxF.jpg'}, {'cast_id': 44, 'character': 'The Waitress - Florida', 'credit_id': '595aa180c3a368265d041c7d', 'gender': 1, 'id': 1521516, 'name': 'Joan Murphy', 'order': 34, 'profile_path': None}, {'cast_id': 45, 'character': 'Bus Driver - Florida', 'credit_id': '595aa19bc3a36828a104bde7', 'gender': 2, 'id': 1844164, 'name': 'Al Stetson', 'order': 35, 'profile_path': None}, {'cast_id': 46, 'character': 'Party Guest (uncredited)', 'credit_id': '595aa1f3c3a368253c03cca1', 'gender': 1, 'id': 103962, 'name': 'Pat Ast', 'order': 36, 'profile_path': None}, {'cast_id': 47, 'character': 'Old Lady in Subway (uncredited)', 'credit_id': '595aa263c3a368293b046cfd', 'gender': 1, 'id': 142244, 'name': 'Mary Boylan', 'order': 37, 'profile_path': '/kbUiMn8ZzBNDaz7wU8KJakCiSXI.jpg'}, {'cast_id': 48, 'character': 'Rapist in Flashback (uncredited)', 'credit_id': '595aa28ec3a368265d041d9b', 'gender': 2, 'id': 164652, 'name': 'Randall Carver', 'order': 38, 'profile_path': '/uLIJfRTFBM7gbqr5vcV7qjK1HGd.jpg'}, {'cast_id': 49, 'character': 'Bus Passenger (uncredited)', 'credit_id': '595aa2bac3a3680dec013684', 'gender': 0, 'id': 1394703, 'name': 'Robert Dahdah', 'order': 39, 'profile_path': None}, {'cast_id': 50, 'character': 'Man at Lunch Counter (uncredited)', 'credit_id': '595aa2e1c3a3680dec0136b9', 'gender': 0, 'id': 1766535, 'name': 'Trent Gough', 'order': 40, 'profile_path': None}, {'cast_id': 51, 'character': 'Party Guest (uncredited)', 'credit_id': '595aa303925141222b027562', 'gender': 2, 'id': 1844168, 'name': 'Paul Jasmin', 'order': 41, 'profile_path': None}, {'cast_id': 52, 'character': 'Gina (uncredited)', 'credit_id': '595aa366c3a3680d5901358e', 'gender': 1, 'id': 1844169, 'name': 'Barbara Maggio', 'order': 42, 'profile_path': None}, {'cast_id': 53, 'character': 'Pimp (uncredited)', 'credit_id': '595aa3b7c3a368253c03ce94', 'gender': 0, 'id': 1805176, 'name': 'Jay Morran', 'order': 43, 'profile_path': None}, {'cast_id': 54, 'character': 'Hippie in Coffee Shop (uncredited)', 'credit_id': '595aa3d99251410c56040094', 'gender': 1, 'id': 1844170, 'name': 'Renee Semes', 'order': 44, 'profile_path': None}, {'cast_id': 55, 'character': 'Hippie #3 (uncredited)', 'credit_id': '595aa436c3a3680d590136ac', 'gender': 0, 'id': 1390338, 'name': 'Jeffrey Walker', 'order': 45, 'profile_path': None}, {'cast_id': 56, 'character': 'Bus Passenger (uncredited)', 'credit_id': '595aa44bc3a368253c03cf46', 'gender': 2, 'id': 588, 'name': 'M. Emmet Walsh', 'order': 46, 'profile_path': '/dLf79xlsmE40rog0gryjxsZJzml.jpg'}, {'cast_id': 57, 'character': 'St. Bernard Owner (uncredited)', 'credit_id': '595aa468c3a36828fc03e397', 'gender': 0, 'id': 1290726, 'name': 'Bill Walters', 'order': 47, 'profile_path': '/Aufg5TLu3dmxy35RT9rY4PIsLXs.jpg'}, {'cast_id': 62, 'character': 'Joe Pyne on TV Show (uncredited)', 'credit_id': '59750782925141580601c387', 'gender': 2, 'id': 14677, 'name': 'Waldo Salt', 'order': 48, 'profile_path': None}]</t>
  </si>
  <si>
    <t>[{'credit_id': '52fe4388c3a36847f805b4fb', 'department': 'Sound', 'gender': 0, 'id': 2289, 'job': 'Original Music Composer', 'name': 'John Barry', 'profile_path': '/9NyieJO78xbwKIBZ1589WfdRPV8.jpg'}, {'credit_id': '595aa65a9251410b86044480', 'department': 'Sound', 'gender': 0, 'id': 2289, 'job': 'Music Supervisor', 'name': 'John Barry', 'profile_path': '/9NyieJO78xbwKIBZ1589WfdRPV8.jpg'}, {'credit_id': '52fe4388c3a36847f805b4f5', 'department': 'Production', 'gender': 2, 'id': 16298, 'job': 'Producer', 'name': 'Kenneth Utt', 'profile_path': '/8zXlrOU5Yjq0EHOjE5LDUOYH3Rs.jpg'}, {'credit_id': '595aa5b2c3a36828a104c373', 'department': 'Costume &amp; Make-Up', 'gender': 1, 'id': 5493, 'job': 'Costume Design', 'name': 'Ann Roth', 'profile_path': None}, {'credit_id': '52fe4388c3a36847f805b507', 'department': 'Editing', 'gender': 2, 'id': 6571, 'job': 'Editor', 'name': 'Hugh A. Robertson', 'profile_path': None}, {'credit_id': '52fe4388c3a36847f805b4e3', 'department': 'Writing', 'gender': 2, 'id': 14677, 'job': 'Screenplay', 'name': 'Waldo Salt', 'profile_path': None}, {'credit_id': '52fe4388c3a36847f805b4dd', 'department': 'Directing', 'gender': 2, 'id': 19304, 'job': 'Director', 'name': 'John Schlesinger', 'profile_path': '/vFCJ4RxvHysxeiwcFsiSGg7Tgre.jpg'}, {'credit_id': '52fe4388c3a36847f805b4e9', 'department': 'Writing', 'gender': 2, 'id': 30570, 'job': 'Novel', 'name': 'James Leo Herlihy', 'profile_path': None}, {'credit_id': '52fe4388c3a36847f805b4ef', 'department': 'Production', 'gender': 2, 'id': 30571, 'job': 'Producer', 'name': 'Jerome Hellman', 'profile_path': None}, {'credit_id': '52fe4388c3a36847f805b501', 'department': 'Camera', 'gender': 2, 'id': 30578, 'job': 'Director of Photography', 'name': 'Adam Holender', 'profile_path': None}, {'credit_id': '52fe4388c3a36847f805b50d', 'department': 'Art', 'gender': 2, 'id': 30580, 'job': 'Set Decoration', 'name': 'Philip Smith', 'profile_path': None}, {'credit_id': '595aa5979251415a40012b50', 'department': 'Art', 'gender': 0, 'id': 1156646, 'job': 'Production Design', 'name': 'John Robert Lloyd', 'profile_path': None}, {'credit_id': '595aa5ea9251410bfa044c2d', 'department': 'Production', 'gender': 2, 'id': 1844172, 'job': 'Production Manager', 'name': 'Hal Schaffel', 'profile_path': None}]</t>
  </si>
  <si>
    <t>[{'name': 'United Artists', 'id': 60}, {'name': 'Florin Productions', 'id': 1323}, {'name': 'Jerome Hellman Productions', 'id': 1324}]</t>
  </si>
  <si>
    <t>Midnight Cowboy</t>
  </si>
  <si>
    <t>m439</t>
  </si>
  <si>
    <t>['biography', 'crime', 'drama', 'thriller']</t>
  </si>
  <si>
    <t>[{'cast_id': 11, 'character': 'Billy Hayes', 'credit_id': '52fe44279251416c7502aa0d', 'gender': 2, 'id': 69010, 'name': 'Brad Davis', 'order': 0, 'profile_path': '/qI5L5vzoZszHfs4GGiXzx2J0vzX.jpg'}, {'cast_id': 12, 'character': 'Susan', 'credit_id': '52fe44279251416c7502aa11', 'gender': 1, 'id': 69011, 'name': 'Irene Miracle', 'order': 1, 'profile_path': '/3EImLyVuzaRGV0tEytXAbwNVMBT.jpg'}, {'cast_id': 13, 'character': 'Tex', 'credit_id': '52fe44279251416c7502aa15', 'gender': 2, 'id': 12410, 'name': 'Bo Hopkins', 'order': 2, 'profile_path': '/tfned4hs0rrq7L5PPuS5GnlHFc6.jpg'}, {'cast_id': 14, 'character': 'Jimmy Booth', 'credit_id': '52fe44279251416c7502aa19', 'gender': 2, 'id': 1811, 'name': 'Randy Quaid', 'order': 3, 'profile_path': '/7rywy6gbSTG60xQWepRktD0feek.jpg'}, {'cast_id': 15, 'character': 'Max', 'credit_id': '52fe44279251416c7502aa1d', 'gender': 2, 'id': 5049, 'name': 'John Hurt', 'order': 4, 'profile_path': '/tW6cOElGBdJl8nNrHwL6gvxvdkI.jpg'}, {'cast_id': 18, 'character': 'Stanley Daniels', 'credit_id': '52fe44279251416c7502aa2d', 'gender': 0, 'id': 1080265, 'name': 'Michael Ensign', 'order': 5, 'profile_path': '/nyTn32fU0E1pQpIUeuiTAehaAee.jpg'}, {'cast_id': 19, 'character': 'Hamidou', 'credit_id': '52fe44279251416c7502aa31', 'gender': 2, 'id': 39782, 'name': 'Paul L. Smith', 'order': 6, 'profile_path': '/1NZXecko55r4vchJkUAshliIctS.jpg'}, {'cast_id': 20, 'character': 'Erich', 'credit_id': '52fe44279251416c7502aa35', 'gender': 2, 'id': 6701, 'name': 'Norbert Weisser', 'order': 7, 'profile_path': '/peOhXratQ7tp716MfQNjqUTruzr.jpg'}, {'cast_id': 21, 'character': 'Mr. Hayes', 'credit_id': '52fe44279251416c7502aa39', 'gender': 2, 'id': 50762, 'name': 'Mike Kellin', 'order': 8, 'profile_path': '/28LFcecwpDIMVIJUdzqko87popk.jpg'}, {'cast_id': 24, 'character': 'Rifki', 'credit_id': '54baee5fc3a3681421003bc0', 'gender': 0, 'id': 4819, 'name': 'Paolo Bonacelli', 'order': 9, 'profile_path': '/7h2EJQ19m9pZCfyGEoXb8aEFIF2.jpg'}, {'cast_id': 34, 'character': 'Yesil', 'credit_id': '59b3e6ad9251414a4d014bb8', 'gender': 2, 'id': 100937, 'name': 'Franco Diogene', 'order': 10, 'profile_path': '/8qrDerD68BDFM0a4odEe8pKyZQp.jpg'}]</t>
  </si>
  <si>
    <t>[{'credit_id': '52fe44279251416c7502a9e5', 'department': 'Writing', 'gender': 2, 'id': 1152, 'job': 'Screenplay', 'name': 'Oliver Stone', 'profile_path': '/uHdNGBkrI74eYfUP2Uie7nuo0Nn.jpg'}, {'credit_id': '52fe44279251416c7502a9fd', 'department': 'Sound', 'gender': 2, 'id': 1154, 'job': 'Original Music Composer', 'name': 'Giorgio Moroder', 'profile_path': '/eLLfR6XvAg0raCNB06Ot38jdRQN.jpg'}, {'credit_id': '52fe44279251416c7502a9eb', 'department': 'Production', 'gender': 2, 'id': 3804, 'job': 'Executive Producer', 'name': 'Peter Guber', 'profile_path': '/ndfEiDJFkjAHojchBDjOshZIxwz.jpg'}, {'credit_id': '52fe44279251416c7502a9f1', 'department': 'Production', 'gender': 2, 'id': 7726, 'job': 'Producer', 'name': 'Alan Marshall', 'profile_path': None}, {'credit_id': '574752469251412b4b0007e0', 'department': 'Costume &amp; Make-Up', 'gender': 1, 'id': 5671, 'job': 'Costume Design', 'name': 'Milena Canonero', 'profile_path': None}, {'credit_id': '57475227c3a36839e8000843', 'department': 'Costume &amp; Make-Up', 'gender': 1, 'id': 10645, 'job': 'Makeup Artist', 'name': 'Mary Hillman', 'profile_path': None}, {'credit_id': '52fe44279251416c7502a9f7', 'department': 'Production', 'gender': 2, 'id': 8967, 'job': 'Producer', 'name': 'David Puttnam', 'profile_path': None}, {'credit_id': '52fe44279251416c7502aa09', 'department': 'Editing', 'gender': 2, 'id': 9163, 'job': 'Editor', 'name': 'Gerry Hambling', 'profile_path': None}, {'credit_id': '52fe44279251416c7502aa03', 'department': 'Camera', 'gender': 2, 'id': 9165, 'job': 'Director of Photography', 'name': 'Michael Seresin', 'profile_path': None}, {'credit_id': '52fe44279251416c7502a9d3', 'department': 'Directing', 'gender': 2, 'id': 9168, 'job': 'Director', 'name': 'Alan Parker', 'profile_path': '/vABD5OnVL9TcuxLHae6EOTDfWiW.jpg'}, {'credit_id': '5747525492514139de00059e', 'department': 'Art', 'gender': 2, 'id': 32403, 'job': 'Production Design', 'name': 'Geoffrey Kirkland', 'profile_path': None}, {'credit_id': '52fe44279251416c7502aa29', 'department': 'Writing', 'gender': 2, 'id': 58082, 'job': 'Screenplay', 'name': 'William Hoffer', 'profile_path': None}, {'credit_id': '52fe44279251416c7502a9df', 'department': 'Writing', 'gender': 2, 'id': 58082, 'job': 'Novel', 'name': 'William Hoffer', 'profile_path': None}, {'credit_id': '52fe44279251416c7502aa23', 'department': 'Writing', 'gender': 0, 'id': 69009, 'job': 'Screenplay', 'name': 'Billy Hayes', 'profile_path': None}, {'credit_id': '52fe44279251416c7502a9d9', 'department': 'Writing', 'gender': 0, 'id': 69009, 'job': 'Novel', 'name': 'Billy Hayes', 'profile_path': None}, {'credit_id': '5747528092514139de0005ad', 'department': 'Production', 'gender': 0, 'id': 980086, 'job': 'Production Manager', 'name': 'Garth Thomas', 'profile_path': None}, {'credit_id': '5747523fc3a368059f0001a7', 'department': 'Costume &amp; Make-Up', 'gender': 0, 'id': 1411066, 'job': 'Hairstylist', 'name': 'Sarah Monzani', 'profile_path': None}, {'credit_id': '5747524cc3a368059f0001ae', 'department': 'Art', 'gender': 0, 'id': 1411342, 'job': 'Art Direction', 'name': 'Evan Hercules', 'profile_path': None}, {'credit_id': '57475277c3a368059f0001b9', 'department': 'Production', 'gender': 0, 'id': 1513641, 'job': 'Unit Manager', 'name': 'Richard Green', 'profile_path': None}, {'credit_id': '57475230c3a36839f10007da', 'department': 'Costume &amp; Make-Up', 'gender': 0, 'id': 1626421, 'job': 'Hairstylist', 'name': 'Pat Hay', 'profile_path': None}, {'credit_id': '57475237c3a36839d9000748', 'department': 'Costume &amp; Make-Up', 'gender': 0, 'id': 1626422, 'job': 'Makeup Artist', 'name': 'Penny Steyne', 'profile_path': None}]</t>
  </si>
  <si>
    <t>[{'name': 'Columbia Pictures', 'id': 5}, {'name': 'Casablanca Filmworks', 'id': 15058}]</t>
  </si>
  <si>
    <t>Midnight Express</t>
  </si>
  <si>
    <t>m441</t>
  </si>
  <si>
    <t>[{'cast_id': 13, 'character': 'Paul Sheldon', 'credit_id': '52fe430ec3a36847f8037015', 'gender': 2, 'id': 3085, 'name': 'James Caan', 'order': 0, 'profile_path': '/g4bxNXWft1jLZX8gKk4G6ypkTUf.jpg'}, {'cast_id': 14, 'character': 'Annie Wilkes', 'credit_id': '52fe430ec3a36847f8037019', 'gender': 1, 'id': 8534, 'name': 'Kathy Bates', 'order': 1, 'profile_path': '/pwHCkfIBeDdz93RlcmDWqXefozi.jpg'}, {'cast_id': 15, 'character': 'Buster', 'credit_id': '52fe430ec3a36847f803701d', 'gender': 2, 'id': 5605, 'name': 'Richard Farnsworth', 'order': 2, 'profile_path': '/dS8N3GEDzrr0rrCQo6Q3ZyNdX8b.jpg'}, {'cast_id': 16, 'character': 'Virginia', 'credit_id': '52fe430ec3a36847f8037021', 'gender': 1, 'id': 36926, 'name': 'Frances Sternhagen', 'order': 3, 'profile_path': '/lslMTXgUCRLqm1eLpyGTbbUThQc.jpg'}, {'cast_id': 17, 'character': 'Marcia Sindell', 'credit_id': '52fe430ec3a36847f8037025', 'gender': 1, 'id': 7570, 'name': 'Lauren Bacall', 'order': 4, 'profile_path': '/kolRFeufmFpcdRJL6v44FHkqdbJ.jpg'}, {'cast_id': 18, 'character': 'Libby', 'credit_id': '52fe430ec3a36847f8037029', 'gender': 2, 'id': 36927, 'name': 'Graham Jarvis', 'order': 5, 'profile_path': '/fjAY9Z2B9hUuQ8NolfyCHHR0iE9.jpg'}, {'cast_id': 20, 'character': 'Helicopter Pilot', 'credit_id': '52fe430ec3a36847f803702d', 'gender': 2, 'id': 3026, 'name': 'Rob Reiner', 'order': 6, 'profile_path': '/2zw9Iq9uo4vZiTQNQWdNFwbA1TA.jpg'}, {'cast_id': 21, 'character': 'State Trooper Sherman Douglas', 'credit_id': '52fe430ec3a36847f8037031', 'gender': 2, 'id': 22131, 'name': 'J.T. Walsh', 'order': 7, 'profile_path': '/39KZjhJSyDjvBhKGj0IbGVteFAm.jpg'}, {'cast_id': 22, 'character': 'Pete', 'credit_id': '52fe430ec3a36847f8037035', 'gender': 2, 'id': 137910, 'name': 'Jerry Potter', 'order': 8, 'profile_path': '/qJzG48VJukxPPp8SLDwwNNENYxR.jpg'}, {'cast_id': 23, 'character': 'Reporter', 'credit_id': '575af200c3a36851de000065', 'gender': 2, 'id': 93670, 'name': 'Archie Hahn', 'order': 9, 'profile_path': '/zoJxxnnIexRpLGDJ9NOxQeY0Tcz.jpg'}, {'cast_id': 43, 'character': 'Anchorwoman', 'credit_id': '59a813bfc3a3683c7a01817a', 'gender': 1, 'id': 1196879, 'name': 'June Christopher', 'order': 10, 'profile_path': '/jUal4qlcpFhyVhyBPZligb164hR.jpg'}, {'cast_id': 44, 'character': 'Anchorman', 'credit_id': '59a8147f92514157a5015e88', 'gender': 2, 'id': 1357507, 'name': 'Thomas Brunelle', 'order': 11, 'profile_path': '/r534P9QfWoAzml2n3pOJKl4HHzg.jpg'}]</t>
  </si>
  <si>
    <t>[{'credit_id': '52fe430dc3a36847f8036fdb', 'department': 'Writing', 'gender': 2, 'id': 348, 'job': 'Screenplay', 'name': 'William Goldman', 'profile_path': '/7eBlS4cj4WAGzI38ef3EXAIKmOg.jpg'}, {'credit_id': '593c7eb892514105b7013973', 'department': 'Art', 'gender': 2, 'id': 391, 'job': 'Production Design', 'name': 'Norman Garwood', 'profile_path': None}, {'credit_id': '52fe430ec3a36847f803700b', 'department': 'Production', 'gender': 1, 'id': 2874, 'job': 'Casting', 'name': 'Janet Hirshenson', 'profile_path': None}, {'credit_id': '52fe430dc3a36847f8036fcf', 'department': 'Directing', 'gender': 2, 'id': 3026, 'job': 'Director', 'name': 'Rob Reiner', 'profile_path': '/2zw9Iq9uo4vZiTQNQWdNFwbA1TA.jpg'}, {'credit_id': '52fe430dc3a36847f8036fe1', 'department': 'Production', 'gender': 2, 'id': 3026, 'job': 'Producer', 'name': 'Rob Reiner', 'profile_path': '/2zw9Iq9uo4vZiTQNQWdNFwbA1TA.jpg'}, {'credit_id': '52fe430dc3a36847f8036fd5', 'department': 'Writing', 'gender': 2, 'id': 3027, 'job': 'Novel', 'name': 'Stephen King', 'profile_path': '/z8cHPoqTslxRR7oWQ5wsh0fNLt2.jpg'}, {'credit_id': '52fe430dc3a36847f8036fe7', 'department': 'Production', 'gender': 2, 'id': 3030, 'job': 'Producer', 'name': 'Andrew Scheinman', 'profile_path': None}, {'credit_id': '52fe430ec3a36847f8037005', 'department': 'Editing', 'gender': 2, 'id': 3032, 'job': 'Editor', 'name': 'Robert Leighton', 'profile_path': None}, {'credit_id': '52fe430ec3a36847f8037011', 'department': 'Production', 'gender': 1, 'id': 3275, 'job': 'Casting', 'name': 'Jane Jenkins', 'profile_path': '/aVOlC6UkKaxZpzvpdRxCjkMtJHI.jpg'}, {'credit_id': '52fe430ec3a36847f8036fff', 'department': 'Camera', 'gender': 2, 'id': 5174, 'job': 'Director of Photography', 'name': 'Barry Sonnenfeld', 'profile_path': '/m8vIfbXI44Fd8VK7HSJRisYQjQc.jpg'}, {'credit_id': '593c80549251410587013c7e', 'department': 'Sound', 'gender': 2, 'id': 9971, 'job': 'Supervising Sound Editor', 'name': 'Charles L. Campbell', 'profile_path': '/1MoCPekZ23I9uyq6VPFka6o9Zkz.jpg'}, {'credit_id': '593c8099925141059b013a16', 'department': 'Production', 'gender': 2, 'id': 9249, 'job': 'Co-Producer', 'name': 'Steve Nicolaides', 'profile_path': None}, {'credit_id': '593c80ac92514105970137d4', 'department': 'Production', 'gender': 2, 'id': 9250, 'job': 'Co-Producer', 'name': 'Jeffrey Stott', 'profile_path': None}, {'credit_id': '52fe430dc3a36847f8036ff9', 'department': 'Sound', 'gender': 2, 'id': 9251, 'job': 'Original Music Composer', 'name': 'Marc Shaiman', 'profile_path': '/aesoPh8jPR5qDKjjt7o5uj9kS3W.jpg'}, {'credit_id': '593c7ecf92514105b7013986', 'department': 'Costume &amp; Make-Up', 'gender': 1, 'id': 9255, 'job': 'Costume Design', 'name': 'Gloria Gresham', 'profile_path': None}, {'credit_id': '593c7ee492514105cf014d71', 'department': 'Art', 'gender': 2, 'id': 11413, 'job': 'Set Decoration', 'name': 'Garrett Lewis', 'profile_path': None}, {'credit_id': '593c7edbc3a3680f8701404a', 'department': 'Art', 'gender': 2, 'id': 21070, 'job': 'Art Direction', 'name': 'Mark W. Mansbridge', 'profile_path': None}, {'credit_id': '593c81bd925141059b013ab6', 'department': 'Editing', 'gender': 2, 'id': 66519, 'job': 'First Assistant Editor', 'name': 'Alan Edward Bell', 'profile_path': None}, {'credit_id': '593c810992514105b7013aa6', 'department': 'Sound', 'gender': 2, 'id': 160927, 'job': 'Supervising Music Editor', 'name': 'Scott Stambler', 'profile_path': None}, {'credit_id': '593c7f23c3a3680f59013650', 'department': 'Camera', 'gender': 0, 'id': 1172443, 'job': 'Still Photographer', 'name': 'Merrick Morton', 'profile_path': None}, {'credit_id': '593c7f7ec3a3680f7b01324f', 'department': 'Sound', 'gender': 0, 'id': 1341781, 'job': 'Sound Re-Recording Mixer', 'name': 'Gregg Landaker', 'profile_path': None}, {'credit_id': '593c7f15c3a3680f6701457a', 'department': 'Directing', 'gender': 0, 'id': 1355532, 'job': 'Script Supervisor', 'name': 'Kerry Lyn McKissick', 'profile_path': '/5IAKLVCEBwqWBmMG0JEYgjfDaO0.jpg'}, {'credit_id': '593c7f7192514105b70139da', 'department': 'Sound', 'gender': 2, 'id': 1378169, 'job': 'Sound Re-Recording Mixer', 'name': 'Rick Kline', 'profile_path': None}, {'credit_id': '593c7f8c9251410597013747', 'department': 'Sound', 'gender': 2, 'id': 1378171, 'job': 'Sound Re-Recording Mixer', 'name': "Kevin O'Connell", 'profile_path': None}, {'credit_id': '593c7fc492514105e2013a7f', 'department': 'Sound', 'gender': 2, 'id': 1415618, 'job': 'Supervising Sound Editor', 'name': 'Donald J. Malouf', 'profile_path': None}, {'credit_id': '593c7f35c3a3680f420141c9', 'department': 'Camera', 'gender': 0, 'id': 1423866, 'job': 'Camera Operator', 'name': 'M. Todd Henry', 'profile_path': None}, {'credit_id': '593c803e925141059b0139ef', 'department': 'Art', 'gender': 0, 'id': 1460745, 'job': 'Art Department Coordinator', 'name': 'Jody Gaber', 'profile_path': None}, {'credit_id': '593c800fc3a3680f4201422f', 'department': 'Sound', 'gender': 0, 'id': 1534516, 'job': 'Boom Operator', 'name': 'George Baetz', 'profile_path': None}, {'credit_id': '593c7f49c3a3680f14012e5e', 'department': 'Sound', 'gender': 2, 'id': 1752929, 'job': 'Sound Mixer', 'name': 'Robert Eber', 'profile_path': None}]</t>
  </si>
  <si>
    <t>[{'name': 'Columbia Pictures', 'id': 5}, {'name': 'Castle Rock Entertainment', 'id': 97}, {'name': 'Nelson Entertainment', 'id': 365}]</t>
  </si>
  <si>
    <t>Misery</t>
  </si>
  <si>
    <t>m442</t>
  </si>
  <si>
    <t>[{'cast_id': 31, 'character': 'Ethan Hunt', 'credit_id': '52fe4293c3a36847f8029665', 'gender': 2, 'id': 500, 'name': 'Tom Cruise', 'order': 0, 'profile_path': '/3oWEuo0e8Nx8JvkqYCDec2iMY6K.jpg'}, {'cast_id': 32, 'character': 'Sean Ambrose', 'credit_id': '52fe4293c3a36847f8029669', 'gender': 2, 'id': 15336, 'name': 'Dougray Scott', 'order': 1, 'profile_path': '/zeZmtK4EKK9R2r6bp2nTxMs3ByS.jpg'}, {'cast_id': 33, 'character': 'Nyah Nordoff-Hall', 'credit_id': '52fe4293c3a36847f802966d', 'gender': 1, 'id': 9030, 'name': 'Thandie Newton', 'order': 2, 'profile_path': '/sW6XsnM2DkX6ujOXZ38aIQAMIWi.jpg'}, {'cast_id': 34, 'character': 'Luther Stickell', 'credit_id': '52fe4293c3a36847f8029671', 'gender': 2, 'id': 10182, 'name': 'Ving Rhames', 'order': 3, 'profile_path': '/qfp236BgZ8S8sfFJvDTd3gjB3Ml.jpg'}, {'cast_id': 35, 'character': 'Hugh Stamp', 'credit_id': '52fe4293c3a36847f8029675', 'gender': 2, 'id': 12206, 'name': 'Richard Roxburgh', 'order': 4, 'profile_path': '/hN1bWQ0Qe0DrA33Ch6TLKuIWs0.jpg'}, {'cast_id': 36, 'character': 'Billy Baird', 'credit_id': '52fe4293c3a36847f8029679', 'gender': 2, 'id': 15337, 'name': 'John Polson', 'order': 5, 'profile_path': '/rsjpQFAvQSo05HflPSCODCCbYFl.jpg'}, {'cast_id': 37, 'character': 'John C. McCloy', 'credit_id': '52fe4293c3a36847f802967d', 'gender': 2, 'id': 2039, 'name': 'Brendan Gleeson', 'order': 6, 'profile_path': '/pUTBk2sqFgg4aFBXHckD0qKLUYP.jpg'}, {'cast_id': 38, 'character': 'Dr. Nekhorvich', 'credit_id': '52fe4293c3a36847f8029681', 'gender': 2, 'id': 1118, 'name': 'Rade Serbedzija', 'order': 7, 'profile_path': '/hbP9ku9cP8Q2cmdB9WIcpkPJaIL.jpg'}, {'cast_id': 39, 'character': 'Wallis', 'credit_id': '52fe4293c3a36847f8029685', 'gender': 2, 'id': 15338, 'name': 'William Mapother', 'order': 8, 'profile_path': '/dEfuqLZOo5YfPcOJUftPq1q3hFL.jpg'}, {'cast_id': 40, 'character': 'Ulrich', 'credit_id': '52fe4293c3a36847f8029689', 'gender': 2, 'id': 10862, 'name': 'Dominic Purcell', 'order': 9, 'profile_path': '/dyFc8VuAtLQFjL0rKWZuztdBEoT.jpg'}, {'cast_id': 41, 'character': 'Michael', 'credit_id': '52fe4293c3a36847f802968d', 'gender': 0, 'id': 15339, 'name': 'Mathew Wilkinson', 'order': 10, 'profile_path': '/8xB7nXqIh6qyiS6rSTu0d6SZSV4.jpg'}, {'cast_id': 42, 'character': 'Accountant', 'credit_id': '52fe4293c3a36847f8029691', 'gender': 2, 'id': 15340, 'name': 'Nicholas Bell', 'order': 11, 'profile_path': '/jtwLg2u2Zjoi0DFkmadvFIcfhdp.jpg'}, {'cast_id': 43, 'character': 'Flamenco Dancer', 'credit_id': '52fe4293c3a36847f8029695', 'gender': 0, 'id': 15341, 'name': 'Cristina Brogeras', 'order': 12, 'profile_path': None}, {'cast_id': 44, 'character': 'Chemist', 'credit_id': '52fe4293c3a36847f8029699', 'gender': 2, 'id': 15342, 'name': 'Kee Chan', 'order': 13, 'profile_path': '/daRXLJaABxXgHK65IKlsqvyrG12.jpg'}, {'cast_id': 45, 'character': 'Larrabee', 'credit_id': '52fe4293c3a36847f802969d', 'gender': 0, 'id': 15343, 'name': 'Kim Fleming', 'order': 14, 'profile_path': '/xL8QA3ty9HVMrot2JFeSNY90SPb.jpg'}, {'cast_id': 47, 'character': 'Mission Commander Swanbeck', 'credit_id': '52fe4293c3a36847f80296a7', 'gender': 2, 'id': 4173, 'name': 'Anthony Hopkins', 'order': 15, 'profile_path': '/jdoBTIru71FbPuHGEgox5RVmIO0.jpg'}, {'cast_id': 48, 'character': 'Dr. Gradsky', 'credit_id': '5525aaadc3a3687e0e00250f', 'gender': 2, 'id': 1451740, 'name': 'Christian Manon', 'order': 16, 'profile_path': '/800kuPsHOsFpCdHNaiV31xTQcQJ.jpg'}]</t>
  </si>
  <si>
    <t>[{'credit_id': '589783759251412e1601cef6', 'department': 'Crew', 'gender': 2, 'id': 122, 'job': 'Additional Music', 'name': 'Klaus Badelt', 'profile_path': '/j4BGxQq5klTT7hiojMjbcX0hlNU.jpg'}, {'credit_id': '52fe4293c3a36847f80295d7', 'department': 'Sound', 'gender': 2, 'id': 947, 'job': 'Original Music Composer', 'name': 'Hans Zimmer', 'profile_path': '/7IjJpvGtCfY0DsritmfCh2iX9I4.jpg'}, {'credit_id': '52fe4293c3a36847f80295bf', 'department': 'Production', 'gender': 2, 'id': 500, 'job': 'Producer', 'name': 'Tom Cruise', 'profile_path': '/3oWEuo0e8Nx8JvkqYCDec2iMY6K.jpg'}, {'credit_id': '52fe4293c3a36847f80295dd', 'department': 'Camera', 'gender': 0, 'id': 904, 'job': 'Director of Photography', 'name': 'Jeffrey L. Kimball', 'profile_path': None}, {'credit_id': '5573206dc3a3683920004668', 'department': 'Writing', 'gender': 2, 'id': 2385, 'job': 'Story', 'name': 'Ronald D. Moore', 'profile_path': '/sAUeNMtclYYMa6Pp38oBRpckaZX.jpg'}, {'credit_id': '55732079c3a3686b7d001922', 'department': 'Writing', 'gender': 2, 'id': 2386, 'job': 'Story', 'name': 'Brannon Braga', 'profile_path': '/fK2Royl7xqybSpK3OED0wI9upOp.jpg'}, {'credit_id': '52fe4293c3a36847f8029607', 'department': 'Art', 'gender': 2, 'id': 2486, 'job': 'Production Design', 'name': 'Thomas E. Sanders', 'profile_path': None}, {'credit_id': '52fe4293c3a36847f80295fb', 'department': 'Production', 'gender': 1, 'id': 3965, 'job': 'Casting', 'name': 'Deborah Aquila', 'profile_path': '/7OBiqW30sXcW4f2xMds53L4JBN5.jpg'}, {'credit_id': '52fe4293c3a36847f8029601', 'department': 'Production', 'gender': 1, 'id': 7232, 'job': 'Casting', 'name': 'Sarah Finn', 'profile_path': None}, {'credit_id': '52fe4293c3a36847f80295ef', 'department': 'Editing', 'gender': 2, 'id': 6668, 'job': 'Editor', 'name': 'Christian Wagner', 'profile_path': None}, {'credit_id': '5573209d9251412e260014cb', 'department': 'Production', 'gender': 2, 'id': 5011, 'job': 'Associate Producer', 'name': 'Michael Doven', 'profile_path': '/fkHxoBAvAkqHxzoP1ukcbPnaaUi.jpg'}, {'credit_id': '52fe4293c3a36847f802961f', 'department': 'Art', 'gender': 0, 'id': 5548, 'job': 'Set Decoration', 'name': 'Kerrie Brown', 'profile_path': None}, {'credit_id': '52fe4293c3a36847f8029619', 'department': 'Art', 'gender': 1, 'id': 9345, 'job': 'Art Direction', 'name': 'Michelle McGahey', 'profile_path': None}, {'credit_id': '589782259251415aaa01717b', 'department': 'Art', 'gender': 1, 'id': 9346, 'job': 'Leadman', 'name': 'Lisa Brennan', 'profile_path': None}, {'credit_id': '56641a2fc3a3682c01007d02', 'department': 'Sound', 'gender': 2, 'id': 9351, 'job': 'Music Editor', 'name': 'Zigmund Gron', 'profile_path': None}, {'credit_id': '52fe4293c3a36847f802965b', 'department': 'Crew', 'gender': 0, 'id': 9598, 'job': 'Stunts', 'name': 'Ray Anthony', 'profile_path': None}, {'credit_id': '52fe4293c3a36847f80295c5', 'department': 'Production', 'gender': 1, 'id': 9183, 'job': 'Producer', 'name': 'Paula Wagner', 'profile_path': None}, {'credit_id': '52fe4293c3a36847f8029631', 'department': 'Costume &amp; Make-Up', 'gender': 2, 'id': 9007, 'job': 'Makeup Artist', 'name': 'Robert McCann', 'profile_path': None}, {'credit_id': '56641a059251412ac4007ae4', 'department': 'Crew', 'gender': 2, 'id': 9217, 'job': 'Additional Music', 'name': 'Lalo Schifrin', 'profile_path': None}, {'credit_id': '52fe4293c3a36847f80296a3', 'department': 'Directing', 'gender': 2, 'id': 11401, 'job': 'Director', 'name': 'John Woo', 'profile_path': '/9Zab9ULt4tk50dzCqyCswbtlT3E.jpg'}, {'credit_id': '55732093c3a368382b0046f9', 'department': 'Production', 'gender': 0, 'id': 11404, 'job': 'Executive Producer', 'name': 'Terence Chang', 'profile_path': None}, {'credit_id': '52fe4293c3a36847f80295e9', 'department': 'Editing', 'gender': 2, 'id': 11410, 'job': 'Editor', 'name': 'Steven Kemper', 'profile_path': None}, {'credit_id': '52fe4293c3a36847f8029649', 'department': 'Crew', 'gender': 0, 'id': 14047, 'job': 'Special Effects', 'name': 'Richard Ratliff', 'profile_path': None}, {'credit_id': '52fe4293c3a36847f80295b9', 'department': 'Writing', 'gender': 2, 'id': 11057, 'job': 'Screenplay', 'name': 'Robert Towne', 'profile_path': '/hF5R8kmpreIZsv47mIYzDN5XX2Q.jpg'}, {'credit_id': '52fe4293c3a36847f8029625', 'department': 'Art', 'gender': 0, 'id': 14348, 'job': 'Set Decoration', 'name': 'Lauri Gaffin', 'profile_path': None}, {'credit_id': '52fe4293c3a36847f80295b3', 'department': 'Writing', 'gender': 2, 'id': 15312, 'job': 'Original Story', 'name': 'Bruce Geller', 'profile_path': None}, {'credit_id': '58978ace925141294a018aeb', 'department': 'Editing', 'gender': 2, 'id': 15325, 'job': 'Additional Editing', 'name': 'Tony Ciccone', 'profile_path': None}, {'credit_id': '52fe4293c3a36847f80295f5', 'department': 'Production', 'gender': 2, 'id': 15326, 'job': 'Casting', 'name': 'Gregory Apps', 'profile_path': None}, {'credit_id': '52fe4293c3a36847f802960d', 'department': 'Art', 'gender': 2, 'id': 15327, 'job': 'Art Direction', 'name': 'Nathan Crowley', 'profile_path': '/lI5Q6oEf1nj3AAHuTltwpckQW3n.jpg'}, {'credit_id': '52fe4293c3a36847f8029613', 'department': 'Art', 'gender': 0, 'id': 15328, 'job': 'Art Direction', 'name': 'Kevin Kavanaugh', 'profile_path': None}, {'credit_id': '52fe4293c3a36847f802962b', 'department': 'Costume &amp; Make-Up', 'gender': 1, 'id': 15329, 'job': 'Costume Design', 'name': 'Lizzy Gardiner', 'profile_path': None}, {'credit_id': '52fe4293c3a36847f8029637', 'department': 'Costume &amp; Make-Up', 'gender': 2, 'id': 15330, 'job': 'Hairstylist', 'name': 'Paul Pattison', 'profile_path': None}, {'credit_id': '52fe4293c3a36847f802963d', 'department': 'Sound', 'gender': 0, 'id': 15331, 'job': 'Sound Effects Editor', 'name': 'Bryan Bowen', 'profile_path': None}, {'credit_id': '589789529251412e1401b8fd', 'department': 'Sound', 'gender': 0, 'id': 15332, 'job': 'Supervising Sound Editor', 'name': 'Mark P. Stoeckinger', 'profile_path': None}, {'credit_id': '52fe4293c3a36847f802964f', 'department': 'Crew', 'gender': 0, 'id': 15333, 'job': 'Special Effects Coordinator', 'name': 'R. Bruce Steinheimer', 'profile_path': None}, {'credit_id': '58978a1a9251415a5b017d4c', 'department': 'Visual Effects', 'gender': 0, 'id': 15334, 'job': 'Visual Effects Coordinator', 'name': 'Larry Bafia', 'profile_path': None}, {'credit_id': '52fe4293c3a36847f8029661', 'department': 'Crew', 'gender': 2, 'id': 15335, 'job': 'Stunt Coordinator', 'name': 'Brian Smrz', 'profile_path': '/3T07uPP01HtpctQdsvzLVsNTm8u.jpg'}, {'credit_id': '589780bac3a36808a501b842', 'department': 'Art', 'gender': 2, 'id': 19291, 'job': 'Supervising Art Director', 'name': 'Daniel T. Dorrance', 'profile_path': None}, {'credit_id': '589787579251415a5b017b68', 'department': 'Lighting', 'gender': 2, 'id': 19535, 'job': 'Gaffer', 'name': 'John Rogers', 'profile_path': None}, {'credit_id': '589787cb92514129c8017f79', 'department': 'Production', 'gender': 2, 'id': 15901, 'job': 'Executive In Charge Of Production', 'name': 'Jonathan Sanger', 'profile_path': '/7epc1s3FiswPYJhSZxbt9tDxzig.jpg'}, {'credit_id': '589787aa9251415a5b017b9c', 'department': 'Production', 'gender': 1, 'id': 41675, 'job': 'Casting Associate', 'name': 'Barbara Fiorentino', 'profile_path': None}, {'credit_id': '557320a792514115ee001cbc', 'department': 'Production', 'gender': 2, 'id': 42995, 'job': 'Executive Producer', 'name': 'Paul Hitchcock', 'profile_path': None}, {'credit_id': '589788d59251412e0d01cdad', 'department': 'Sound', 'gender': 2, 'id': 113043, 'job': 'Foley Editor', 'name': 'Scott Curtis', 'profile_path': None}, {'credit_id': '56641a3ec3a3682bef008e78', 'department': 'Sound', 'gender': 2, 'id': 63421, 'job': 'Music Editor', 'name': 'Marc Streitenfeld', 'profile_path': None}, {'credit_id': '5897827cc3a368089801c8c0', 'department': 'Art', 'gender': 0, 'id': 65824, 'job': 'Set Designer', 'name': 'Thomas Betts', 'profile_path': None}, {'credit_id': '5897863d9251412e1901c2ba', 'department': 'Production', 'gender': 2, 'id': 75804, 'job': 'Unit Production Manager', 'name': 'Kevin De La Noy', 'profile_path': None}, {'credit_id': '5897850cc3a36822e001758e', 'department': 'Art', 'gender': 0, 'id': 77730, 'job': 'Property Master', 'name': 'Elaine Kusmishko', 'profile_path': None}, {'credit_id': '589784d99251415a5b01799c', 'department': 'Crew', 'gender': 0, 'id': 119555, 'job': 'Makeup Effects', 'name': 'Mitchell J. Coughlin', 'profile_path': None}, {'credit_id': '589786d6c3a368089f01c08e', 'department': 'Editing', 'gender': 0, 'id': 567283, 'job': 'Dialogue Editor', 'name': 'John H. Arrufat', 'profile_path': None}, {'credit_id': '589788279251412e1601d26d', 'department': 'Production', 'gender': 0, 'id': 1128254, 'job': 'Production Manager', 'name': 'Anne Bruning', 'profile_path': None}, {'credit_id': '58978b049251412e0d01cf0f', 'department': 'Sound', 'gender': 0, 'id': 1205938, 'job': 'Sound', 'name': 'Kirke Godfrey', 'profile_path': None}, {'credit_id': '5897869d9251412e0d01cc2d', 'department': 'Directing', 'gender': 0, 'id': 1229074, 'job': 'Assistant Director', 'name': 'Arthur Anderson', 'profile_path': None}, {'credit_id': '589780edc3a368627c018302', 'department': 'Camera', 'gender': 0, 'id': 1273002, 'job': 'Additional Photography', 'name': 'Andrea Mae Fenton', 'profile_path': None}, {'credit_id': '566419779251412ad5007c0b', 'department': 'Costume &amp; Make-Up', 'gender': 0, 'id': 1319160, 'job': 'Costume Supervisor', 'name': 'Ken Crouch', 'profile_path': None}, {'credit_id': '5897835dc3a368089801c964', 'department': 'Costume &amp; Make-Up', 'gender': 0, 'id': 1323252, 'job': 'Set Dressing Artist', 'name': 'Glen W. Johnson', 'profile_path': None}, {'credit_id': '58978a5d9251415a5b017d7e', 'department': 'Writing', 'gender': 0, 'id': 1357044, 'job': 'Storyboard', 'name': 'Richard K. Buoen', 'profile_path': None}, {'credit_id': '589783039251412e1601cea7', 'department': 'Camera', 'gender': 2, 'id': 1392718, 'job': 'Still Photographer', 'name': 'Jasin Boland', 'profile_path': '/zxr5WBe3JW1GtxPoER9JY8QJm07.jpg'}, {'credit_id': '5897881092514129c8017f95', 'department': 'Production', 'gender': 0, 'id': 1393323, 'job': 'Production Coordinator', 'name': 'Barrie Hemsley', 'profile_path': None}, {'credit_id': '58978a44c3a368627c01895f', 'department': 'Visual Effects', 'gender': 0, 'id': 1397846, 'job': 'Visual Effects Supervisor', 'name': 'Craig Barron', 'profile_path': None}, {'credit_id': '58978685925141294a018824', 'department': 'Crew', 'gender': 0, 'id': 1400559, 'job': 'Visual Effects Editor', 'name': 'David Bartholomew', 'profile_path': None}, {'credit_id': '58978a30c3a368089801cdce', 'department': 'Visual Effects', 'gender': 0, 'id': 1400566, 'job': 'Visual Effects Producer', 'name': 'Krystyna Demkowicz', 'profile_path': None}, {'credit_id': '589783f79251412e1401b56f', 'department': 'Crew', 'gender': 0, 'id': 1401362, 'job': 'CG Supervisor', 'name': "John 'D.J.' Des Jardin", 'profile_path': None}, {'credit_id': '589782d2925141294a01856a', 'department': 'Camera', 'gender': 0, 'id': 1401593, 'job': 'Aerial Director of Photography', 'name': 'Phil Pastuhov', 'profile_path': None}, {'credit_id': '589781dcc3a36808a501b918', 'department': 'Art', 'gender': 0, 'id': 1401669, 'job': 'Construction Coordinator', 'name': 'Colette Birrell', 'profile_path': None}, {'credit_id': '5897826792514129c8017bc0', 'department': 'Art', 'gender': 0, 'id': 1401674, 'job': 'Sculptor', 'name': 'Belinda Villani', 'profile_path': None}, {'credit_id': '5897885c9251412e0d01cd46', 'department': 'Sound', 'gender': 0, 'id': 1405235, 'job': 'ADR Supervisor', 'name': 'Kerry Dean Williams', 'profile_path': None}, {'credit_id': '58978aae9251412e1401b9dd', 'department': 'Crew', 'gender': 0, 'id': 1407359, 'job': 'Visual Effects Art Director', 'name': 'Lubo Hristov', 'profile_path': None}, {'credit_id': '589789209251415a5b017ca4', 'department': 'Sound', 'gender': 0, 'id': 1407812, 'job': 'Sound Editor', 'name': 'Geoffrey G. Rubay', 'profile_path': None}, {'credit_id': '58978795c3a36822e0017712', 'department': 'Lighting', 'gender': 0, 'id': 1407881, 'job': 'Rigging Grip', 'name': 'John Copeman', 'profile_path': None}, {'credit_id': '589785a2c3a368627c018628', 'department': 'Sound', 'gender': 0, 'id': 1411521, 'job': 'Sound Recordist', 'name': 'Craig Heath', 'profile_path': None}, {'credit_id': '58978ae99251415a5b017df3', 'department': 'Sound', 'gender': 0, 'id': 1412242, 'job': 'Dolby Consultant', 'name': "Thom 'Coach' Ehle", 'profile_path': None}, {'credit_id': '58978543c3a368089f01bf6c', 'department': 'Crew', 'gender': 2, 'id': 1412253, 'job': 'Second Unit Cinematographer', 'name': 'William H. Burton Jr.', 'profile_path': '/xhvDErmxpPvEb9dd3h2XMNnB7Re.jpg'}, {'credit_id': '589788ef9251412e1601d2f1', 'department': 'Sound', 'gender': 0, 'id': 1412741, 'job': 'Production Sound Mixer', 'name': "Paul 'Salty' Brincat", 'profile_path': None}, {'credit_id': '58978653c3a368089801cb68', 'department': 'Crew', 'gender': 0, 'id': 1412758, 'job': 'Unit Publicist', 'name': 'Fiona Searson', 'profile_path': None}, {'credit_id': '589782eb9251412e1901c055', 'department': 'Camera', 'gender': 2, 'id': 1412990, 'job': 'Steadicam Operator', 'name': 'Gregory Lundsgaard', 'profile_path': None}, {'credit_id': '5897820e9251412e1401b41d', 'department': 'Art', 'gender': 0, 'id': 1415453, 'job': 'Greensman', 'name': 'Jeff Brown', 'profile_path': None}, {'credit_id': '589782a39251415aaa0171cf', 'department': 'Camera', 'gender': 0, 'id': 1421687, 'job': 'Camera Operator', 'name': 'Marc Spicer', 'profile_path': None}, {'credit_id': '5897893b9251415aaa017611', 'department': 'Sound', 'gender': 0, 'id': 1438641, 'job': 'Sound Mixer', 'name': 'Chris Alderton', 'profile_path': None}, {'credit_id': '589789fa9251412e1401b962', 'department': 'Visual Effects', 'gender': 0, 'id': 1442142, 'job': 'Visual Effects', 'name': 'Walter Garcia', 'profile_path': None}, {'credit_id': '589784f89251412e1401b62d', 'department': 'Crew', 'gender': 0, 'id': 1455789, 'job': 'Propmaker', 'name': 'Michael Crowe', 'profile_path': None}, {'credit_id': '589783429251412e1401b4ea', 'department': 'Costume &amp; Make-Up', 'gender': 0, 'id': 1527916, 'job': 'Set Costumer', 'name': 'Lisa Javelin', 'profile_path': None}, {'credit_id': '5897897b9251412e0d01ce1b', 'department': 'Visual Effects', 'gender': 0, 'id': 1530135, 'job': '3D Artist', 'name': 'Hayden Jones', 'profile_path': None}, {'credit_id': '589783d89251412e1601cf39', 'department': 'Crew', 'gender': 0, 'id': 1536900, 'job': 'Armorer', 'name': 'Gideon Marshall', 'profile_path': None}, {'credit_id': '566419b0c3a3682be9008367', 'department': 'Directing', 'gender': 0, 'id': 1545403, 'job': 'Script Supervisor', 'name': 'Kristin Voumard', 'profile_path': None}, {'credit_id': '5897888f9251412e1401b86f', 'department': 'Sound', 'gender': 0, 'id': 1552205, 'job': 'Assistant Sound Editor', 'name': 'Anne Couk', 'profile_path': None}, {'credit_id': '589789cfc3a36808ae0192cc', 'department': 'Visual Effects', 'gender': 0, 'id': 1562244, 'job': 'Special Effects Supervisor', 'name': 'David P. Kelsey', 'profile_path': None}, {'credit_id': '58978707c3a368089801cbc2', 'department': 'Editing', 'gender': 0, 'id': 1575003, 'job': 'First Assistant Editor', 'name': 'John Lee', 'profile_path': None}, {'credit_id': '5897824f9251412e1901bff5', 'department': 'Art', 'gender': 0, 'id': 1590077, 'job': 'Production Illustrator', 'name': 'Phil Shearer', 'profile_path': None}, {'credit_id': '58978578c3a3686222017a09', 'department': 'Crew', 'gender': 0, 'id': 1597198, 'job': 'Set Medic', 'name': 'Sam M. Cobb', 'profile_path': None}, {'credit_id': '5897849f9251412e1901c197', 'department': 'Crew', 'gender': 0, 'id': 1599642, 'job': 'Driver', 'name': 'Bruce Callahan', 'profile_path': None}, {'credit_id': '589789099251415aaa0175e3', 'department': 'Sound', 'gender': 0, 'id': 1600114, 'job': 'Scoring Mixer', 'name': 'Alan Meyerson', 'profile_path': None}, {'credit_id': '589784739251412e1401b5c7', 'department': 'Crew', 'gender': 0, 'id': 1635601, 'job': 'Dialect Coach', 'name': 'Victoria Mielewska', 'profile_path': None}, {'credit_id': '58978878c3a36808a501bd83', 'department': 'Sound', 'gender': 0, 'id': 1685017, 'job': 'Boom Operator', 'name': 'Todd Bassman', 'profile_path': None}, {'credit_id': '5897883a9251412e0d01cd2e', 'department': 'Production', 'gender': 0, 'id': 1693549, 'job': 'Production Supervisor', 'name': 'Susan Towner', 'profile_path': None}, {'credit_id': '58978409925141294a018658', 'department': 'Crew', 'gender': 0, 'id': 1701246, 'job': 'Chef', 'name': 'Brian Nailing', 'profile_path': None}, {'credit_id': '58978454c3a368622201793c', 'department': 'Crew', 'gender': 0, 'id': 1701247, 'job': 'Craft Service', 'name': 'Michael G. Kehoe', 'profile_path': None}, {'credit_id': '5897856192514129c8017dcd', 'department': 'Crew', 'gender': 0, 'id': 1724249, 'job': 'Security', 'name': 'Laura Sivis', 'profile_path': None}, {'credit_id': '589787fac3a36808a501bd3b', 'department': 'Production', 'gender': 2, 'id': 1749922, 'job': 'Production Accountant', 'name': 'Jim Davidson', 'profile_path': None}, {'credit_id': '5897810a9251412e1401b38c', 'department': 'Costume &amp; Make-Up', 'gender': 0, 'id': 1751448, 'job': 'Costume Design', 'name': 'Timothy Everest', 'profile_path': None}, {'credit_id': '589781acc3a36808a501b8f7', 'department': 'Art', 'gender': 0, 'id': 1751456, 'job': 'Art Department Assistant', 'name': 'Jake Kennedy', 'profile_path': None}, {'credit_id': '589781b8c3a3686222017767', 'department': 'Art', 'gender': 0, 'id': 1751457, 'job': 'Art Department Coordinator', 'name': 'Ehren Koepf', 'profile_path': None}, {'credit_id': '589781cc9251412e0d01c8e7', 'department': 'Art', 'gender': 0, 'id': 1751458, 'job': 'Assistant Art Director', 'name': 'Clive Memmott', 'profile_path': None}, {'credit_id': '589781fac3a36808a501b92b', 'department': 'Art', 'gender': 0, 'id': 1751459, 'job': 'Construction Foreman', 'name': 'Jamie Gardner', 'profile_path': None}, {'credit_id': '58978241925141294a0184e5', 'department': 'Art', 'gender': 0, 'id': 1751460, 'job': 'Painter', 'name': 'Craig Fison', 'profile_path': None}, {'credit_id': '589782c3c3a368627c01841b', 'department': 'Camera', 'gender': 0, 'id': 1751461, 'job': 'First Assistant Camera', 'name': 'Ken Nishino', 'profile_path': None}, {'credit_id': '5897831ec3a36808ab01c49f', 'department': 'Costume &amp; Make-Up', 'gender': 0, 'id': 1751463, 'job': 'Assistant Costume Designer', 'name': 'Brett Cooper', 'profile_path': None}, {'credit_id': '58978335c3a36808a501ba00', 'department': 'Costume &amp; Make-Up', 'gender': 0, 'id': 1751465, 'job': 'Seamstress', 'name': 'Sheryl Pilkinton', 'profile_path': None}, {'credit_id': '589783ea925141294a018643', 'department': 'Crew', 'gender': 0, 'id': 1751466, 'job': 'Carpenter', 'name': 'Dave Weston', 'profile_path': None}, {'credit_id': '58978487c3a36808a501bae8', 'department': 'Crew', 'gender': 0, 'id': 1751470, 'job': 'Digital Effects Supervisor', 'name': 'Kim Libreri', 'profile_path': None}, {'credit_id': '589784bfc3a368089f01bf16', 'department': 'Crew', 'gender': 0, 'id': 1751472, 'job': 'Loader', 'name': 'Lynda Wu', 'profile_path': None}, {'credit_id': '5897853292514129c8017da7', 'department': 'Crew', 'gender': 0, 'id': 1751477, 'job': 'Scenic Artist', 'name': 'Eric Todd', 'profile_path': None}, {'credit_id': '5897858c9251412e1601d08d', 'department': 'Crew', 'gender': 0, 'id': 1751478, 'job': 'Set Production Assistant', 'name': 'Marque Owen', 'profile_path': None}, {'credit_id': '589785efc3a3686222017a4c', 'department': 'Crew', 'gender': 0, 'id': 1751481, 'job': 'Stand In', 'name': 'Steven Koller', 'profile_path': None}, {'credit_id': '5897862cc3a3686222017a7a', 'department': 'Crew', 'gender': 0, 'id': 1751483, 'job': 'Transportation Coordinator', 'name': 'Steve Brodsky', 'profile_path': None}, {'credit_id': '5897866a92514129c8017e8b', 'department': 'Crew', 'gender': 0, 'id': 1751485, 'job': 'Video Assist Operator', 'name': 'Daniel Mellitz', 'profile_path': None}, {'credit_id': '589786c99251412e1601d181', 'department': 'Editing', 'gender': 0, 'id': 1751489, 'job': 'Color Timer', 'name': 'Mel Kangleon', 'profile_path': None}, {'credit_id': '58978745c3a36808ae01914b', 'department': 'Lighting', 'gender': 0, 'id': 1751491, 'job': 'Electrician', 'name': 'Colin Chase', 'profile_path': None}, {'credit_id': '5897877ec3a36808a501bd01', 'department': 'Lighting', 'gender': 0, 'id': 1751493, 'job': 'Lighting Technician', 'name': 'Greg Allen', 'profile_path': None}, {'credit_id': '589787e69251415a5b017bc7', 'department': 'Production', 'gender': 0, 'id': 1751499, 'job': 'Location Manager', 'name': 'Brad Bemis', 'profile_path': None}, {'credit_id': '5897884ec3a3686222017bbc', 'department': 'Production', 'gender': 0, 'id': 1751500, 'job': 'Researcher', 'name': 'Dan Piponi', 'profile_path': None}, {'credit_id': '589789b79251412e1901c4ff', 'department': 'Visual Effects', 'gender': 0, 'id': 1751507, 'job': 'Digital Compositors', 'name': 'Mike Castillo', 'profile_path': None}, {'credit_id': '58978a98c3a368089801ce1e', 'department': 'Crew', 'gender': 0, 'id': 1751516, 'job': 'Sequence Leads', 'name': 'Paul Lambert', 'profile_path': None}, {'credit_id': '58978b27c3a368627c018a0c', 'department': 'Production', 'gender': 0, 'id': 1751521, 'job': 'Unit Manager', 'name': 'Will Matthews', 'profile_path': None}]</t>
  </si>
  <si>
    <t>[{'id': 12, 'name': 'Adventure'}, {'id': 28, 'name': 'Action'}, {'id': 53, 'name': 'Thriller'}]</t>
  </si>
  <si>
    <t>[{'name': 'Paramount Pictures', 'id': 4}, {'name': 'Cruise/Wagner Productions', 'id': 44}, {'name': 'Munich Film Partners &amp; Company (MFP) MI2 Productions', 'id': 51199}]</t>
  </si>
  <si>
    <t>Mission: Impossible II</t>
  </si>
  <si>
    <t>m443</t>
  </si>
  <si>
    <t>[{'cast_id': 22, 'character': 'Ethan Hunt', 'credit_id': '52fe4293c3a36847f8029509', 'gender': 2, 'id': 500, 'name': 'Tom Cruise', 'order': 0, 'profile_path': '/3oWEuo0e8Nx8JvkqYCDec2iMY6K.jpg'}, {'cast_id': 23, 'character': 'Jim Phelps', 'credit_id': '52fe4293c3a36847f802950d', 'gender': 2, 'id': 10127, 'name': 'Jon Voight', 'order': 1, 'profile_path': '/c7BvyqlvqDkfkFqSBUCiR21fvTh.jpg'}, {'cast_id': 24, 'character': 'Claire Phelps', 'credit_id': '52fe4293c3a36847f8029511', 'gender': 0, 'id': 4885, 'name': 'Emmanuelle BÃ©art', 'order': 2, 'profile_path': '/dICNGDe2Sgz73Febl0TJZpEKO9f.jpg'}, {'cast_id': 25, 'character': 'Eugene Kittridge', 'credit_id': '52fe4293c3a36847f8029515', 'gender': 2, 'id': 15319, 'name': 'Henry Czerny', 'order': 3, 'profile_path': '/vlUuasZW9mIrcnvp6IIEs1B43hT.jpg'}, {'cast_id': 26, 'character': 'Franz Krieger', 'credit_id': '52fe4293c3a36847f8029519', 'gender': 2, 'id': 1003, 'name': 'Jean Reno', 'order': 4, 'profile_path': '/cdsN5efCYGQWlPrj7vFlZRBTR16.jpg'}, {'cast_id': 27, 'character': 'Luther Stickell', 'credit_id': '52fe4293c3a36847f802951d', 'gender': 2, 'id': 10182, 'name': 'Ving Rhames', 'order': 5, 'profile_path': '/qfp236BgZ8S8sfFJvDTd3gjB3Ml.jpg'}, {'cast_id': 28, 'character': 'Sarah Davies', 'credit_id': '52fe4293c3a36847f8029521', 'gender': 1, 'id': 5470, 'name': 'Kristin Scott Thomas', 'order': 6, 'profile_path': '/9zBXGGcUBi7DnulKcFPCAdwrKY0.jpg'}, {'cast_id': 29, 'character': 'Max', 'credit_id': '52fe4293c3a36847f8029525', 'gender': 1, 'id': 13333, 'name': 'Vanessa Redgrave', 'order': 7, 'profile_path': '/hGxsPCZkwa30UE0XQdGTB9yT0jz.jpg'}, {'cast_id': 30, 'character': 'Frank Barnes', 'credit_id': '52fe4293c3a36847f8029529', 'gender': 2, 'id': 3211, 'name': 'Dale Dye', 'order': 8, 'profile_path': '/vQfhfRjwOHYN3Egx1SB21ResBI2.jpg'}, {'cast_id': 31, 'character': 'Alexander Golitsyn', 'credit_id': '52fe4293c3a36847f802952d', 'gender': 2, 'id': 15320, 'name': 'Marcel IureÈ™', 'order': 9, 'profile_path': '/5SUJOa1L2V8OVDrwpMHv8hMxx54.jpg'}, {'cast_id': 32, 'character': 'Zozimov', 'credit_id': '52fe4293c3a36847f8029531', 'gender': 0, 'id': 15321, 'name': 'Ion Caramitru', 'order': 10, 'profile_path': '/4WZViC9BrShbPxteZcMULYEeX6f.jpg'}, {'cast_id': 33, 'character': 'Hannah Williams', 'credit_id': '52fe4293c3a36847f8029535', 'gender': 1, 'id': 14593, 'name': 'Ingeborga Dapkunaite', 'order': 11, 'profile_path': '/hVqzjEBJiaYp9sTJA4IXNLJtLK2.jpg'}, {'cast_id': 34, 'character': 'Drunken Female IMF Agent', 'credit_id': '52fe4293c3a36847f8029539', 'gender': 0, 'id': 15322, 'name': 'Valentina Yakunina', 'order': 12, 'profile_path': None}, {'cast_id': 35, 'character': 'Drunken Male IMF Agent', 'credit_id': '52fe4293c3a36847f802953d', 'gender': 0, 'id': 10849, 'name': 'Marek VaÅ¡ut', 'order': 13, 'profile_path': '/f4fs302tc86ZJRWq46kZPmY86KF.jpg'}, {'cast_id': 36, 'character': 'Kittridge Technician', 'credit_id': '52fe4293c3a36847f8029541', 'gender': 0, 'id': 15323, 'name': 'Nathan Osgood', 'order': 14, 'profile_path': '/xinqKkQ7LErXlc25xZaWLzQuFwS.jpg'}, {'cast_id': 42, 'character': 'Jack Harmen', 'credit_id': '548621b0925141656f000168', 'gender': 2, 'id': 2880, 'name': 'Emilio Estevez', 'order': 15, 'profile_path': '/2NSM4zFrw3i16UYdUhfETVjqC4I.jpg'}, {'cast_id': 45, 'character': 'Large man', 'credit_id': '56d19c539251413e5f008d9f', 'gender': 2, 'id': 1181189, 'name': 'Michael Rogers', 'order': 16, 'profile_path': None}, {'cast_id': 41, 'character': 'Fireman (uncredited)', 'credit_id': '53b94ecdc3a3685eb70055d7', 'gender': 2, 'id': 15318, 'name': 'Keith Campbell', 'order': 17, 'profile_path': '/1PQSshXQ2AgifwYbykqXEyQYmDg.jpg'}, {'cast_id': 46, 'character': 'TV Interviewer', 'credit_id': '57f3c608c3a368334e00a04f', 'gender': 0, 'id': 559766, 'name': 'John McLaughlin', 'order': 18, 'profile_path': '/3o42hNwt5DXlowd8pXE32qeImBk.jpg'}, {'cast_id': 48, 'character': 'Matthias', 'credit_id': '57f3c63f9251410c2e00b570', 'gender': 0, 'id': 231246, 'name': 'Karel DobrÃ½', 'order': 20, 'profile_path': '/wPerBNkqROvNmcnhnljuyjobKkZ.jpg'}, {'cast_id': 49, 'character': "Max's Companion", 'credit_id': '57f3c64dc3a368334200b704', 'gender': 2, 'id': 10673, 'name': 'Andreas Wisniewski', 'order': 21, 'profile_path': '/uZwfBgn0GBfmfjbxA69GDXctN5W.jpg'}, {'cast_id': 50, 'character': 'Denied Area Security Guard', 'credit_id': '57f3c65dc3a368333f00a5ba', 'gender': 0, 'id': 10212, 'name': 'Ricco Ross', 'order': 22, 'profile_path': '/oxKgoS69eWyEwyZ6FdkTaevjIQA.jpg'}, {'cast_id': 51, 'character': 'Denied Area Security Guard', 'credit_id': '57f3c6679251410c2200adf8', 'gender': 2, 'id': 26782, 'name': 'Mark Houghton', 'order': 23, 'profile_path': '/cNXgbzlsbucTlj0w3PHhMDCLe0K.jpg'}, {'cast_id': 52, 'character': 'Flight Attendant', 'credit_id': '57f3c672c3a368333f00a5cb', 'gender': 0, 'id': 1220107, 'name': 'Annabel Mullion', 'order': 24, 'profile_path': None}, {'cast_id': 53, 'character': 'CNN Reporter', 'credit_id': '57f3c67dc3a368334e00a08e', 'gender': 2, 'id': 17356, 'name': 'Garrick Hagon', 'order': 25, 'profile_path': '/lZYitsCPzlwevNuHzqaSZMQiuUa.jpg'}, {'cast_id': 54, 'character': 'Kiev Room Agent', 'credit_id': '57f3c6899251410c2e00b59f', 'gender': 0, 'id': 69471, 'name': 'Olegar Fedoro', 'order': 26, 'profile_path': None}, {'cast_id': 55, 'character': 'Train Engineer', 'credit_id': '57f3c69b9251410c3100b6c2', 'gender': 2, 'id': 2065, 'name': 'David Schneider', 'order': 27, 'profile_path': '/wLiB2o5hr3au6kXOtpqPuo6Sz1X.jpg'}, {'cast_id': 56, 'character': 'Female Executive in Train', 'credit_id': '57f3c6a8c3a368333a00a1f9', 'gender': 0, 'id': 1324518, 'name': 'Helen Lindsay', 'order': 28, 'profile_path': None}, {'cast_id': 57, 'character': 'Passenger on Train in Tunnel (uncredited)', 'credit_id': '57f3c6f8c3a368334200b768', 'gender': 0, 'id': 1401796, 'name': 'John Knoll', 'order': 29, 'profile_path': None}, {'cast_id': 58, 'character': 'CIA Analyst William Donloe', 'credit_id': '596d6d49c3a3680154002f75', 'gender': 0, 'id': 151438, 'name': 'Rolf Saxon', 'order': 30, 'profile_path': '/vyi4D34Gj6FNINOF7abt1ZahFW4.jpg'}]</t>
  </si>
  <si>
    <t>[{'credit_id': '52fe4292c3a36847f8029493', 'department': 'Directing', 'gender': 2, 'id': 1150, 'job': 'Director', 'name': 'Brian De Palma', 'profile_path': '/zTbQGFu5udsrX2i7BgmTgB0aJ1E.jpg'}, {'credit_id': '52fe4292c3a36847f8029499', 'department': 'Writing', 'gender': 2, 'id': 15312, 'job': 'Original Story', 'name': 'Bruce Geller', 'profile_path': None}, {'credit_id': '52fe4292c3a36847f802949f', 'department': 'Writing', 'gender': 2, 'id': 508, 'job': 'Screenplay', 'name': 'David Koepp', 'profile_path': '/3A7kfyMXaVjGcSbGdRD25msbHcj.jpg'}, {'credit_id': '52fe4292c3a36847f80294a5', 'department': 'Writing', 'gender': 2, 'id': 2260, 'job': 'Screenplay', 'name': 'Steven Zaillian', 'profile_path': '/7fPmGcUA8I0l74UrVunepIFEjMa.jpg'}, {'credit_id': '52fe4292c3a36847f80294ab', 'department': 'Writing', 'gender': 2, 'id': 11057, 'job': 'Screenplay', 'name': 'Robert Towne', 'profile_path': '/hF5R8kmpreIZsv47mIYzDN5XX2Q.jpg'}, {'credit_id': '52fe4292c3a36847f80294b1', 'department': 'Production', 'gender': 2, 'id': 500, 'job': 'Producer', 'name': 'Tom Cruise', 'profile_path': '/3oWEuo0e8Nx8JvkqYCDec2iMY6K.jpg'}, {'credit_id': '52fe4292c3a36847f80294b7', 'department': 'Production', 'gender': 1, 'id': 9183, 'job': 'Producer', 'name': 'Paula Wagner', 'profile_path': None}, {'credit_id': '59b7acfac3a368159f00a6b9', 'department': 'Art', 'gender': 2, 'id': 10197, 'job': 'Supervising Art Director', 'name': 'Fred Hole', 'profile_path': None}, {'credit_id': '52fe4292c3a36847f80294c3', 'department': 'Camera', 'gender': 2, 'id': 1258, 'job': 'Director of Photography', 'name': 'Stephen H. Burum', 'profile_path': None}, {'credit_id': '52fe4292c3a36847f80294c9', 'department': 'Editing', 'gender': 2, 'id': 10766, 'job': 'Editor', 'name': 'Paul Hirsch', 'profile_path': None}, {'credit_id': '52fe4292c3a36847f80294cf', 'department': 'Art', 'gender': 2, 'id': 669, 'job': 'Production Design', 'name': 'Norman Reynolds', 'profile_path': None}, {'credit_id': '52fe4292c3a36847f80294d5', 'department': 'Art', 'gender': 2, 'id': 7791, 'job': 'Set Decoration', 'name': 'Peter Howitt', 'profile_path': '/cwgHjbx5LitEns32kmdmj1diREi.jpg'}, {'credit_id': '52fe4292c3a36847f80294db', 'department': 'Costume &amp; Make-Up', 'gender': 1, 'id': 4034, 'job': 'Costume Design', 'name': 'Penny Rose', 'profile_path': None}, {'credit_id': '52fe4292c3a36847f80294e1', 'department': 'Costume &amp; Make-Up', 'gender': 0, 'id': 15314, 'job': 'Makeup Artist', 'name': 'JirÃ­ Farkas', 'profile_path': None}, {'credit_id': '52fe4292c3a36847f80294e7', 'department': 'Sound', 'gender': 0, 'id': 15315, 'job': 'Music Editor', 'name': 'Ellen Segal', 'profile_path': None}, {'credit_id': '59b7c20fc3a36815cc00d102', 'department': 'Visual Effects', 'gender': 0, 'id': 1577958, 'job': 'Visual Effects', 'name': 'Eve Ramboz', 'profile_path': None}, {'credit_id': '52fe4292c3a36847f80294f3', 'department': 'Crew', 'gender': 0, 'id': 15316, 'job': 'Special Effects', 'name': 'Ian Wingrove', 'profile_path': None}, {'credit_id': '59b7c26292514167cd00ce7d', 'department': 'Visual Effects', 'gender': 0, 'id': 1401796, 'job': 'Visual Effects Supervisor', 'name': 'John Knoll', 'profile_path': None}, {'credit_id': '52fe4292c3a36847f80294ff', 'department': 'Crew', 'gender': 0, 'id': 10976, 'job': 'Stunt Coordinator', 'name': 'Greg Powell', 'profile_path': None}, {'credit_id': '52fe4292c3a36847f8029505', 'department': 'Crew', 'gender': 2, 'id': 15318, 'job': 'Stunts', 'name': 'Keith Campbell', 'profile_path': '/1PQSshXQ2AgifwYbykqXEyQYmDg.jpg'}, {'credit_id': '52fe4293c3a36847f8029547', 'department': 'Sound', 'gender': 2, 'id': 531, 'job': 'Original Music Composer', 'name': 'Danny Elfman', 'profile_path': '/pWacZpYPos8io22nEiim7d3wp2j.jpg'}, {'credit_id': '535639b20e0a262868002db8', 'department': 'Production', 'gender': 1, 'id': 1262, 'job': 'Casting', 'name': 'Mali Finn', 'profile_path': None}, {'credit_id': '535639ca0e0a262865002e45', 'department': 'Production', 'gender': 1, 'id': 2485, 'job': 'Casting', 'name': 'Patsy Pollock', 'profile_path': None}, {'credit_id': '5581f381c3a3686fb100011e', 'department': 'Production', 'gender': 0, 'id': 150844, 'job': 'Associate Producer', 'name': 'J.C. Calciano', 'profile_path': '/hmMiMFh9ZFU7XljXVNZws82bxk2.jpg'}, {'credit_id': '5581f38f9251410b5a000107', 'department': 'Production', 'gender': 2, 'id': 42995, 'job': 'Executive Producer', 'name': 'Paul Hitchcock', 'profile_path': None}, {'credit_id': '59b7bee192514167cd00cb8d', 'department': 'Directing', 'gender': 2, 'id': 3310, 'job': 'First Assistant Director', 'name': 'Nick Moore', 'profile_path': None}, {'credit_id': '59b7beca92514167cd00cb77', 'department': 'Sound', 'gender': 0, 'id': 8158, 'job': 'Dialogue Editor', 'name': 'Michael Silvers', 'profile_path': None}, {'credit_id': '59b7ad0fc3a368153900c4e9', 'department': 'Art', 'gender': 2, 'id': 18989, 'job': 'Art Direction', 'name': 'Jonathan McKinstry', 'profile_path': None}, {'credit_id': '59b7ad5092514167bc00c0b6', 'department': 'Costume &amp; Make-Up', 'gender': 0, 'id': 1751448, 'job': 'Costume Design', 'name': 'Timothy Everest', 'profile_path': None}, {'credit_id': '59b7ba78c3a36815cc00ca8f', 'department': 'Art', 'gender': 0, 'id': 1886653, 'job': 'Art Department Coordinator', 'name': 'Kate Garbett', 'profile_path': None}, {'credit_id': '59b7baa292514167cd00c7b6', 'department': 'Art', 'gender': 2, 'id': 22080, 'job': 'Assistant Art Director', 'name': 'David Lee', 'profile_path': None}, {'credit_id': '59b7babc92514167d100d259', 'department': 'Art', 'gender': 0, 'id': 1416008, 'job': 'Location Scout', 'name': 'Olivier Servanin', 'profile_path': None}, {'credit_id': '59b7bae992514167a100c9b6', 'department': 'Art', 'gender': 2, 'id': 1632585, 'job': 'Production Illustrator', 'name': 'Tony Chance', 'profile_path': None}, {'credit_id': '59b7baffc3a368158b00c012', 'department': 'Art', 'gender': 0, 'id': 1546572, 'job': 'Sculptor', 'name': 'Moto Hata', 'profile_path': None}, {'credit_id': '59b7bb1a92514167bc00cbd8', 'department': 'Art', 'gender': 1, 'id': 66689, 'job': 'Set Designer', 'name': 'Dawn Swiderski', 'profile_path': None}, {'credit_id': '59b7bb86c3a368157b00ba14', 'department': 'Camera', 'gender': 2, 'id': 1427543, 'job': 'Camera Operator', 'name': 'Gordon Hayman', 'profile_path': None}, {'credit_id': '59b7bb9dc3a368157b00ba31', 'department': 'Camera', 'gender': 0, 'id': 1886654, 'job': 'First Assistant Camera', 'name': 'Rawdon Hayne', 'profile_path': None}, {'credit_id': '59b7bbb7c3a368159f00b13e', 'department': 'Camera', 'gender': 0, 'id': 1761122, 'job': 'Key Grip', 'name': 'Kevin Fraser', 'profile_path': None}, {'credit_id': '59b7bbcc925141678700c62d', 'department': 'Camera', 'gender': 0, 'id': 1886655, 'job': 'Grip', 'name': 'Tony Cridlin', 'profile_path': None}, {'credit_id': '59b7bbdac3a368156c00d6d8', 'department': 'Camera', 'gender': 0, 'id': 91123, 'job': 'Aerial Camera', 'name': 'Michael Kelem', 'profile_path': None}, {'credit_id': '59b7bbef925141677f00c372', 'department': 'Camera', 'gender': 0, 'id': 983118, 'job': 'Steadicam Operator', 'name': 'Larry McConkey', 'profile_path': None}, {'credit_id': '59b7bc14c3a368157b00ba94', 'department': 'Camera', 'gender': 0, 'id': 1361170, 'job': 'Still Photographer', 'name': 'Richard Blanshard', 'profile_path': None}, {'credit_id': '59b7bc2d92514167cd00c91e', 'department': 'Costume &amp; Make-Up', 'gender': 0, 'id': 1725268, 'job': 'Assistant Costume Designer', 'name': 'Kirsten Hecktermann', 'profile_path': None}, {'credit_id': '59b7bc4092514167d800d035', 'department': 'Costume &amp; Make-Up', 'gender': 0, 'id': 1323281, 'job': 'Costume Supervisor', 'name': 'Hana Kucerova', 'profile_path': None}, {'credit_id': '59b7bc5792514167d100d3aa', 'department': 'Costume &amp; Make-Up', 'gender': 0, 'id': 1886656, 'job': 'Hairstylist', 'name': 'Lynn Rodgers', 'profile_path': None}, {'credit_id': '59b7bc7dc3a36815cc00cc2d', 'department': 'Costume &amp; Make-Up', 'gender': 0, 'id': 1300663, 'job': 'Prosthetic Makeup Artist', 'name': 'Margaret Prentice', 'profile_path': None}, {'credit_id': '59b7bc8ec3a368159f00b1df', 'department': 'Costume &amp; Make-Up', 'gender': 0, 'id': 1319198, 'job': 'Set Costumer', 'name': 'Sarka Zvolenska', 'profile_path': None}, {'credit_id': '59b7bcabc3a368159f00b1fb', 'department': 'Crew', 'gender': 2, 'id': 1546757, 'job': 'Armorer', 'name': 'Jon Baker', 'profile_path': None}, {'credit_id': '59b7bcc492514167a100cb5e', 'department': 'Crew', 'gender': 0, 'id': 1886657, 'job': 'Carpenter', 'name': 'David Coley', 'profile_path': None}, {'credit_id': '59b7bcdc92514167d800d0c1', 'department': 'Crew', 'gender': 0, 'id': 13050, 'job': 'Dialect Coach', 'name': 'Tim Monich', 'profile_path': None}, {'credit_id': '59b7bcf5c3a368156c00d7ec', 'department': 'Crew', 'gender': 0, 'id': 1751470, 'job': 'Digital Effects Supervisor', 'name': 'Kim Libreri', 'profile_path': None}, {'credit_id': '59b7bd0a925141677f00c437', 'department': 'Crew', 'gender': 0, 'id': 1573435, 'job': 'Driver', 'name': 'VÃ¡clav Kocman', 'profile_path': None}, {'credit_id': '59b7bd1cc3a368156c00d817', 'department': 'Crew', 'gender': 0, 'id': 1500872, 'job': 'Loader', 'name': 'Peter Batten', 'profile_path': None}, {'credit_id': '59b7bd31c3a368157b00bb89', 'department': 'Crew', 'gender': 2, 'id': 101608, 'job': 'Makeup Effects', 'name': 'Rob Bottin', 'profile_path': None}, {'credit_id': '59b7bd4792514167d100d47e', 'department': 'Crew', 'gender': 0, 'id': 1742063, 'job': 'Post Production Supervisor', 'name': 'Ruth Hasty', 'profile_path': None}, {'credit_id': '59b7bd5992514167d800d121', 'department': 'Crew', 'gender': 2, 'id': 947741, 'job': 'Propmaker', 'name': 'Tony Allard', 'profile_path': None}, {'credit_id': '59b7bd80c3a36815cc00cd19', 'department': 'Crew', 'gender': 0, 'id': 47846, 'job': 'Second Unit', 'name': 'Ernest Day', 'profile_path': None}, {'credit_id': '59b7bd98c3a368159f00b2b4', 'department': 'Crew', 'gender': 0, 'id': 1886658, 'job': 'Software Engineer', 'name': 'Graham Bartram', 'profile_path': None}, {'credit_id': '59b7bda5c3a368157b00bbde', 'department': 'Sound', 'gender': 0, 'id': 1629423, 'job': 'Sound Recordist', 'name': 'Philip Rogers', 'profile_path': None}, {'credit_id': '59b7bdbe925141678300cb89', 'department': 'Crew', 'gender': 0, 'id': 1886659, 'job': 'Special Effects Coordinator', 'name': 'Douglas D. Kelley', 'profile_path': None}, {'credit_id': '59b7bdeb92514167cd00caa3', 'department': 'Crew', 'gender': 0, 'id': 1886660, 'job': 'Transportation Captain', 'name': 'Zdenek FlÃ­dr', 'profile_path': None}, {'credit_id': '59b7be0092514167d800d1a7', 'department': 'Production', 'gender': 0, 'id': 1697623, 'job': 'Unit Production Manager', 'name': 'Steve Harding', 'profile_path': None}, {'credit_id': '59b7be14925141678700c80d', 'department': 'Crew', 'gender': 0, 'id': 1446694, 'job': 'Unit Publicist', 'name': 'Kathy Orloff', 'profile_path': None}, {'credit_id': '59b7be25c3a368157b00bc3b', 'department': 'Crew', 'gender': 0, 'id': 1645448, 'job': 'Utility Stunts', 'name': 'Lee Millham', 'profile_path': None}, {'credit_id': '59b7be41c3a36815cc00cddb', 'department': 'Crew', 'gender': 0, 'id': 1401105, 'job': 'Visual Effects Editor', 'name': 'Michael Gleason', 'profile_path': None}, {'credit_id': '59b7be64c3a36815ac00d145', 'department': 'Directing', 'gender': 0, 'id': 1475003, 'job': 'First Assistant Director', 'name': 'Chris Soldo', 'profile_path': None}, {'credit_id': '59b7be7c925141678300cc38', 'department': 'Directing', 'gender': 1, 'id': 1394104, 'job': 'Script Supervisor', 'name': 'Diana Dill', 'profile_path': None}, {'credit_id': '59b7be92c3a36815cc00ce23', 'department': 'Editing', 'gender': 2, 'id': 1562248, 'job': 'Color Timer', 'name': 'Dennis McNeill', 'profile_path': None}, {'credit_id': '59b7bef892514167d100d5fc', 'department': 'Lighting', 'gender': 0, 'id': 1886665, 'job': 'Best Boy Electric', 'name': 'Ron Shane', 'profile_path': None}, {'credit_id': '59b7bf27925141678300cccf', 'department': 'Lighting', 'gender': 0, 'id': 1886666, 'job': 'Electrician', 'name': 'Andy Cole', 'profile_path': None}, {'credit_id': '59b7bf9cc3a368159f00b459', 'department': 'Lighting', 'gender': 0, 'id': 1588463, 'job': 'Gaffer', 'name': 'Laurie Shane', 'profile_path': None}, {'credit_id': '59b7bfb9c3a368156c00da88', 'department': 'Production', 'gender': 1, 'id': 22059, 'job': 'Casting Associate', 'name': 'Emily Schweber', 'profile_path': None}, {'credit_id': '59b7bfd6925141678300cd81', 'department': 'Production', 'gender': 1, 'id': 9028, 'job': 'Location Manager', 'name': 'Sandrine Ageorges', 'profile_path': None}, {'credit_id': '59b7bfeb925141678700c99d', 'department': 'Production', 'gender': 0, 'id': 145171, 'job': 'Production Accountant', 'name': 'David Kerney', 'profile_path': None}, {'credit_id': '59b7c06c92514167d100d772', 'department': 'Production', 'gender': 0, 'id': 1886667, 'job': 'Production Coordinator', 'name': 'Patsy de Lord', 'profile_path': None}, {'credit_id': '59b7c07c925141677f00c723', 'department': 'Production', 'gender': 0, 'id': 1416013, 'job': 'Production Manager', 'name': 'Christine Bodelot', 'profile_path': None}, {'credit_id': '59b7c08f92514167d100d798', 'department': 'Sound', 'gender': 0, 'id': 1645456, 'job': 'Boom Operator', 'name': 'Clive Copland', 'profile_path': None}, {'credit_id': '59b7c0a5c3a36815ac00d319', 'department': 'Sound', 'gender': 0, 'id': 1749923, 'job': 'Assistant Sound Editor', 'name': 'Jessica Bellfort', 'profile_path': None}, {'credit_id': '59b7c0b7c3a368153900d614', 'department': 'Sound', 'gender': 0, 'id': 1446996, 'job': 'Foley', 'name': 'Tom Barwick', 'profile_path': None}, {'credit_id': '59b7c0df92514167bc00d09c', 'department': 'Sound', 'gender': 2, 'id': 38335, 'job': 'Orchestrator', 'name': 'Steve Bartek', 'profile_path': None}, {'credit_id': '59b7c0f792514167bc00d0b6', 'department': 'Sound', 'gender': 0, 'id': 900, 'job': 'Sound Designer', 'name': 'Christopher Boyes', 'profile_path': '/qPYrAJif2AYqgUckgE9bEkjrdVw.jpg'}, {'credit_id': '59b7c10d925141678300cebe', 'department': 'Sound', 'gender': 0, 'id': 1400906, 'job': 'Sound Effects Editor', 'name': 'Christopher Scarabosio', 'profile_path': None}, {'credit_id': '59b7c12dc3a368153900d681', 'department': 'Sound', 'gender': 2, 'id': 9159, 'job': 'Sound Mixer', 'name': 'David Crozier', 'profile_path': None}, {'credit_id': '59b7c14492514167d800d48f', 'department': 'Sound', 'gender': 2, 'id': 572622, 'job': 'Supervising Sound Editor', 'name': 'Tom Bellfort', 'profile_path': None}, {'credit_id': '59b7c194925141678300cf1e', 'department': 'Visual Effects', 'gender': 0, 'id': 1886670, 'job': '3D Modeller', 'name': 'Mathew C. Judd', 'profile_path': None}, {'credit_id': '59b7c1d2c3a36815ac00d3e3', 'department': 'Visual Effects', 'gender': 0, 'id': 1367653, 'job': 'Digital Compositors', 'name': 'Stephane Bidault', 'profile_path': None}, {'credit_id': '59b7c1e8925141678700cb58', 'department': 'Visual Effects', 'gender': 0, 'id': 9432, 'job': 'Special Effects Supervisor', 'name': 'Eric Allard', 'profile_path': None}, {'credit_id': '59b7c225c3a368158b00c647', 'department': 'Visual Effects', 'gender': 0, 'id': 15317, 'job': 'Visual Effects Coordinator', 'name': 'Alexandra Altrocchi', 'profile_path': None}, {'credit_id': '59b7c23b92514167bc00d1ac', 'department': 'Visual Effects', 'gender': 0, 'id': 1765818, 'job': 'Visual Effects Producer', 'name': 'Roni McKinley', 'profile_path': None}, {'credit_id': '59b7c2a292514167d100d918', 'department': 'Crew', 'gender': 0, 'id': 1335873, 'job': 'Visual Effects Art Director', 'name': 'George Hull', 'profile_path': None}, {'credit_id': '59b7c2c3c3a368159f00b6b1', 'department': 'Production', 'gender': 0, 'id': 16934, 'job': 'Unit Manager', 'name': 'Michal Prikryl', 'profile_path': None}]</t>
  </si>
  <si>
    <t>[{'name': 'Paramount Pictures', 'id': 4}, {'name': 'Cruise/Wagner Productions', 'id': 44}]</t>
  </si>
  <si>
    <t>Mission: Impossible</t>
  </si>
  <si>
    <t>m444</t>
  </si>
  <si>
    <t>['comedy', 'romance', 'drama']</t>
  </si>
  <si>
    <t>[{'cast_id': 11, 'character': 'Loretta Castorini', 'credit_id': '52fe432fc3a36847f8040c2d', 'gender': 1, 'id': 38225, 'name': 'Cher', 'order': 0, 'profile_path': '/nLi4qPXWEuhjc31bmbeINLVZ8zS.jpg'}, {'cast_id': 12, 'character': 'Ronny Cammareri', 'credit_id': '52fe432fc3a36847f8040c31', 'gender': 2, 'id': 2963, 'name': 'Nicolas Cage', 'order': 1, 'profile_path': '/ti2h1OS1n1VwoJHWFaJD8dMZuEE.jpg'}, {'cast_id': 13, 'character': 'Cosmo Castorini', 'credit_id': '52fe432fc3a36847f8040c35', 'gender': 2, 'id': 14830, 'name': 'Vincent Gardenia', 'order': 2, 'profile_path': '/o57oXN3dTxdKAXNttmRjfEWXp57.jpg'}, {'cast_id': 14, 'character': 'Rose Castorini', 'credit_id': '52fe432fc3a36847f8040c39', 'gender': 1, 'id': 3019, 'name': 'Olympia Dukakis', 'order': 3, 'profile_path': '/8kYmUwC0SfnJKt39M5Xrr8Q0oIf.jpg'}, {'cast_id': 15, 'character': 'John Cammareri', 'credit_id': '52fe432fc3a36847f8040c3d', 'gender': 2, 'id': 1004, 'name': 'Danny Aiello', 'order': 4, 'profile_path': '/UvPalkz4ynJJrTcrbpfD05gVoO.jpg'}, {'cast_id': 16, 'character': 'Rita Cappomaggi', 'credit_id': '52fe432fc3a36847f8040c41', 'gender': 1, 'id': 20972, 'name': 'Julie Bovasso', 'order': 5, 'profile_path': '/jpmYb1lw4UExxnNDVJ4ff7gCDSy.jpg'}, {'cast_id': 17, 'character': 'Perry', 'credit_id': '52fe432fc3a36847f8040c45', 'gender': 2, 'id': 4251, 'name': 'John Mahoney', 'order': 6, 'profile_path': '/jK2uDKxfysuYjNAgUxbwyhd4fKD.jpg'}, {'cast_id': 18, 'character': 'Raymond Capomaggi', 'credit_id': '52fe432fc3a36847f8040c49', 'gender': 2, 'id': 20973, 'name': 'Louis Guss', 'order': 7, 'profile_path': '/ndDIYrXz2catGlP01JUwuHi2nFU.jpg'}, {'cast_id': 19, 'character': 'Alter Mann', 'credit_id': '52fe432fc3a36847f8040c4d', 'gender': 2, 'id': 2371, 'name': 'Feodor Chaliapin Jr.', 'order': 8, 'profile_path': '/fB2wL1MEqOmNrlJ7gDM9pgRvocq.jpg'}, {'cast_id': 20, 'character': 'Mona', 'credit_id': '52fe432fc3a36847f8040c51', 'gender': 1, 'id': 20974, 'name': 'Anita Gillette', 'order': 9, 'profile_path': '/d9gp4NaErg1EUheZHbqX00G75Tx.jpg'}, {'cast_id': 21, 'character': 'Chrissy', 'credit_id': '52fe432fc3a36847f8040c55', 'gender': 1, 'id': 20975, 'name': 'Nada Despotovich', 'order': 10, 'profile_path': None}, {'cast_id': 23, 'character': 'Sheila', 'credit_id': '52fe432fc3a36847f8040c5f', 'gender': 1, 'id': 184481, 'name': 'Cynthia Dale', 'order': 11, 'profile_path': '/iNYyGwiYraTVxaRuvp8MSRgDazy.jpg'}, {'cast_id': 24, 'character': 'Florist', 'credit_id': '5992a11b9251417c2600a446', 'gender': 2, 'id': 1373773, 'name': 'Frank Gio', 'order': 12, 'profile_path': '/5aNqsOhSgo2vEPMzfJwwkrGUX55.jpg'}, {'cast_id': 25, 'character': 'Felix', 'credit_id': '599da4299251411f5102121e', 'gender': 2, 'id': 12514, 'name': 'Leonardo Cimino', 'order': 13, 'profile_path': '/gb2YuqRIifoTjX0F6YkYP4p4z29.jpg'}, {'cast_id': 26, 'character': 'Lucy', 'credit_id': '599da4889251411f4a020d78', 'gender': 1, 'id': 734, 'name': 'Paula Trueman', 'order': 14, 'profile_path': '/qXZAw0uswXslggmg5hJmeC0iAAL.jpg'}, {'cast_id': 27, 'character': 'Barbara', 'credit_id': '599da4f19251411f4a020def', 'gender': 1, 'id': 11902, 'name': 'Robin Bartlett', 'order': 15, 'profile_path': '/ogqlVNZ6R5pd7fRyqueUeN9FWbe.jpg'}, {'cast_id': 28, 'character': 'lotte', 'credit_id': '599da54dc3a368288101f6f2', 'gender': 1, 'id': 1276096, 'name': 'Helen Hanft', 'order': 16, 'profile_path': None}, {'cast_id': 29, 'character': 'Irv', 'credit_id': '599da5da9251411ef8020f97', 'gender': 2, 'id': 4192, 'name': 'David S. Howard', 'order': 17, 'profile_path': None}, {'cast_id': 30, 'character': 'Bobo', 'credit_id': '599da640c3a368285e02183f', 'gender': 2, 'id': 1191737, 'name': 'Robert Weil', 'order': 18, 'profile_path': None}, {'cast_id': 31, 'character': 'Bonnie', 'credit_id': '599da6e39251411f0c02056d', 'gender': 1, 'id': 33457, 'name': 'Amy Aquino', 'order': 19, 'profile_path': '/ovC1bblctRTTjJ1ocvI7hRKiHtU.jpg'}, {'cast_id': 32, 'character': 'Conti', 'credit_id': '599da71b9251411ef30208fb', 'gender': 2, 'id': 119867, 'name': 'Tony Azito', 'order': 20, 'profile_path': '/a1kWt2wLwYEXQRFoQPvKfIUJQL5.jpg'}, {'cast_id': 33, 'character': 'Nancy', 'credit_id': '599da7b9c3a36827f0021254', 'gender': 1, 'id': 27686, 'name': 'Ann McDonough', 'order': 21, 'profile_path': '/eq7KpJpfjZDZJmknZQrkA2rRKfX.jpg'}, {'cast_id': 34, 'character': 'Lowell', 'credit_id': '599da7f49251411f5102164c', 'gender': 2, 'id': 51532, 'name': 'John Christopher Jones', 'order': 22, 'profile_path': '/vGpvUJnyUTv0AvVaKMGYn7IIcXa.jpg'}, {'cast_id': 35, 'character': 'Patricia', 'credit_id': '599da89a9251411ef3020ab4', 'gender': 1, 'id': 44238, 'name': 'Lisa Howard', 'order': 23, 'profile_path': '/EckQBbRruqRUjsbXu3DnkQ5Wnl.jpg'}, {'cast_id': 36, 'character': 'Mimi', 'credit_id': '599da942c3a368285e021b6d', 'gender': 0, 'id': 1875259, 'name': 'Martha Collins', 'order': 24, 'profile_path': None}, {'cast_id': 37, 'character': 'Rodolfo', 'credit_id': '599da9789251411f3f02062c', 'gender': 0, 'id': 1875260, 'name': 'John Fanning', 'order': 25, 'profile_path': None}, {'cast_id': 38, 'character': 'Vesta', 'credit_id': '599da99d9251411efd02126d', 'gender': 0, 'id': 1875261, 'name': 'Antonia Minella', 'order': 26, 'profile_path': None}, {'cast_id': 39, 'character': 'Eddie', 'credit_id': '599da9dac3a36827f00214c2', 'gender': 0, 'id': 52711, 'name': 'Nicholas Pasco', 'order': 27, 'profile_path': '/bp4cg7ln6bnB2DP6ogx3C45jxPq.jpg'}, {'cast_id': 40, 'character': 'Bob', 'credit_id': '599daa07c3a368289202072c', 'gender': 0, 'id': 1875265, 'name': 'Al Therrien', 'order': 28, 'profile_path': None}, {'cast_id': 41, 'character': 'Mook', 'credit_id': '599daa38c3a368288101fc36', 'gender': 2, 'id': 1875268, 'name': 'Lou Pitoscia', 'order': 29, 'profile_path': None}, {'cast_id': 42, 'character': 'Rocco', 'credit_id': '599daac39251411f2e020b28', 'gender': 0, 'id': 1875275, 'name': 'Gilberto Goday', 'order': 30, 'profile_path': None}, {'cast_id': 43, 'character': 'Jimmy', 'credit_id': '599daae79251411ef8021553', 'gender': 0, 'id': 1225378, 'name': 'Louis Di Bianco', 'order': 31, 'profile_path': '/gaxG4eAg4nZ54fXNpVSTGoHidOQ.jpg'}, {'cast_id': 44, 'character': 'Pietro', 'credit_id': '599dab159251411efd021437', 'gender': 0, 'id': 1875277, 'name': 'Michael Barbaro', 'order': 32, 'profile_path': None}, {'cast_id': 45, 'character': 'Franco', 'credit_id': '599dab46c3a368288101fd8b', 'gender': 0, 'id': 1875280, 'name': 'Antonio Pariselli', 'order': 33, 'profile_path': None}, {'cast_id': 46, 'character': 'Ruby', 'credit_id': '599dab6ac3a36828a001e0d6', 'gender': 0, 'id': 1875284, 'name': 'Mimi Lizio', 'order': 34, 'profile_path': None}, {'cast_id': 47, 'character': 'Al', 'credit_id': '599dab98c3a3682872020bcf', 'gender': 0, 'id': 1503395, 'name': 'Tim Koetting', 'order': 35, 'profile_path': None}, {'cast_id': 48, 'character': 'Harvey', 'credit_id': '599dabbb9251411f0c020a96', 'gender': 0, 'id': 1875287, 'name': 'Gerard Flannery', 'order': 36, 'profile_path': None}, {'cast_id': 49, 'character': 'Shy Waiter', 'credit_id': '599dabff9251411f4a0215c5', 'gender': 2, 'id': 4887, 'name': 'Joe Grifasi', 'order': 37, 'profile_path': '/cesXbWZaKHeOhsSdfbF9mB9750w.jpg'}, {'cast_id': 50, 'character': 'Old Crone', 'credit_id': '599dac4dc3a3682872020c97', 'gender': 1, 'id': 1161047, 'name': 'Gina DeAngeles', 'order': 38, 'profile_path': None}, {'cast_id': 51, 'character': 'Woman in Hair Salon', 'credit_id': '599dac8c9251411efd021608', 'gender': 0, 'id': 1875290, 'name': 'Betty Orsatti', 'order': 39, 'profile_path': None}, {'cast_id': 52, 'character': 'Parking Attendant', 'credit_id': '599dacc7c3a3682848022c87', 'gender': 2, 'id': 159887, 'name': 'Tommy Hollis', 'order': 40, 'profile_path': '/ugZxLJmrams2OVhtLRhSJV6oUL4.jpg'}, {'cast_id': 53, 'character': 'Cab Driver', 'credit_id': '599dad0dc3a368288101ff68', 'gender': 2, 'id': 1720336, 'name': 'Matt Myers', 'order': 41, 'profile_path': None}, {'cast_id': 54, 'character': 'Customer at Bakery', 'credit_id': '599dad549251411f4a021730', 'gender': 1, 'id': 11483, 'name': 'Catherine Scorsese', 'order': 42, 'profile_path': '/rXFjIQVimKotQUtXwVNGg7XVMeW.jpg'}]</t>
  </si>
  <si>
    <t>[{'credit_id': '52fe432fc3a36847f8040bf9', 'department': 'Sound', 'gender': 2, 'id': 20967, 'job': 'Original Music Composer', 'name': 'Dick Hyman', 'profile_path': None}, {'credit_id': '52fe432fc3a36847f8040bff', 'department': 'Art', 'gender': 2, 'id': 20968, 'job': 'Production Design', 'name': 'Philip Rosenberg', 'profile_path': None}, {'credit_id': '52fe432fc3a36847f8040c05', 'department': 'Costume &amp; Make-Up', 'gender': 1, 'id': 8868, 'job': 'Costume Design', 'name': 'Theoni V. Aldredge', 'profile_path': None}, {'credit_id': '52fe432fc3a36847f8040c0b', 'department': 'Camera', 'gender': 2, 'id': 10639, 'job': 'Director of Photography', 'name': 'David Watkin', 'profile_path': None}, {'credit_id': '52fe432fc3a36847f8040c11', 'department': 'Editing', 'gender': 2, 'id': 7770, 'job': 'Editor', 'name': 'Lou Lombardo', 'profile_path': None}, {'credit_id': '52fe432fc3a36847f8040c17', 'department': 'Production', 'gender': 0, 'id': 20969, 'job': 'Production Manager', 'name': 'Bonnie Palef', 'profile_path': None}, {'credit_id': '52fe432fc3a36847f8040c1d', 'department': 'Production', 'gender': 2, 'id': 10829, 'job': 'Producer', 'name': 'Patrick J. Palmer', 'profile_path': None}, {'credit_id': '52fe432fc3a36847f8040c23', 'department': 'Production', 'gender': 2, 'id': 13563, 'job': 'Producer', 'name': 'Norman Jewison', 'profile_path': '/umNoz1FsJtvoWKlCsgNOqWlfrgh.jpg'}, {'credit_id': '52fe432fc3a36847f8040c29', 'department': 'Directing', 'gender': 2, 'id': 13563, 'job': 'Director', 'name': 'Norman Jewison', 'profile_path': '/umNoz1FsJtvoWKlCsgNOqWlfrgh.jpg'}, {'credit_id': '52fe432fc3a36847f8040c5b', 'department': 'Writing', 'gender': 2, 'id': 26095, 'job': 'Screenplay', 'name': 'John Patrick Shanley', 'profile_path': '/qQkpdZyhoslrX5DcfQuaXp87NQv.jpg'}, {'credit_id': '599dae2e9251411ef30210db', 'department': 'Production', 'gender': 2, 'id': 1530, 'job': 'Casting', 'name': 'Howard Feuer', 'profile_path': None}, {'credit_id': '599daea1c3a368282c01eebf', 'department': 'Art', 'gender': 2, 'id': 23759, 'job': 'Art Direction', 'name': 'Dan Davis', 'profile_path': None}, {'credit_id': '599daedb9251411ef80219b7', 'department': 'Art', 'gender': 0, 'id': 25185, 'job': 'Art Direction', 'name': 'Barbra Matis', 'profile_path': None}, {'credit_id': '599daf71c3a36828a001e4d6', 'department': 'Art', 'gender': 0, 'id': 1875299, 'job': 'Art Department Coordinator', 'name': 'Siv Sandstrom', 'profile_path': None}, {'credit_id': '599dafbac3a368285e022311', 'department': 'Visual Effects', 'gender': 2, 'id': 59812, 'job': 'Visual Effects Supervisor', 'name': 'Mark Vargo', 'profile_path': None}, {'credit_id': '599db035c3a3682892020dbd', 'department': 'Camera', 'gender': 0, 'id': 1535319, 'job': 'Camera Operator', 'name': 'Harald Ortenburger', 'profile_path': None}, {'credit_id': '599db094c3a3682881020372', 'department': 'Sound', 'gender': 2, 'id': 12701, 'job': 'Supervising Music Editor', 'name': 'Carl Zittrer', 'profile_path': None}, {'credit_id': '599db0c7c3a36828810203a8', 'department': 'Crew', 'gender': 1, 'id': 20972, 'job': 'Dialect Coach', 'name': 'Julie Bovasso', 'profile_path': '/jpmYb1lw4UExxnNDVJ4ff7gCDSy.jpg'}]</t>
  </si>
  <si>
    <t>[{'name': 'Metro-Goldwyn-Mayer (MGM)', 'id': 8411}, {'name': 'Star Partners', 'id': 67823}]</t>
  </si>
  <si>
    <t>Moonstruck</t>
  </si>
  <si>
    <t>m445</t>
  </si>
  <si>
    <t>['adventure', 'comedy']</t>
  </si>
  <si>
    <t>[{'cast_id': 11, 'character': 'King Arthur / Voice of God / Middle Head / Hiccoughing Guard', 'credit_id': '52fe4272c3a36847f801f6a9', 'gender': 2, 'id': 10722, 'name': 'Graham Chapman', 'order': 0, 'profile_path': '/qmTXDGNxuuwQ4IGNHwxmCdjuTGk.jpg'}, {'cast_id': 18, 'character': 'Second Swallow-Savvy Guard / The Black Knight / Peasant 3 / Sir Lancelot the Brave / Taunting French Guard / Tim the Enchanter', 'credit_id': '52fe4272c3a36847f801f6ad', 'gender': 0, 'id': 8930, 'name': 'John Cleese', 'order': 1, 'profile_path': '/iGFWzoHz4ruCSfeEY54CRdMnFJ8.jpg'}, {'cast_id': 29, 'character': 'Patsy / Green Knight / Old Man from Scene 24 (Bridgekeeper) / Sir Bors / Animator / Gorrilla Hand', 'credit_id': '52fe4272c3a36847f801f6b5', 'gender': 2, 'id': 280, 'name': 'Terry Gilliam', 'order': 2, 'profile_path': '/cFno5isSPvfPEkSdVoEzOs0pJCh.jpg'}, {'cast_id': 23, 'character': 'Dead Collector / Peasant 1 / Sir Robin the Not-Quite-So-Brave-as-Sir Launcelot / First Swamp Castle Guard / Concorde / Roger the Shrubber / Brother Maynard', 'credit_id': '52fe4272c3a36847f801f6b1', 'gender': 2, 'id': 10713, 'name': 'Eric Idle', 'order': 3, 'profile_path': '/8bIEjD3ZNRdveo6avslTX6PB22U.jpg'}, {'cast_id': 35, 'character': "Dennis's Mother / Sir Bedevere / Left Head / Prince Herbert / Cartoon Scribe (voice)", 'credit_id': '52fe4272c3a36847f801f6b9', 'gender': 2, 'id': 10707, 'name': 'Terry Jones', 'order': 4, 'profile_path': '/7YaQ0k5BmUU3MmFvDL72tXl2G0B.jpg'}, {'cast_id': 42, 'character': "First Swallow-Savvy Guard / Dennis / Peasant 2 / Right Head / Sir Galahad the Pure / Narrator / King of Swamp Castle / Brother Maynard's Brother / Leader of The Knights Who Say NI!", 'credit_id': '52fe4272c3a36847f801f6bd', 'gender': 2, 'id': 383, 'name': 'Michael Palin', 'order': 5, 'profile_path': '/4x3JaNi3hEh4tdlXbg4dw55X10f.jpg'}, {'cast_id': 43, 'character': 'The Witch', 'credit_id': '52fe4272c3a36847f801f6c1', 'gender': 1, 'id': 149979, 'name': 'Connie Booth', 'order': 6, 'profile_path': '/k9COAs3DzclWXXPAwKI5pvqaCoH.jpg'}, {'cast_id': 44, 'character': 'Zoot / Dingo', 'credit_id': '52fe4272c3a36847f801f6c5', 'gender': 1, 'id': 10733, 'name': 'Carol Cleveland', 'order': 7, 'profile_path': '/2136lsBOiy9X4SPKchsgSEcUoCb.jpg'}, {'cast_id': 45, 'character': 'First Monk / Singing Minstrel / Page Crushed by the Rabbit / Peasant #4', 'credit_id': '52fe4272c3a36847f801f6c9', 'gender': 0, 'id': 70624, 'name': 'Neil Innes', 'order': 8, 'profile_path': '/a2ESbRIzfxnYNEod89eBCzVmQXz.jpg'}, {'cast_id': 46, 'character': 'Old Crone', 'credit_id': '52fe4272c3a36847f801f6cd', 'gender': 1, 'id': 18760, 'name': 'Bee Duffell', 'order': 9, 'profile_path': '/5Oq2NUwE0N9LtF9Qf8dokUnHGgP.jpg'}, {'cast_id': 47, 'character': 'Dead Body / Historian Frank', 'credit_id': '52fe4272c3a36847f801f6d1', 'gender': 0, 'id': 179028, 'name': 'John Young', 'order': 10, 'profile_path': '/klYwcM6cJ3kjtkSE1cdNsclmGcZ.jpg'}, {'cast_id': 48, 'character': "Historian's Wife", 'credit_id': '52fe4272c3a36847f801f6d5', 'gender': 1, 'id': 58579, 'name': 'Rita Davies', 'order': 11, 'profile_path': '/2OONve0blIUZlDRt0izwHm9Qk2g.jpg'}, {'cast_id': 49, 'character': 'Dr. Piglet', 'credit_id': '52fe4272c3a36847f801f6d9', 'gender': 0, 'id': 1052099, 'name': 'Avril Stewart', 'order': 12, 'profile_path': None}, {'cast_id': 50, 'character': 'Dr. Winston', 'credit_id': '52fe4272c3a36847f801f6dd', 'gender': 0, 'id': 1052100, 'name': 'Sally Kinghorn', 'order': 13, 'profile_path': '/8We0t5IoXGZ91foAulUjEau0jp9.jpg'}, {'cast_id': 51, 'character': 'Prisoner', 'credit_id': '52fe4272c3a36847f801f6e1', 'gender': 0, 'id': 1052101, 'name': 'Mark Zycon', 'order': 14, 'profile_path': None}, {'cast_id': 60, 'character': 'Knight Who Says Ni / Witch-Hunting Villager / Musician at Swamp Castle / Monk / Knight in Final Battle', 'credit_id': '5926649bc3a36877ee01b14b', 'gender': 0, 'id': 1211879, 'name': 'Sandy Johnson', 'order': 15, 'profile_path': '/zranx1smPzFqeUZnGmDmuJTvLNg.jpg'}, {'cast_id': 58, 'character': 'Police Sergeant', 'credit_id': '53c82e74c3a3686251004188', 'gender': 2, 'id': 10718, 'name': 'Julian Doyle', 'order': 16, 'profile_path': None}, {'cast_id': 62, 'character': 'Girl in Castle Anthrax', 'credit_id': '5932f5e49251417de200f56b', 'gender': 0, 'id': 1306824, 'name': 'Joni Flynn', 'order': 18, 'profile_path': '/nEXPbHeZyjp9NUuYHiMZkSLn7lp.jpg'}, {'cast_id': 63, 'character': 'Girl in Castle Anthrax', 'credit_id': '5932fbc2c3a36859b300fc18', 'gender': 0, 'id': 937002, 'name': 'Fiona Gordon', 'order': 19, 'profile_path': '/19Caoys6zJ2VErh4cFdl8d8aShx.jpg'}]</t>
  </si>
  <si>
    <t>[{'credit_id': '52fe4272c3a36847f801f66f', 'department': 'Directing', 'gender': 2, 'id': 280, 'job': 'Director', 'name': 'Terry Gilliam', 'profile_path': '/cFno5isSPvfPEkSdVoEzOs0pJCh.jpg'}, {'credit_id': '52fe4273c3a36847f801f6f9', 'department': 'Writing', 'gender': 2, 'id': 280, 'job': 'Writer', 'name': 'Terry Gilliam', 'profile_path': '/cFno5isSPvfPEkSdVoEzOs0pJCh.jpg'}, {'credit_id': '52fe4273c3a36847f801f705', 'department': 'Writing', 'gender': 2, 'id': 383, 'job': 'Writer', 'name': 'Michael Palin', 'profile_path': '/4x3JaNi3hEh4tdlXbg4dw55X10f.jpg'}, {'credit_id': '52fe4272c3a36847f801f675', 'department': 'Directing', 'gender': 2, 'id': 10707, 'job': 'Director', 'name': 'Terry Jones', 'profile_path': '/7YaQ0k5BmUU3MmFvDL72tXl2G0B.jpg'}, {'credit_id': '52fe4273c3a36847f801f6ff', 'department': 'Writing', 'gender': 2, 'id': 10707, 'job': 'Writer', 'name': 'Terry Jones', 'profile_path': '/7YaQ0k5BmUU3MmFvDL72tXl2G0B.jpg'}, {'credit_id': '52fe4272c3a36847f801f6e7', 'department': 'Writing', 'gender': 2, 'id': 10722, 'job': 'Writer', 'name': 'Graham Chapman', 'profile_path': '/qmTXDGNxuuwQ4IGNHwxmCdjuTGk.jpg'}, {'credit_id': '52fe4272c3a36847f801f6ed', 'department': 'Writing', 'gender': 0, 'id': 8930, 'job': 'Writer', 'name': 'John Cleese', 'profile_path': '/iGFWzoHz4ruCSfeEY54CRdMnFJ8.jpg'}, {'credit_id': '52fe4273c3a36847f801f6f3', 'department': 'Writing', 'gender': 2, 'id': 10713, 'job': 'Writer', 'name': 'Eric Idle', 'profile_path': '/8bIEjD3ZNRdveo6avslTX6PB22U.jpg'}, {'credit_id': '52fe4272c3a36847f801f681', 'department': 'Production', 'gender': 2, 'id': 10715, 'job': 'Executive Producer', 'name': 'John Goldstone', 'profile_path': None}, {'credit_id': '52fe4272c3a36847f801f6a5', 'department': 'Production', 'gender': 2, 'id': 10718, 'job': 'Production Manager', 'name': 'Julian Doyle', 'profile_path': None}, {'credit_id': '52fe4272c3a36847f801f69f', 'department': 'Costume &amp; Make-Up', 'gender': 0, 'id': 8938, 'job': 'Costume Design', 'name': 'Hazel Pethig', 'profile_path': None}, {'credit_id': '52fe4272c3a36847f801f67b', 'department': 'Production', 'gender': 2, 'id': 11289, 'job': 'Producer', 'name': 'Mark Forstater', 'profile_path': None}, {'credit_id': '52fe4272c3a36847f801f68d', 'department': 'Camera', 'gender': 2, 'id': 11292, 'job': 'Director of Photography', 'name': 'Terry Bedford', 'profile_path': None}, {'credit_id': '52fe4272c3a36847f801f693', 'department': 'Editing', 'gender': 0, 'id': 11293, 'job': 'Editor', 'name': 'John Hackney', 'profile_path': None}, {'credit_id': '52fe4272c3a36847f801f699', 'department': 'Art', 'gender': 0, 'id': 11294, 'job': 'Production Design', 'name': 'Roy Forge Smith', 'profile_path': None}, {'credit_id': '566b7418c3a368535a005f53', 'department': 'Production', 'gender': 2, 'id': 154404, 'job': 'Producer', 'name': 'Michael White', 'profile_path': None}]</t>
  </si>
  <si>
    <t>[{'id': 12, 'name': 'Adventure'}, {'id': 35, 'name': 'Comedy'}, {'id': 14, 'name': 'Fantasy'}]</t>
  </si>
  <si>
    <t>[{'name': 'Python (Monty) Pictures Limited', 'id': 416}, {'name': 'Michael White Productions', 'id': 463}, {'name': 'National Film Trustee Company', 'id': 464}, {'name': 'Twickenham Film Studios', 'id': 465}]</t>
  </si>
  <si>
    <t>Monty Python and the Holy Grail</t>
  </si>
  <si>
    <t>m448</t>
  </si>
  <si>
    <t>[{'cast_id': 3, 'character': '', 'credit_id': '56730469c3a368071c0032ea', 'gender': 2, 'id': 15009, 'name': 'Justin Theroux', 'order': 1, 'profile_path': '/mq1iRC3rxdTFi3M0A2EedobJEx1.jpg'}, {'cast_id': 4, 'character': '', 'credit_id': '56730471c3a368070a002cce', 'gender': 1, 'id': 3489, 'name': 'Naomi Watts', 'order': 2, 'profile_path': '/8W02WOJI1pEGh2iqQsgITR5tV0P.jpg'}, {'cast_id': 5, 'character': '', 'credit_id': '5673047992514163bc002fc5', 'gender': 1, 'id': 15007, 'name': 'Laura Harring', 'order': 3, 'profile_path': '/ng0u5d41FhJDS9mJ74nYnd7XNZP.jpg'}, {'cast_id': 6, 'character': '', 'credit_id': '5673048392514163c8002f4a', 'gender': 1, 'id': 15008, 'name': 'Ann Miller', 'order': 4, 'profile_path': '/b2NSm6PsPXP9KyKts5ElUVOUoVe.jpg'}, {'cast_id': 7, 'character': '', 'credit_id': '5673048c92514163c2002f61', 'gender': 2, 'id': 5694, 'name': 'Robert Forster', 'order': 5, 'profile_path': '/3ulaOBmEqmGQ8ywo8wHAqGJ2odX.jpg'}, {'cast_id': 8, 'character': '', 'credit_id': '5673049692514163bf002ffc', 'gender': 2, 'id': 5628, 'name': 'Angelo Badalamenti', 'order': 6, 'profile_path': '/n5euRajRHN2xSSq4MnGMfHEHkBZ.jpg'}, {'cast_id': 9, 'character': 'Detective Domgaard', 'credit_id': '5946f1749251413fdd02f5c2', 'gender': 2, 'id': 15011, 'name': 'Brent Briscoe', 'order': 7, 'profile_path': '/7ws22WEvxt6cvMDyijZOdf9AuiS.jpg'}, {'cast_id': 10, 'character': 'Wilkins', 'credit_id': '5946f185c3a368170f031497', 'gender': 2, 'id': 9306, 'name': 'Scott Coffey', 'order': 8, 'profile_path': '/kRA20iJ4hBeHSUlYduRTXEhQyku.jpg'}, {'cast_id': 11, 'character': 'Cynthia', 'credit_id': '5946f190c3a36816f6030ecc', 'gender': 0, 'id': 15012, 'name': 'Katharine Towne', 'order': 9, 'profile_path': '/33AK0lDtxIhh7125JC7daDWMSkC.jpg'}, {'cast_id': 12, 'character': 'Vincenzo Castigliane', 'credit_id': '5946f19cc3a368170f0314aa', 'gender': 2, 'id': 6486, 'name': 'Dan Hedaya', 'order': 10, 'profile_path': '/5E4SUVfLMUKNCiP0dMhyOv3XHVZ.jpg'}, {'cast_id': 13, 'character': 'Luigi Castigliane', 'credit_id': '5946f1a7c3a368170f0314b5', 'gender': 2, 'id': 5628, 'name': 'Angelo Badalamenti', 'order': 11, 'profile_path': '/n5euRajRHN2xSSq4MnGMfHEHkBZ.jpg'}, {'cast_id': 14, 'character': 'Woody Katz', 'credit_id': '5946f1b59251413fbb02f29f', 'gender': 2, 'id': 15013, 'name': 'Chad Everett', 'order': 12, 'profile_path': '/vRqcTOn7cRsioglC3zEnQMSsIUg.jpg'}, {'cast_id': 15, 'character': 'Wally Brown', 'credit_id': '5946f1c0c3a36816c5030686', 'gender': 2, 'id': 14852, 'name': 'James Karen', 'order': 13, 'profile_path': '/1w2g6IbGpDsEnze2QubIGFKlZQt.jpg'}, {'cast_id': 16, 'character': 'Louise Bonner', 'credit_id': '5946f1cb925141400d02fee3', 'gender': 1, 'id': 30123, 'name': 'Lee Grant', 'order': 14, 'profile_path': '/t59I45kO8VxH57gg6hGE5UyC0f7.jpg'}, {'cast_id': 17, 'character': 'Lorraine', 'credit_id': '5946f1d69251413fdd02f608', 'gender': 1, 'id': 15010, 'name': 'Lori Heuring', 'order': 15, 'profile_path': '/qyflsgjbPUV2fJPxHQGklenrWzg.jpg'}, {'cast_id': 18, 'character': 'Gene Clean', 'credit_id': '5946f1e69251413fdd02f612', 'gender': 2, 'id': 78887, 'name': 'Billy Ray Cyrus', 'order': 16, 'profile_path': '/khqOckdG2uQDLtOPPA25y299wo0.jpg'}]</t>
  </si>
  <si>
    <t>[{'credit_id': '5946f24e9251413fb1031cdf', 'department': 'Production', 'gender': 2, 'id': 339, 'job': 'Executive Producer', 'name': 'Brian Grazer', 'profile_path': '/yqiKX3auDuorea0BOtuB6Ifhyp6.jpg'}, {'credit_id': '52fe4ceb9251416c75129e41', 'department': 'Directing', 'gender': 2, 'id': 5602, 'job': 'Director', 'name': 'David Lynch', 'profile_path': '/3xMyM3kvPqrIgcFQsHT7hVmIwwf.jpg'}, {'credit_id': '5946f27ac3a368111501d096', 'department': 'Production', 'gender': 2, 'id': 5602, 'job': 'Executive Producer', 'name': 'David Lynch', 'profile_path': '/3xMyM3kvPqrIgcFQsHT7hVmIwwf.jpg'}, {'credit_id': '52fe4ceb9251416c75129e47', 'department': 'Writing', 'gender': 2, 'id': 5602, 'job': 'Writer', 'name': 'David Lynch', 'profile_path': '/3xMyM3kvPqrIgcFQsHT7hVmIwwf.jpg'}, {'credit_id': '5946f2129251413fdd02f639', 'department': 'Editing', 'gender': 1, 'id': 5604, 'job': 'Editor', 'name': 'Mary Sweeney', 'profile_path': None}, {'credit_id': '5946f2939251413fc202e51a', 'department': 'Production', 'gender': 1, 'id': 5604, 'job': 'Producer', 'name': 'Mary Sweeney', 'profile_path': None}, {'credit_id': '5946f23c9251413fbb02f30c', 'department': 'Production', 'gender': 0, 'id': 5625, 'job': 'Producer', 'name': 'Neal Edelstein', 'profile_path': None}, {'credit_id': '5946f2879251413fc202e50e', 'department': 'Production', 'gender': 2, 'id': 5626, 'job': 'Producer', 'name': 'Michael Polaire', 'profile_path': None}, {'credit_id': '5946f22b925141400d02ff36', 'department': 'Sound', 'gender': 2, 'id': 5628, 'job': 'Music', 'name': 'Angelo Badalamenti', 'profile_path': '/n5euRajRHN2xSSq4MnGMfHEHkBZ.jpg'}, {'credit_id': '5946f25bc3a368265f00f39a', 'department': 'Production', 'gender': 2, 'id': 6159, 'job': 'Executive Producer', 'name': 'Ron Howard', 'profile_path': '/qdtdnNLSsaXZmpwOqXuQB3xU2uL.jpg'}, {'credit_id': '5946f21fc3a36816e402f0db', 'department': 'Camera', 'gender': 2, 'id': 9573, 'job': 'Director of Photography', 'name': 'Peter Deming', 'profile_path': '/3NgM7E5kRYFMXY5znBPktbeI6qB.jpg'}, {'credit_id': '5946f26ec3a368261900db57', 'department': 'Production', 'gender': 2, 'id': 41621, 'job': 'Executive Producer', 'name': 'Tony Krantz', 'profile_path': None}]</t>
  </si>
  <si>
    <t>[{'id': 53, 'name': 'Thriller'}, {'id': 10770, 'name': 'TV Movie'}, {'id': 18, 'name': 'Drama'}, {'id': 9648, 'name': 'Mystery'}]</t>
  </si>
  <si>
    <t>[{'name': 'Imagine Television', 'id': 2850}, {'name': 'Picture Factory', 'id': 70175}]</t>
  </si>
  <si>
    <t>Mulholland Dr.</t>
  </si>
  <si>
    <t>m451</t>
  </si>
  <si>
    <t>['comedy', 'drama', 'family', 'romance']</t>
  </si>
  <si>
    <t>[{'cast_id': 2, 'character': 'Vada Sultenfuss', 'credit_id': '52fe43acc3a36847f8066b1d', 'gender': 1, 'id': 34612, 'name': 'Anna Chlumsky', 'order': 0, 'profile_path': '/wWuhDcOKU3t8WVPLNsP268GKvOU.jpg'}, {'cast_id': 3, 'character': 'Thomas J. Sennett', 'credit_id': '52fe43acc3a36847f8066b21', 'gender': 2, 'id': 11510, 'name': 'Macaulay Culkin', 'order': 1, 'profile_path': '/eMApQSnjNI9wSzGv1MYbj0D011j.jpg'}, {'cast_id': 4, 'character': 'Harry Sultenfuss', 'credit_id': '52fe43acc3a36847f8066b25', 'gender': 2, 'id': 707, 'name': 'Dan Aykroyd', 'order': 2, 'profile_path': '/h2PT9yZYv5ml5hL9jvCpWBTWgU.jpg'}, {'cast_id': 5, 'character': 'Shelly DeVoto', 'credit_id': '52fe43acc3a36847f8066b29', 'gender': 1, 'id': 8944, 'name': 'Jamie Lee Curtis', 'order': 3, 'profile_path': '/c4poMDwQ0nUj81m4WPriiv96ExZ.jpg'}, {'cast_id': 18, 'character': 'Phil Sultenfuss', 'credit_id': '52fe43acc3a36847f8066b75', 'gender': 2, 'id': 15416, 'name': 'Richard Masur', 'order': 4, 'profile_path': '/w8qQdmxLRRSXNXkjHKHlY5vawXG.jpg'}, {'cast_id': 19, 'character': 'Mr. Jake Bixler', 'credit_id': '52fe43acc3a36847f8066b79', 'gender': 0, 'id': 2171, 'name': 'Griffin Dunne', 'order': 5, 'profile_path': '/4oCLupH3Uo2otzF77LrYE4s1iqw.jpg'}, {'cast_id': 20, 'character': 'Dr. Welty', 'credit_id': '52fe43acc3a36847f8066b7d', 'gender': 2, 'id': 20906, 'name': 'Peter Michael Goetz', 'order': 6, 'profile_path': '/a2hLcCidETgwlVyQnYy4kXVKUcn.jpg'}, {'cast_id': 21, 'character': 'Ronda', 'credit_id': '52fe43acc3a36847f8066b81', 'gender': 1, 'id': 35168, 'name': 'Lara Steinick', 'order': 7, 'profile_path': None}, {'cast_id': 22, 'character': 'Gramoo Sultenfuss', 'credit_id': '52fe43acc3a36847f8066b85', 'gender': 0, 'id': 18222, 'name': 'Anny Nelsen', 'order': 8, 'profile_path': '/5kIG1e6LMYR2Qb7VXYOIYtnT8o5.jpg'}]</t>
  </si>
  <si>
    <t>[{'credit_id': '52fe43acc3a36847f8066b35', 'department': 'Production', 'gender': 2, 'id': 339, 'job': 'Producer', 'name': 'Brian Grazer', 'profile_path': '/yqiKX3auDuorea0BOtuB6Ifhyp6.jpg'}, {'credit_id': '52fe43acc3a36847f8066b53', 'department': 'Sound', 'gender': 2, 'id': 1213, 'job': 'Original Music Composer', 'name': 'James Newton Howard', 'profile_path': '/5UTEMYS7rydwe7ooOmj2dLRFuu2.jpg'}, {'credit_id': '52fe43acc3a36847f8066b3b', 'department': 'Production', 'gender': 0, 'id': 10570, 'job': 'Executive Producer', 'name': 'Joseph M. Caracciolo Jr.', 'profile_path': None}, {'credit_id': '52fe43acc3a36847f8066b59', 'department': 'Editing', 'gender': 1, 'id': 10548, 'job': 'Editor', 'name': 'Wendy Greene Bricmont', 'profile_path': None}, {'credit_id': '52fe43acc3a36847f8066b41', 'department': 'Production', 'gender': 2, 'id': 17144, 'job': 'Executive Producer', 'name': 'David T. Friendly', 'profile_path': None}, {'credit_id': '52fe43acc3a36847f8066b71', 'department': 'Costume &amp; Make-Up', 'gender': 1, 'id': 19285, 'job': 'Costume Design', 'name': 'Karen Patch', 'profile_path': None}, {'credit_id': '52fe43acc3a36847f8066b5f', 'department': 'Production', 'gender': 1, 'id': 21517, 'job': 'Casting', 'name': 'Mary Colquhoun', 'profile_path': None}, {'credit_id': '52fe43acc3a36847f8066b19', 'department': 'Directing', 'gender': 2, 'id': 34611, 'job': 'Director', 'name': 'Howard Zieff', 'profile_path': None}, {'credit_id': '52fe43acc3a36847f8066b2f', 'department': 'Writing', 'gender': 0, 'id': 35163, 'job': 'Screenplay', 'name': 'Laurice Elehwany', 'profile_path': None}, {'credit_id': '52fe43acc3a36847f8066b47', 'department': 'Production', 'gender': 0, 'id': 35164, 'job': 'Producer', 'name': 'Hannah Gold', 'profile_path': None}, {'credit_id': '52fe43acc3a36847f8066b4d', 'department': 'Camera', 'gender': 0, 'id': 35165, 'job': 'Director of Photography', 'name': 'Paul Elliott', 'profile_path': None}, {'credit_id': '52fe43acc3a36847f8066b65', 'department': 'Art', 'gender': 0, 'id': 35166, 'job': 'Art Direction', 'name': 'Pat Tagliaferro', 'profile_path': None}, {'credit_id': '52fe43acc3a36847f8066b6b', 'department': 'Art', 'gender': 1, 'id': 35167, 'job': 'Set Decoration', 'name': 'Linda Allen', 'profile_path': None}]</t>
  </si>
  <si>
    <t>[{'id': 35, 'name': 'Comedy'}, {'id': 18, 'name': 'Drama'}, {'id': 10751, 'name': 'Family'}]</t>
  </si>
  <si>
    <t>[{'name': 'Columbia Pictures', 'id': 5}, {'name': 'Imagine Entertainment', 'id': 23}]</t>
  </si>
  <si>
    <t>My Girl</t>
  </si>
  <si>
    <t>m453</t>
  </si>
  <si>
    <t>['drama', 'music']</t>
  </si>
  <si>
    <t>[{'cast_id': 20, 'character': 'Norman', 'credit_id': '52fe4388c3a36847f805b7eb', 'gender': 0, 'id': 9808, 'name': 'David Arkin', 'order': 0, 'profile_path': '/65UCFEZdnizCcMvSgsChtr3ZEvF.jpg'}, {'cast_id': 21, 'character': 'Lady Pearl', 'credit_id': '52fe4388c3a36847f805b7ef', 'gender': 1, 'id': 30610, 'name': 'Barbara Baxley', 'order': 1, 'profile_path': '/b3fdCrXnI20ZOuzTnvLc99EoudY.jpg'}, {'cast_id': 22, 'character': 'Delbert Reese', 'credit_id': '52fe4388c3a36847f805b7f3', 'gender': 2, 'id': 13726, 'name': 'Ned Beatty', 'order': 2, 'profile_path': '/aO5MtnqcZHpsVYz1nINdjqgEJUl.jpg'}, {'cast_id': 23, 'character': 'Connie White', 'credit_id': '52fe4388c3a36847f805b7f7', 'gender': 1, 'id': 8963, 'name': 'Karen Black', 'order': 3, 'profile_path': '/xKtsATh6T64NJfE1io1AnofnFRi.jpg'}, {'cast_id': 24, 'character': 'Barbara Jean', 'credit_id': '52fe4388c3a36847f805b7fb', 'gender': 1, 'id': 13652, 'name': 'Ronee Blakley', 'order': 4, 'profile_path': '/3NFJ8OZshHNfmiSMXbpxQF4RZNH.jpg'}, {'cast_id': 25, 'character': 'Tommy Brown', 'credit_id': '52fe4388c3a36847f805b7ff', 'gender': 0, 'id': 30612, 'name': 'Timothy Brown', 'order': 5, 'profile_path': '/uyGduNfez9Lst5ifRA6Kslcj7kT.jpg'}, {'cast_id': 26, 'character': 'Tom Frank', 'credit_id': '52fe4388c3a36847f805b803', 'gender': 2, 'id': 30613, 'name': 'Keith Carradine', 'order': 6, 'profile_path': '/b2GbGSrgb6twTdjfvUK4y0WrIjx.jpg'}, {'cast_id': 27, 'character': 'Opal', 'credit_id': '52fe4388c3a36847f805b807', 'gender': 1, 'id': 400, 'name': 'Geraldine Chaplin', 'order': 7, 'profile_path': '/gr5UwM0nA76SCWDSCXjjSSxclvf.jpg'}, {'cast_id': 28, 'character': 'Wade Cooley', 'credit_id': '52fe4388c3a36847f805b80b', 'gender': 2, 'id': 30615, 'name': 'Robert DoQui', 'order': 8, 'profile_path': '/gbV4NbJWrvbQzEghB9it4pVIG1c.jpg'}, {'cast_id': 29, 'character': 'Marthe aka "L. A. Joan"', 'credit_id': '52fe4388c3a36847f805b80f', 'gender': 0, 'id': 10409, 'name': 'Shelley Duvall', 'order': 9, 'profile_path': '/iXBGoVOGCzBkz9klj7YJ83pkstf.jpg'}, {'cast_id': 30, 'character': 'Barnett', 'credit_id': '52fe4388c3a36847f805b813', 'gender': 2, 'id': 922, 'name': 'Allen Garfield', 'order': 10, 'profile_path': '/wa8WAH20QGm1fLPR5Wrbja5C5rx.jpg'}, {'cast_id': 31, 'character': 'Haven Hamilton', 'credit_id': '52fe4388c3a36847f805b817', 'gender': 2, 'id': 19439, 'name': 'Henry Gibson', 'order': 11, 'profile_path': '/5dmU4muna3kpU2aFM4eU2Ij12Xn.jpg'}, {'cast_id': 32, 'character': 'Pfc. Glenn Kelly', 'credit_id': '52fe4388c3a36847f805b81b', 'gender': 2, 'id': 349, 'name': 'Scott Glenn', 'order': 12, 'profile_path': '/aKUJwCKhl4qCi7j7M7TRpqWLmmO.jpg'}, {'cast_id': 33, 'character': 'Tricycle Man', 'credit_id': '52fe4388c3a36847f805b81f', 'gender': 2, 'id': 4785, 'name': 'Jeff Goldblum', 'order': 13, 'profile_path': '/w9frUiRJUyRnWvFqihtS31q6LWc.jpg'}, {'cast_id': 34, 'character': 'Albuquerque', 'credit_id': '52fe4388c3a36847f805b823', 'gender': 1, 'id': 30618, 'name': 'Barbara Harris', 'order': 14, 'profile_path': '/j3c7qYmGUI3jQyEVBFA9F4RJWL6.jpg'}, {'cast_id': 35, 'character': 'Kenny Fraiser', 'credit_id': '52fe4388c3a36847f805b827', 'gender': 2, 'id': 30619, 'name': 'David Hayward', 'order': 15, 'profile_path': '/jpXtgFQTmwyQt9lnWqYAQEfjWiS.jpg'}, {'cast_id': 36, 'character': 'John Triplette', 'credit_id': '52fe4388c3a36847f805b82b', 'gender': 2, 'id': 4776, 'name': 'Michael Murphy', 'order': 16, 'profile_path': '/ebbKhFgIHugUywSL5udMFNfRxvQ.jpg'}, {'cast_id': 37, 'character': 'Bill', 'credit_id': '52fe4388c3a36847f805b82f', 'gender': 2, 'id': 30601, 'name': 'Allan F. Nicholls', 'order': 17, 'profile_path': None}, {'cast_id': 38, 'character': 'Bud Hamilton', 'credit_id': '52fe4389c3a36847f805b833', 'gender': 0, 'id': 30602, 'name': 'Dave Peel', 'order': 18, 'profile_path': None}, {'cast_id': 39, 'character': 'Mary', 'credit_id': '52fe4389c3a36847f805b837', 'gender': 1, 'id': 30620, 'name': 'Cristina Raines', 'order': 19, 'profile_path': '/mNiU5hVBj5CCzMLT0NGhkxZ4ezR.jpg'}, {'cast_id': 40, 'character': 'Star', 'credit_id': '52fe4389c3a36847f805b83b', 'gender': 2, 'id': 30621, 'name': 'Bert Remsen', 'order': 20, 'profile_path': '/kLddDLz6g3vBaTnmPD0yzPj04Bo.jpg'}, {'cast_id': 41, 'character': 'Linnea Reese', 'credit_id': '52fe4389c3a36847f805b83f', 'gender': 1, 'id': 10437, 'name': 'Lily Tomlin', 'order': 21, 'profile_path': '/eVEt45q7QIEoZQwINx7RfTE6Sk6.jpg'}, {'cast_id': 42, 'character': 'Sueleen Gay', 'credit_id': '52fe4389c3a36847f805b843', 'gender': 1, 'id': 30622, 'name': 'Gwen Welles', 'order': 22, 'profile_path': '/dVcFCl3PXZnzKVs2wN4ZHOMHsrZ.jpg'}, {'cast_id': 43, 'character': 'Mr. Green', 'credit_id': '52fe4389c3a36847f805b847', 'gender': 2, 'id': 4966, 'name': 'Keenan Wynn', 'order': 23, 'profile_path': '/vKRcpt50Eh9AQ6yi9umy1YFZWyf.jpg'}, {'cast_id': 44, 'character': 'Jimmy Reese', 'credit_id': '52fe4389c3a36847f805b84b', 'gender': 0, 'id': 30623, 'name': 'James Dan Calvert', 'order': 24, 'profile_path': None}, {'cast_id': 45, 'character': 'Donna Reese', 'credit_id': '52fe4389c3a36847f805b84f', 'gender': 0, 'id': 30624, 'name': 'Donna Denton', 'order': 25, 'profile_path': '/pMyXJlrtqWlAxUhguzT1ygDT86K.jpg'}, {'cast_id': 46, 'character': 'Trout', 'credit_id': '52fe4389c3a36847f805b853', 'gender': 0, 'id': 30625, 'name': 'Merle Kilgore', 'order': 26, 'profile_path': None}, {'cast_id': 47, 'character': 'Jewel', 'credit_id': '52fe4389c3a36847f805b857', 'gender': 0, 'id': 30626, 'name': 'Carol McGinnis', 'order': 27, 'profile_path': None}, {'cast_id': 48, 'character': 'Smokey Mountain Laurel', 'credit_id': '52fe4389c3a36847f805b85b', 'gender': 1, 'id': 30627, 'name': 'Sheila Bailey', 'order': 28, 'profile_path': None}, {'cast_id': 49, 'character': 'Smokey Mountain Laurel', 'credit_id': '52fe4389c3a36847f805b85f', 'gender': 0, 'id': 30628, 'name': 'Patti Bryant', 'order': 29, 'profile_path': None}, {'cast_id': 50, 'character': 'Frog', 'credit_id': '52fe4389c3a36847f805b863', 'gender': 0, 'id': 30629, 'name': 'Richard Baskin', 'order': 30, 'profile_path': None}, {'cast_id': 51, 'character': 'Himself', 'credit_id': '52fe4389c3a36847f805b867', 'gender': 0, 'id': 30595, 'name': 'Jonnie Barnett', 'order': 31, 'profile_path': None}, {'cast_id': 52, 'character': 'Himself', 'credit_id': '52fe4389c3a36847f805b86b', 'gender': 0, 'id': 30630, 'name': 'Vassar Clements', 'order': 32, 'profile_path': None}, {'cast_id': 53, 'character': 'Herself', 'credit_id': '52fe4389c3a36847f805b86f', 'gender': 0, 'id': 30631, 'name': 'Sue Barton', 'order': 33, 'profile_path': None}, {'cast_id': 54, 'character': 'Himself', 'credit_id': '52fe4389c3a36847f805b873', 'gender': 2, 'id': 827, 'name': 'Elliott Gould', 'order': 34, 'profile_path': '/bo5jSwWyFRsKVAkELT9n7AKQqMk.jpg'}, {'cast_id': 55, 'character': 'Herself', 'credit_id': '52fe4389c3a36847f805b877', 'gender': 1, 'id': 1666, 'name': 'Julie Christie', 'order': 35, 'profile_path': '/8ExaneRh7VHcm2rATpau89Qwzjm.jpg'}]</t>
  </si>
  <si>
    <t>[{'credit_id': '52fe4388c3a36847f805b79f', 'department': 'Production', 'gender': 2, 'id': 1888, 'job': 'Executive Producer', 'name': 'Jerry Weintraub', 'profile_path': '/wqmJO4ChjNmmlz3wZ8qoCIC1VG9.jpg'}, {'credit_id': '52fe4388c3a36847f805b7bd', 'department': 'Sound', 'gender': 2, 'id': 2048, 'job': 'Music', 'name': 'Gary Busey', 'profile_path': '/n66ycv61ZoqusHthcQde1g3JY6T.jpg'}, {'credit_id': '52fe4388c3a36847f805b7e7', 'department': 'Editing', 'gender': 2, 'id': 2588, 'job': 'Editor', 'name': 'Sidney Levin', 'profile_path': None}, {'credit_id': '52fe4388c3a36847f805b7b7', 'department': 'Sound', 'gender': 1, 'id': 13652, 'job': 'Music', 'name': 'Ronee Blakley', 'profile_path': '/3NFJ8OZshHNfmiSMXbpxQF4RZNH.jpg'}, {'credit_id': '52fe4388c3a36847f805b7b1', 'department': 'Sound', 'gender': 1, 'id': 8963, 'job': 'Music', 'name': 'Karen Black', 'profile_path': '/xKtsATh6T64NJfE1io1AnofnFRi.jpg'}, {'credit_id': '52fe4388c3a36847f805b77b', 'department': 'Directing', 'gender': 2, 'id': 9789, 'job': 'Director', 'name': 'Robert Altman', 'profile_path': '/xA6n9OVD5pVrctLtmxwyhtVFcEf.jpg'}, {'credit_id': '52fe4388c3a36847f805b787', 'department': 'Production', 'gender': 2, 'id': 9789, 'job': 'Producer', 'name': 'Robert Altman', 'profile_path': '/xA6n9OVD5pVrctLtmxwyhtVFcEf.jpg'}, {'credit_id': '52fe4388c3a36847f805b78d', 'department': 'Production', 'gender': 2, 'id': 10415, 'job': 'Producer', 'name': 'Scott Bushnell', 'profile_path': None}, {'credit_id': '52fe4388c3a36847f805b781', 'department': 'Writing', 'gender': 1, 'id': 30588, 'job': 'Screenplay', 'name': 'Joan Tewkesbury', 'profile_path': None}, {'credit_id': '52fe4388c3a36847f805b793', 'department': 'Production', 'gender': 0, 'id': 30591, 'job': 'Producer', 'name': 'Robert Eggenweiler', 'profile_path': None}, {'credit_id': '52fe4388c3a36847f805b799', 'department': 'Production', 'gender': 2, 'id': 30592, 'job': 'Executive Producer', 'name': 'Martin Starger', 'profile_path': '/6fUAYOXgAXpbSzYP3xnVmJ4ezZh.jpg'}, {'credit_id': '52fe4388c3a36847f805b7a5', 'department': 'Sound', 'gender': 0, 'id': 30594, 'job': 'Music', 'name': 'Arlene Barnett', 'profile_path': None}, {'credit_id': '52fe4388c3a36847f805b7ab', 'department': 'Sound', 'gender': 0, 'id': 30595, 'job': 'Music', 'name': 'Jonnie Barnett', 'profile_path': None}, {'credit_id': '52fe4388c3a36847f805b7c3', 'department': 'Sound', 'gender': 0, 'id': 30599, 'job': 'Music', 'name': 'Juan Grizzle', 'profile_path': None}, {'credit_id': '52fe4388c3a36847f805b7c9', 'department': 'Sound', 'gender': 2, 'id': 30601, 'job': 'Music', 'name': 'Allan F. Nicholls', 'profile_path': None}, {'credit_id': '52fe4388c3a36847f805b7cf', 'department': 'Sound', 'gender': 0, 'id': 30602, 'job': 'Music', 'name': 'Dave Peel', 'profile_path': None}, {'credit_id': '52fe4388c3a36847f805b7d5', 'department': 'Sound', 'gender': 0, 'id': 30604, 'job': 'Music', 'name': 'Joe Raposo', 'profile_path': None}, {'credit_id': '52fe4388c3a36847f805b7db', 'department': 'Camera', 'gender': 2, 'id': 30605, 'job': 'Director of Photography', 'name': 'Paul Lohmann', 'profile_path': None}, {'credit_id': '52fe4388c3a36847f805b7e1', 'department': 'Editing', 'gender': 2, 'id': 30606, 'job': 'Editor', 'name': 'Dennis M. Hill', 'profile_path': None}, {'credit_id': '53a197f00e0a26653d003697', 'department': 'Directing', 'gender': 1, 'id': 121347, 'job': 'Script Supervisor', 'name': 'Joyce King', 'profile_path': None}]</t>
  </si>
  <si>
    <t>[{'id': 18, 'name': 'Drama'}, {'id': 10402, 'name': 'Music'}]</t>
  </si>
  <si>
    <t>[{'name': 'Paramount Pictures', 'id': 4}, {'name': 'American Broadcasting Company (ABC)', 'id': 3065}, {'name': 'ABC Entertainment', 'id': 18742}]</t>
  </si>
  <si>
    <t>Nashville</t>
  </si>
  <si>
    <t>m454</t>
  </si>
  <si>
    <t>['action', 'crime', 'drama', 'romance', 'thriller']</t>
  </si>
  <si>
    <t>[{'cast_id': 49, 'character': 'Mickey Knox', 'credit_id': '52fe422bc3a36847f800967d', 'gender': 2, 'id': 57755, 'name': 'Woody Harrelson', 'order': 0, 'profile_path': '/1ecdooAHICUhCZKKEKlFtccEmTU.jpg'}, {'cast_id': 50, 'character': 'Mallory Knox', 'credit_id': '52fe422bc3a36847f8009681', 'gender': 1, 'id': 3196, 'name': 'Juliette Lewis', 'order': 1, 'profile_path': '/fiQ7fF6AiU5oyihM7hVAotNYUv.jpg'}, {'cast_id': 51, 'character': 'Wayne Gale', 'credit_id': '52fe422bc3a36847f8009685', 'gender': 2, 'id': 3223, 'name': 'Robert Downey Jr.', 'order': 2, 'profile_path': '/1YjdSym1jTG7xjHSI0yGGWEsw5i.jpg'}, {'cast_id': 52, 'character': 'Warden Dwight McClusky', 'credit_id': '52fe422bc3a36847f8009689', 'gender': 2, 'id': 2176, 'name': 'Tommy Lee Jones', 'order': 3, 'profile_path': '/gRXugLFvr1oHZ6alLUxmYDq8cgW.jpg'}, {'cast_id': 53, 'character': 'Det. Jack Scagnetti', 'credit_id': '52fe422bc3a36847f800968d', 'gender': 2, 'id': 3197, 'name': 'Tom Sizemore', 'order': 4, 'profile_path': '/soINOuacuiThRb2LyPD4tTWve7C.jpg'}, {'cast_id': 54, 'character': "Mallory's Dad", 'credit_id': '52fe422bc3a36847f8009691', 'gender': 2, 'id': 3198, 'name': 'Rodney Dangerfield', 'order': 5, 'profile_path': '/bbuVnFU4j19wN5gtUwHU3xzODGH.jpg'}, {'cast_id': 55, 'character': "Mallory's Mom", 'credit_id': '52fe422bc3a36847f8009695', 'gender': 1, 'id': 3202, 'name': 'Edie McClurg', 'order': 6, 'profile_path': '/l8iHE1qnlCUlOs1Oq0LzGWO8T1D.jpg'}, {'cast_id': 56, 'character': 'Old Indian', 'credit_id': '52fe422bc3a36847f8009699', 'gender': 2, 'id': 3203, 'name': 'Russell Means', 'order': 7, 'profile_path': '/7cmcwlWqZ2iJycikffenrLZnWbg.jpg'}, {'cast_id': 57, 'character': 'Deborah', 'credit_id': '52fe422bc3a36847f800969d', 'gender': 1, 'id': 3208, 'name': 'Maria Pitillo', 'order': 8, 'profile_path': '/hNVHzeqY618snAncfHRSApBYwu1.jpg'}, {'cast_id': 58, 'character': 'Kevin', 'credit_id': '52fe422bc3a36847f80096a1', 'gender': 2, 'id': 3210, 'name': 'Sean Stone', 'order': 9, 'profile_path': '/kSvY7qVOiNilpf13bI3quoNyLKo.jpg'}, {'cast_id': 59, 'character': 'Deputy Warden Wurlitzer', 'credit_id': '54971aec92514130fc0052d8', 'gender': 0, 'id': 3199, 'name': 'Everett Quinton', 'order': 10, 'profile_path': None}, {'cast_id': 61, 'character': 'London Boy', 'credit_id': '54971b40c3a36831b800434b', 'gender': 2, 'id': 15440, 'name': 'Jared Harris', 'order': 12, 'profile_path': '/r8ZvwQudTs243EIPU1ARPq2D4I8.jpg'}, {'cast_id': 62, 'character': 'Mabel', 'credit_id': '56462628c3a368260800021b', 'gender': 1, 'id': 1912, 'name': 'O-Lan Jones', 'order': 13, 'profile_path': '/qJDpHGPn95DNiVt0hVSPjO7mFkR.jpg'}, {'cast_id': 63, 'character': 'Deputy Warden Kavanaugh', 'credit_id': '56462656c3a36826140001f3', 'gender': 2, 'id': 3201, 'name': 'Pruitt Taylor Vince', 'order': 14, 'profile_path': '/p3xmcGJ7IKCxw42lwQbg4WmwPTA.jpg'}, {'cast_id': 64, 'character': 'Dr. Emil Reingold', 'credit_id': '56462682c3a368261a0001ea', 'gender': 2, 'id': 3214, 'name': 'Steven Wright', 'order': 15, 'profile_path': '/m9827iUNPGTbAsfjHD9tpMCXYbR.jpg'}, {'cast_id': 65, 'character': 'Earl', 'credit_id': '57d3c3d6925141609e0027c1', 'gender': 2, 'id': 3204, 'name': 'Lanny Flaherty', 'order': 16, 'profile_path': '/tu6UZVHRKRNLbtmHUsjHWHctprz.jpg'}, {'cast_id': 66, 'character': 'Sonny', 'credit_id': '57d3db46c3a368557200327f', 'gender': 2, 'id': 3205, 'name': 'Richard Lineback', 'order': 17, 'profile_path': '/xJCHIMBmigiTcs0wempCfO573yf.jpg'}, {'cast_id': 67, 'character': 'Roger', 'credit_id': '57d3dbe4c3a368557a002b67', 'gender': 2, 'id': 3206, 'name': 'Kirk Baltz', 'order': 18, 'profile_path': '/zCuugN0Lgsi5IKRq9OyYl3vh9pU.jpg'}, {'cast_id': 68, 'character': 'Pinball Cowboy', 'credit_id': '57d3dcbac3a3685577002edf', 'gender': 2, 'id': 1677045, 'name': 'Ed White', 'order': 19, 'profile_path': '/8SzmKKtHeat2v8fUzILYui7OVW7.jpg'}, {'cast_id': 69, 'character': 'Julie', 'credit_id': '57d3dde1925141609e003099', 'gender': 1, 'id': 3207, 'name': 'Terrylene', 'order': 20, 'profile_path': None}, {'cast_id': 70, 'character': 'Soundman', 'credit_id': '57d3de4392514160ae002fe1', 'gender': 0, 'id': 3209, 'name': 'Josh Richman', 'order': 21, 'profile_path': '/5uVP4uHBB8CHjNJFTz6s3UHf2Ud.jpg'}, {'cast_id': 71, 'character': 'Antonia Chavez', 'credit_id': '57d3de9e92514174d8000624', 'gender': 1, 'id': 180533, 'name': 'Melinda Renna', 'order': 22, 'profile_path': None}, {'cast_id': 72, 'character': 'Dale Wrigley', 'credit_id': '57d3df45c3a3685568002fa7', 'gender': 2, 'id': 3211, 'name': 'Dale Dye', 'order': 23, 'profile_path': '/vQfhfRjwOHYN3Egx1SB21ResBI2.jpg'}, {'cast_id': 73, 'character': 'Gerald Nash', 'credit_id': '57d3dfd492514160a7003386', 'gender': 2, 'id': 92490, 'name': 'Edward Conna', 'order': 24, 'profile_path': '/pinKlxdajleeLS17cHjc1noi3ID.jpg'}, {'cast_id': 74, 'character': 'David', 'credit_id': '57d3e01bc3a368556f0031f9', 'gender': 2, 'id': 3212, 'name': 'Evan Handler', 'order': 25, 'profile_path': '/oiu7zC085auAl1XDZruvrj9srY4.jpg'}, {'cast_id': 75, 'character': 'Kid #1', 'credit_id': '57d3e05a92514160a200316a', 'gender': 2, 'id': 80541, 'name': 'Matthew Faber', 'order': 26, 'profile_path': '/iKmAhmKfJuTo2WZIa6ACbIWA7qb.jpg'}, {'cast_id': 76, 'character': 'Kid #2', 'credit_id': '57d3e08dc3a368556d003678', 'gender': 2, 'id': 86919, 'name': 'Jamie Harrold', 'order': 27, 'profile_path': '/psJL3yck7Dd0EzlKnmXmJcCG6Ee.jpg'}, {'cast_id': 77, 'character': 'Japanese Girl #1 / Japanese Reporter', 'credit_id': '57d3e0e89251416099003036', 'gender': 1, 'id': 16146, 'name': 'Saemi Nakamura', 'order': 28, 'profile_path': '/8JsfizCwmpwI3x8xzcN0dQ3nm51.jpg'}, {'cast_id': 78, 'character': 'Japanese Girl #2', 'credit_id': '57d3e118c3a3685577003056', 'gender': 0, 'id': 1265216, 'name': 'Keiko Seiko', 'order': 29, 'profile_path': None}, {'cast_id': 79, 'character': 'French Boy #1', 'credit_id': '57d3e17692514160a20031bd', 'gender': 2, 'id': 7041, 'name': 'Salvator Xuereb', 'order': 30, 'profile_path': '/9Wz3nzH7xWmZyIV5SGbpodJx5sX.jpg'}, {'cast_id': 80, 'character': 'French Girl', 'credit_id': '57d3e7b392514160a7003702', 'gender': 0, 'id': 1392525, 'name': 'Natalie Karp', 'order': 31, 'profile_path': None}, {'cast_id': 81, 'character': 'French Boy #2', 'credit_id': '57d3e7f7c3a368557a002fc7', 'gender': 0, 'id': 137416, 'name': 'Emmanuel Xuereb', 'order': 32, 'profile_path': '/2aRlexep7TP9LJuEiPWmXeEkvto.jpg'}, {'cast_id': 82, 'character': 'Gas Station Attendant', 'credit_id': '57d3e85792514160ae00343d', 'gender': 2, 'id': 9296, 'name': 'Balthazar Getty', 'order': 33, 'profile_path': '/F7k9JnUfbqIUvd124B0HQVT05h.jpg'}, {'cast_id': 83, 'character': "Mickey's Dad", 'credit_id': '57d3ea6e92514160a400341e', 'gender': 0, 'id': 1378239, 'name': 'Phil Neilson', 'order': 34, 'profile_path': None}, {'cast_id': 84, 'character': 'Cowboy Sheriff', 'credit_id': '57d3eaf4c3a36855720038fa', 'gender': 2, 'id': 60508, 'name': 'Red West', 'order': 35, 'profile_path': '/acW4XSH8M1CYgfoJLpceOX9XOBe.jpg'}, {'cast_id': 85, 'character': 'Young Indian Boy', 'credit_id': '57d3eb5a92514160ae0035aa', 'gender': 0, 'id': 582668, 'name': 'Jeremiah Bitsui', 'order': 36, 'profile_path': '/2wdVsY92E6YFClrGtMXJcmTvrL5.jpg'}, {'cast_id': 86, 'character': 'Pinky', 'credit_id': '57d3eb8e92514160a200364a', 'gender': 1, 'id': 3213, 'name': 'Lorraine Farris', 'order': 37, 'profile_path': '/t6KaCBOGEfoQVJ5n8ZfeGlcCYpU.jpg'}, {'cast_id': 87, 'character': 'Druggist', 'credit_id': '57d3ec5992514160a7003954', 'gender': 0, 'id': 166963, 'name': 'Glen Chin', 'order': 38, 'profile_path': None}, {'cast_id': 88, 'character': 'Intense Cop', 'credit_id': '57d3ecf0c3a3685572003a1d', 'gender': 0, 'id': 30487, 'name': 'Peter Crombie', 'order': 39, 'profile_path': '/yuh8SzdEm1xlEAs2Kl86dojFqAm.jpg'}, {'cast_id': 89, 'character': 'Black Inmate', 'credit_id': '57d3ed3592514160ae0036aa', 'gender': 0, 'id': 1659415, 'name': 'John M. Watson Sr.', 'order': 40, 'profile_path': None}, {'cast_id': 90, 'character': 'Deputy Sheriff Duncan Homolka', 'credit_id': '57d3ed9692514160ae0036cb', 'gender': 2, 'id': 4887, 'name': 'Joe Grifasi', 'order': 41, 'profile_path': '/cesXbWZaKHeOhsSdfbF9mB9750w.jpg'}, {'cast_id': 91, 'character': "Mallory's Guard #1", 'credit_id': '57d3ede692514160ae0036fa', 'gender': 0, 'id': 155535, 'name': 'Douglas Crosby', 'order': 42, 'profile_path': None}, {'cast_id': 92, 'character': "Mallory's Guard #2", 'credit_id': '57d3ee37c3a3685568003609', 'gender': 2, 'id': 42824, 'name': 'Carl Ciarfalio', 'order': 43, 'profile_path': '/1JyIKBSkpK1tADOXpYYrO1khcQH.jpg'}, {'cast_id': 93, 'character': 'Deputy #1', 'credit_id': '57d3ee8092514160ae003745', 'gender': 2, 'id': 3041, 'name': 'Marshall Bell', 'order': 44, 'profile_path': '/ep5dxNTkjdhXIJeoFZJczTunoB0.jpg'}, {'cast_id': 94, 'character': 'Smithy', 'credit_id': '57d3eefec3a3685572003b1e', 'gender': 0, 'id': 3216, 'name': 'Jim Carrane', 'order': 45, 'profile_path': None}, {'cast_id': 95, 'character': 'Deputy Napalatoni', 'credit_id': '57d3ef4fc3a3685572003b3c', 'gender': 0, 'id': 3217, 'name': 'Robert Swan', 'order': 46, 'profile_path': '/gD2tRlaXI5dV8kR747dalapUKWi.jpg'}, {'cast_id': 96, 'character': 'Deputy Sparky', 'credit_id': '57d3eff1c3a368556a00399e', 'gender': 2, 'id': 3218, 'name': 'Louis Lombardi', 'order': 47, 'profile_path': '/xQxODNK3RKu0DZvJYQKBLamSmad.jpg'}]</t>
  </si>
  <si>
    <t>[{'credit_id': '52fe422bc3a36847f8009679', 'department': 'Writing', 'gender': 2, 'id': 138, 'job': 'Story', 'name': 'Quentin Tarantino', 'profile_path': '/9ci4NBvHXJktxjALdJsrtasqgtV.jpg'}, {'credit_id': '52fe422bc3a36847f8009667', 'department': 'Production', 'gender': 1, 'id': 2324, 'job': 'Casting', 'name': 'Heidi Levitt', 'profile_path': None}, {'credit_id': '52fe422bc3a36847f8009643', 'department': 'Camera', 'gender': 2, 'id': 149, 'job': 'Director of Photography', 'name': 'Robert Richardson', 'profile_path': '/9tLrDHL9qL9yYIhcJVaINwnzmWN.jpg'}, {'credit_id': '52fe422bc3a36847f8009649', 'department': 'Art', 'gender': 2, 'id': 3188, 'job': 'Production Design', 'name': 'Victor Kempster', 'profile_path': None}, {'credit_id': '52fe422bc3a36847f8009619', 'department': 'Writing', 'gender': 2, 'id': 1152, 'job': 'Screenplay', 'name': 'Oliver Stone', 'profile_path': '/uHdNGBkrI74eYfUP2Uie7nuo0Nn.jpg'}, {'credit_id': '52fe422bc3a36847f8009607', 'department': 'Directing', 'gender': 2, 'id': 1152, 'job': 'Director', 'name': 'Oliver Stone', 'profile_path': '/uHdNGBkrI74eYfUP2Uie7nuo0Nn.jpg'}, {'credit_id': '52fe422bc3a36847f800960d', 'department': 'Writing', 'gender': 2, 'id': 3180, 'job': 'Screenplay', 'name': 'David Veloz', 'profile_path': None}, {'credit_id': '52fe422bc3a36847f8009613', 'department': 'Writing', 'gender': 2, 'id': 3181, 'job': 'Screenplay', 'name': 'Richard Rutowski', 'profile_path': None}, {'credit_id': '52fe422bc3a36847f800961f', 'department': 'Production', 'gender': 1, 'id': 3182, 'job': 'Producer', 'name': 'Jane Hamsher', 'profile_path': None}, {'credit_id': '52fe422bc3a36847f8009625', 'department': 'Production', 'gender': 2, 'id': 3183, 'job': 'Producer', 'name': 'Don Murphy', 'profile_path': None}, {'credit_id': '52fe422bc3a36847f800962b', 'department': 'Production', 'gender': 2, 'id': 3184, 'job': 'Producer', 'name': 'Clayton Townsend', 'profile_path': None}, {'credit_id': '52fe422bc3a36847f8009631', 'department': 'Sound', 'gender': 2, 'id': 3185, 'job': 'Original Music Composer', 'name': 'Leonard Cohen', 'profile_path': '/r9b0vybiCLx0PQsZOVJ0Tso4QOm.jpg'}, {'credit_id': '52fe422bc3a36847f8009637', 'department': 'Sound', 'gender': 0, 'id': 3186, 'job': 'Original Music Composer', 'name': 'Trent Reznor', 'profile_path': '/aVecBZuztMlT4WXUcZuiXZE41BS.jpg'}, {'credit_id': '52fe422bc3a36847f800963d', 'department': 'Sound', 'gender': 2, 'id': 3187, 'job': 'Original Music Composer', 'name': 'Brent Lewis', 'profile_path': None}, {'credit_id': '52fe422bc3a36847f800964f', 'department': 'Editing', 'gender': 0, 'id': 3190, 'job': 'Editor', 'name': 'Hank Corwin', 'profile_path': None}, {'credit_id': '52fe422bc3a36847f8009655', 'department': 'Editing', 'gender': 2, 'id': 3189, 'job': 'Editor', 'name': 'Brian Berdan', 'profile_path': None}, {'credit_id': '52fe422bc3a36847f800965b', 'department': 'Production', 'gender': 1, 'id': 3191, 'job': 'Casting', 'name': 'Risa Bramon Garcia', 'profile_path': None}, {'credit_id': '52fe422bc3a36847f8009661', 'department': 'Production', 'gender': 2, 'id': 3192, 'job': 'Casting', 'name': 'Billy Hopkins', 'profile_path': '/vTGamEl7a1D93TCh165v8IyZZMG.jpg'}, {'credit_id': '52fe422bc3a36847f800966d', 'department': 'Sound', 'gender': 0, 'id': 3194, 'job': 'Sound Designer', 'name': 'David Kneupper', 'profile_path': None}, {'credit_id': '52fe422bc3a36847f8009673', 'department': 'Sound', 'gender': 2, 'id': 3193, 'job': 'Sound Designer', 'name': 'Scott Martin Gershin', 'profile_path': None}]</t>
  </si>
  <si>
    <t>[{'id': 80, 'name': 'Crime'}, {'id': 53, 'name': 'Thriller'}, {'id': 18, 'name': 'Drama'}]</t>
  </si>
  <si>
    <t>[{'name': 'Regency Enterprises', 'id': 508}, {'name': 'Alcor Films', 'id': 644}, {'name': 'Ixtlan', 'id': 4198}, {'name': 'Warner Bros.', 'id': 6194}, {'name': 'New Regency Pictures', 'id': 10104}, {'name': 'J D Productions', 'id': 68551}]</t>
  </si>
  <si>
    <t>Natural Born Killers</t>
  </si>
  <si>
    <t>m458</t>
  </si>
  <si>
    <t>[{'cast_id': 10, 'character': 'Josie Geller', 'credit_id': '52fe442f9251416c7502bbd3', 'gender': 1, 'id': 69597, 'name': 'Drew Barrymore', 'order': 0, 'profile_path': '/y8GKPHsBXVGIGBdDzdNxjm0IbKF.jpg'}, {'cast_id': 11, 'character': 'Rob Geller', 'credit_id': '52fe442f9251416c7502bbd7', 'gender': 2, 'id': 15234, 'name': 'David Arquette', 'order': 1, 'profile_path': '/p5l4pnL9xhbHiKSipcdsCekoD52.jpg'}, {'cast_id': 12, 'character': 'Sam Coulson', 'credit_id': '52fe442f9251416c7502bbdb', 'gender': 2, 'id': 15424, 'name': 'Michael Vartan', 'order': 2, 'profile_path': '/5HCb1CxwIgiZAjKMe9BG8VtHE80.jpg'}, {'cast_id': 13, 'character': 'Anita', 'credit_id': '52fe442f9251416c7502bbdf', 'gender': 1, 'id': 28640, 'name': 'Molly Shannon', 'order': 3, 'profile_path': '/11Ade9QKtTSwUeRNH9cVCWoaeQj.jpg'}, {'cast_id': 14, 'character': 'Miss Haskell', 'credit_id': '52fe442f9251416c7502bbe3', 'gender': 1, 'id': 66962, 'name': 'Jenny Bicks', 'order': 4, 'profile_path': None}, {'cast_id': 15, 'character': 'Kirsten', 'credit_id': '52fe442f9251416c7502bbe7', 'gender': 1, 'id': 56731, 'name': 'Jessica Alba', 'order': 5, 'profile_path': '/yMiHrSyrv5u8qwfi3T8EuI4VPFk.jpg'}, {'cast_id': 16, 'character': 'Gus', 'credit_id': '52fe442f9251416c7502bbeb', 'gender': 2, 'id': 4764, 'name': 'John C. Reilly', 'order': 6, 'profile_path': '/kUo2TPQp4kOWWvijvkjLl0v9PQB.jpg'}, {'cast_id': 17, 'character': 'Jason', 'credit_id': '52fe442f9251416c7502bbef', 'gender': 2, 'id': 17051, 'name': 'James Franco', 'order': 7, 'profile_path': '/nEkRVYr3l3ud8cUZUh9mHMEiUdl.jpg'}, {'cast_id': 18, 'character': 'Cynthia', 'credit_id': '52fe442f9251416c7502bbf3', 'gender': 1, 'id': 6944, 'name': 'Octavia Spencer', 'order': 8, 'profile_path': '/4FEVru6fBFyJECqwqjHwlZdsL4c.jpg'}, {'cast_id': 19, 'character': 'Rigfort', 'credit_id': '53342311c3a3682a8e001eb0', 'gender': 2, 'id': 1201, 'name': 'Garry Marshall', 'order': 9, 'profile_path': '/kx77E8p5rnEmKxIhFT0qWCEMEik.jpg'}, {'cast_id': 20, 'character': 'Merkin', 'credit_id': '53342328c3a3682aac001e4b', 'gender': 2, 'id': 9996, 'name': 'Sean Whalen', 'order': 10, 'profile_path': '/lyuTKNHGCZueuIu7iBt6COzqIBj.jpg'}, {'cast_id': 21, 'character': 'George', 'credit_id': '5334233ac3a3680a1e0018dd', 'gender': 2, 'id': 157847, 'name': 'Cress Williams', 'order': 11, 'profile_path': '/wgdfCdEtiw4T9XhsLp4XNhQKClB.jpg'}, {'cast_id': 22, 'character': 'Rhoda', 'credit_id': '53342350c3a3682a8e001eb3', 'gender': 0, 'id': 79649, 'name': 'Sarah DeVincentis', 'order': 12, 'profile_path': None}, {'cast_id': 23, 'character': 'Roger in Op-Ed', 'credit_id': '53342362c3a3682a87001fa1', 'gender': 2, 'id': 20818, 'name': 'Allen Covert', 'order': 13, 'profile_path': '/7A7pGOFmHZ4eCFm3cDtgxwxOu4e.jpg'}, {'cast_id': 24, 'character': 'Dutton', 'credit_id': '53342372c3a3682abb001e7e', 'gender': 2, 'id': 149770, 'name': 'Rock Reiser', 'order': 14, 'profile_path': None}, {'cast_id': 25, 'character': 'Hairplug Bruns', 'credit_id': '53342380c3a3680a1e0018e1', 'gender': 2, 'id': 124086, 'name': 'David Doty', 'order': 15, 'profile_path': '/rxXHfWJRWrMc7RmEQrgzLQfPlvt.jpg'}, {'cast_id': 26, 'character': 'Armcast Henson', 'credit_id': '53342391c3a3682abb001e83', 'gender': 2, 'id': 944953, 'name': 'Derek Morgan', 'order': 16, 'profile_path': None}, {'cast_id': 27, 'character': 'Sun-Times Worker', 'credit_id': '533423a2c3a3682ab5001e86', 'gender': 1, 'id': 303542, 'name': 'Kathleen Marshall', 'order': 17, 'profile_path': '/4ANxOHPa81aqLyP8BQxkwmZrWgK.jpg'}, {'cast_id': 28, 'character': 'Aldys', 'credit_id': '5508da389251413066001eb9', 'gender': 1, 'id': 22290, 'name': 'Leelee Sobieski', 'order': 18, 'profile_path': '/fAJ4H6Hi0SZPt6I82TfnfCl9i43.jpg'}, {'cast_id': 29, 'character': 'Kristin', 'credit_id': '5508da589251413c71000b42', 'gender': 1, 'id': 6407, 'name': 'Marley Shelton', 'order': 19, 'profile_path': '/n3XgupzMwQfX7YyTjolsnbhIIyV.jpg'}, {'cast_id': 30, 'character': 'Gibby', 'credit_id': '5508da8492514110da00248b', 'gender': 1, 'id': 20492, 'name': 'Jordan Ladd', 'order': 20, 'profile_path': '/bXTFdzN7CA8A6bh5rNkVSK5HUoq.jpg'}, {'cast_id': 31, 'character': 'Guy', 'credit_id': '58999467c3a36842660028c2', 'gender': 0, 'id': 94999, 'name': 'Jeremy Jordan', 'order': 21, 'profile_path': '/oJkhyRRkJJDqPkxfTjF56xUhIgX.jpg'}, {'cast_id': 32, 'character': 'Big Bad Wolf', 'credit_id': '597ce22fc3a368542e004ae9', 'gender': 2, 'id': 1582708, 'name': 'Jason Weissbrod', 'order': 22, 'profile_path': None}]</t>
  </si>
  <si>
    <t>[{'credit_id': '52fe442f9251416c7502bb9f', 'department': 'Directing', 'gender': 2, 'id': 1215, 'job': 'Director', 'name': 'Raja Gosnell', 'profile_path': '/jbcOXhl4QGaYcvAK5WsbEARkkQZ.jpg'}, {'credit_id': '52fe442f9251416c7502bbb7', 'department': 'Production', 'gender': 1, 'id': 1588, 'job': 'Producer', 'name': 'Nancy Juvonen', 'profile_path': None}, {'credit_id': '52fe442f9251416c7502bbbd', 'department': 'Sound', 'gender': 2, 'id': 3393, 'job': 'Original Music Composer', 'name': 'David Newman', 'profile_path': '/vncTIJaBWoYmpdNCPkDnA8hT3PM.jpg'}, {'credit_id': '52fe442f9251416c7502bbb1', 'department': 'Production', 'gender': 2, 'id': 7798, 'job': 'Producer', 'name': 'Sandy Isaac', 'profile_path': None}, {'credit_id': '52fe442f9251416c7502bbc9', 'department': 'Editing', 'gender': 1, 'id': 57426, 'job': 'Editor', 'name': 'Debra Chiate', 'profile_path': None}, {'credit_id': '52fe442f9251416c7502bbc3', 'department': 'Camera', 'gender': 2, 'id': 59443, 'job': 'Director of Photography', 'name': 'Alex Nepomniaschy', 'profile_path': None}, {'credit_id': '52fe442f9251416c7502bba5', 'department': 'Writing', 'gender': 1, 'id': 69124, 'job': 'Screenplay', 'name': 'Abby Kohn', 'profile_path': None}, {'credit_id': '52fe442f9251416c7502bbab', 'department': 'Writing', 'gender': 2, 'id': 69125, 'job': 'Screenplay', 'name': 'Marc Silverstein', 'profile_path': None}, {'credit_id': '52fe442f9251416c7502bbcf', 'department': 'Editing', 'gender': 2, 'id': 69126, 'job': 'Editor', 'name': 'Marcelo Sansevieri', 'profile_path': None}]</t>
  </si>
  <si>
    <t>[{'id': 10749, 'name': 'Romance'}, {'id': 35, 'name': 'Comedy'}, {'id': 18, 'name': 'Drama'}]</t>
  </si>
  <si>
    <t>[{'name': 'Fox 2000 Pictures', 'id': 711}, {'name': 'Flower Films (II)', 'id': 19813}, {'name': 'Bushwood Pictures', 'id': 21241}, {'name': 'Never Been Kissed Productions', 'id': 21242}]</t>
  </si>
  <si>
    <t>Never Been Kissed</t>
  </si>
  <si>
    <t>m461</t>
  </si>
  <si>
    <t>[{'cast_id': 2, 'character': 'Freddy Krueger', 'credit_id': '52fe431c9251416c75003d51', 'gender': 2, 'id': 5139, 'name': 'Robert Englund', 'order': 0, 'profile_path': '/h4LEgXsvbfmIbwktkiGWNwwtr8q.jpg'}, {'cast_id': 1, 'character': 'Kristen Parker', 'credit_id': '52fe431c9251416c75003d4d', 'gender': 1, 'id': 4687, 'name': 'Patricia Arquette', 'order': 1, 'profile_path': '/9Sz0M91CHHkJ5tlPteiXv34gpgK.jpg'}, {'cast_id': 5, 'character': 'Nancy Thompson', 'credit_id': '52fe431c9251416c75003d5d', 'gender': 1, 'id': 5141, 'name': 'Heather Langenkamp', 'order': 2, 'profile_path': '/aRcb9i4iMLpgycEDn5uTcBka8HK.jpg'}, {'cast_id': 6, 'character': 'Lt. Donald Thompson', 'credit_id': '52fe431c9251416c75003d61', 'gender': 2, 'id': 11163, 'name': 'John Saxon', 'order': 3, 'profile_path': '/140sjZuUAGQraBSNO87Y5bVC74i.jpg'}, {'cast_id': 3, 'character': 'Dr. Neil Gordon', 'credit_id': '52fe431c9251416c75003d55', 'gender': 2, 'id': 62893, 'name': 'Craig Wasson', 'order': 4, 'profile_path': '/7LX5Gl56EIodVKCWZ8QaZYVLNaU.jpg'}, {'cast_id': 4, 'character': 'Max', 'credit_id': '52fe431c9251416c75003d59', 'gender': 2, 'id': 2975, 'name': 'Laurence Fishburne', 'order': 5, 'profile_path': '/8suOhUmPbfKqDQ17jQ1Gy0mI3P4.jpg'}, {'cast_id': 20, 'character': 'Roland Kincaid', 'credit_id': '52fe431c9251416c75003dad', 'gender': 2, 'id': 63915, 'name': 'Ken Sagoes', 'order': 6, 'profile_path': '/hsVHWSSl4ccfNPO5m7JienBadq3.jpg'}, {'cast_id': 21, 'character': 'Joey', 'credit_id': '52fe431c9251416c75003db1', 'gender': 2, 'id': 63916, 'name': 'Rodney Eastman', 'order': 7, 'profile_path': '/mxA0J0Ky7XZsn4yXWj5koXTkYBq.jpg'}, {'cast_id': 22, 'character': 'Taryn White', 'credit_id': '52fe431c9251416c75003db5', 'gender': 1, 'id': 56978, 'name': 'Jennifer Rubin', 'order': 8, 'profile_path': '/xK5ubDqPfiWjXffMJzTvObFlXsV.jpg'}, {'cast_id': 23, 'character': 'Phillip', 'credit_id': '52fe431c9251416c75003db9', 'gender': 2, 'id': 3039, 'name': 'Bradley Gregg', 'order': 9, 'profile_path': '/l4vc0U4XQ7t07pqekPPVehzs0R.jpg'}, {'cast_id': 24, 'character': 'Will Stanton', 'credit_id': '52fe431c9251416c75003dbd', 'gender': 2, 'id': 44816, 'name': 'Ira Heiden', 'order': 10, 'profile_path': '/2UrIib1OSEb2oas2MO28Re8yODM.jpg'}, {'cast_id': 25, 'character': 'Jennifer Caulfield', 'credit_id': '52fe431c9251416c75003dc1', 'gender': 0, 'id': 174848, 'name': 'Penelope Sudrow', 'order': 11, 'profile_path': None}, {'cast_id': 26, 'character': 'Dr. Elizabeth Simms', 'credit_id': '52fe431c9251416c75003dc5', 'gender': 1, 'id': 11793, 'name': 'Priscilla Pointer', 'order': 12, 'profile_path': '/rmT7Qje6YBG180d1hlY6zQpZmfv.jpg'}, {'cast_id': 27, 'character': 'Lorenzo', 'credit_id': '52fe431c9251416c75003dc9', 'gender': 0, 'id': 101013, 'name': 'Clayton Landey', 'order': 13, 'profile_path': '/4e1GziFKqLh5V5tEnqwT1NvMMvL.jpg'}, {'cast_id': 28, 'character': 'Elaine Parker', 'credit_id': '52fe431c9251416c75003dcd', 'gender': 1, 'id': 72157, 'name': 'Brooke Bundy', 'order': 14, 'profile_path': '/hbmv1jHZNNb7AmpdW8oaMIk3jXs.jpg'}, {'cast_id': 29, 'character': 'Little Girl', 'credit_id': '52fe431c9251416c75003dd1', 'gender': 0, 'id': 552162, 'name': 'Kristen Clayton', 'order': 15, 'profile_path': None}, {'cast_id': 30, 'character': 'Nurse #1', 'credit_id': '52fe431c9251416c75003dd5', 'gender': 0, 'id': 553736, 'name': 'Sally Piper', 'order': 16, 'profile_path': None}, {'cast_id': 31, 'character': 'Nurse #2', 'credit_id': '52fe431c9251416c75003dd9', 'gender': 1, 'id': 553737, 'name': 'Rozlyn Sorrell', 'order': 17, 'profile_path': None}, {'cast_id': 32, 'character': 'Sister Mary Helena / Amanda Krueger', 'credit_id': '52fe431c9251416c75003ddd', 'gender': 1, 'id': 87039, 'name': 'Nan Martin', 'order': 18, 'profile_path': '/cN7wHsog96Vv3vihOplo4xYRxnH.jpg'}, {'cast_id': 35, 'character': 'Herself', 'credit_id': '52fe431c9251416c75003de9', 'gender': 1, 'id': 44715, 'name': 'Zsa Zsa GÃ¡bor', 'order': 19, 'profile_path': '/spsHbBoqF6aeLhqjYvsgvL5EBMp.jpg'}, {'cast_id': 33, 'character': 'Marcie', 'credit_id': '52fe431c9251416c75003de1', 'gender': 0, 'id': 553738, 'name': 'Stacey Alden', 'order': 20, 'profile_path': None}, {'cast_id': 34, 'character': 'Himself', 'credit_id': '52fe431c9251416c75003de5', 'gender': 2, 'id': 10565, 'name': 'Dick Cavett', 'order': 21, 'profile_path': '/wxur4NDgWKAZsjrjpc75ZTzNqsO.jpg'}, {'cast_id': 36, 'character': 'Priest in Church', 'credit_id': '52fe431c9251416c75003ded', 'gender': 0, 'id': 194092, 'name': 'Michael Rougas', 'order': 22, 'profile_path': None}, {'cast_id': 37, 'character': 'Priest in Cemetery', 'credit_id': '52fe431c9251416c75003df1', 'gender': 2, 'id': 190793, 'name': 'Jack Shea', 'order': 23, 'profile_path': None}, {'cast_id': 38, 'character': 'Dr. Carver', 'credit_id': '52fe431c9251416c75003df5', 'gender': 2, 'id': 157612, 'name': 'Paul Kent', 'order': 24, 'profile_path': '/nvORIUprIVSkqQo9W465d1fFk2C.jpg'}, {'cast_id': 39, 'character': 'Neurosurgeon', 'credit_id': '52fe431c9251416c75003df9', 'gender': 0, 'id': 553739, 'name': 'Mary Brown', 'order': 25, 'profile_path': None}, {'cast_id': 40, 'character': 'Girl in Cemetery', 'credit_id': '52fe431c9251416c75003dfd', 'gender': 0, 'id': 553740, 'name': 'Melanie Doctors', 'order': 26, 'profile_path': None}, {'cast_id': 41, 'character': 'Girl in Crowd', 'credit_id': '52fe431c9251416c75003e01', 'gender': 0, 'id': 553741, 'name': 'Donna Durham', 'order': 27, 'profile_path': None}]</t>
  </si>
  <si>
    <t>[{'credit_id': '52fe431c9251416c75003d67', 'department': 'Directing', 'gender': 2, 'id': 26713, 'job': 'Director', 'name': 'Chuck Russell', 'profile_path': '/vgZnLAHFCi3ZwwEcTSwdvK7pKHF.jpg'}, {'credit_id': '52fe431c9251416c75003d6d', 'department': 'Writing', 'gender': 2, 'id': 26713, 'job': 'Screenplay', 'name': 'Chuck Russell', 'profile_path': '/vgZnLAHFCi3ZwwEcTSwdvK7pKHF.jpg'}, {'credit_id': '52fe431c9251416c75003d73', 'department': 'Writing', 'gender': 2, 'id': 5140, 'job': 'Screenplay', 'name': 'Wes Craven', 'profile_path': '/vffssPtgNn2ZwoMfLCCDJAxlXGI.jpg'}, {'credit_id': '52fe431c9251416c75003d79', 'department': 'Writing', 'gender': 2, 'id': 4027, 'job': 'Screenplay', 'name': 'Frank Darabont', 'profile_path': '/9KVvZtDyy8DXacw2TTsjC9VLxQi.jpg'}, {'credit_id': '52fe431c9251416c75003d7f', 'department': 'Writing', 'gender': 0, 'id': 62894, 'job': 'Screenplay', 'name': 'Bruce Wagner', 'profile_path': None}, {'credit_id': '52fe431c9251416c75003d85', 'department': 'Production', 'gender': 2, 'id': 13663, 'job': 'Producer', 'name': 'Robert Shaye', 'profile_path': '/ylgPcVcvDAZ9IykvDVN4894cEJh.jpg'}, {'credit_id': '52fe431c9251416c75003d8b', 'department': 'Production', 'gender': 2, 'id': 5140, 'job': 'Executive Producer', 'name': 'Wes Craven', 'profile_path': '/vffssPtgNn2ZwoMfLCCDJAxlXGI.jpg'}, {'credit_id': '52fe431c9251416c75003d91', 'department': 'Production', 'gender': 2, 'id': 62022, 'job': 'Executive Producer', 'name': 'Stephen Diener', 'profile_path': None}, {'credit_id': '52fe431c9251416c75003d97', 'department': 'Sound', 'gender': 2, 'id': 5628, 'job': 'Original Music Composer', 'name': 'Angelo Badalamenti', 'profile_path': '/n5euRajRHN2xSSq4MnGMfHEHkBZ.jpg'}, {'credit_id': '52fe431c9251416c75003d9d', 'department': 'Editing', 'gender': 0, 'id': 51758, 'job': 'Editor', 'name': 'Terry Stokes', 'profile_path': None}, {'credit_id': '52fe431c9251416c75003da3', 'department': 'Editing', 'gender': 0, 'id': 62896, 'job': 'Editor', 'name': 'Chuck Weiss', 'profile_path': None}, {'credit_id': '52fe431c9251416c75003da9', 'department': 'Camera', 'gender': 0, 'id': 21362, 'job': 'Director of Photography', 'name': 'Roy H. Wagner', 'profile_path': None}, {'credit_id': '552984c8925141034600194f', 'department': 'Crew', 'gender': 0, 'id': 1452932, 'job': 'Special Effects', 'name': 'Joel Fletcher', 'profile_path': None}]</t>
  </si>
  <si>
    <t>A Nightmare on Elm Street 3: Dream Warriors</t>
  </si>
  <si>
    <t>m462</t>
  </si>
  <si>
    <t>[{'cast_id': 11, 'character': 'Anna Scott', 'credit_id': '52fe424cc3a36847f801343d', 'gender': 1, 'id': 1204, 'name': 'Julia Roberts', 'order': 0, 'profile_path': '/h13yvG0tRNMTAwciQXxYmQWdYW8.jpg'}, {'cast_id': 12, 'character': 'William Thacker', 'credit_id': '52fe424cc3a36847f8013441', 'gender': 2, 'id': 3291, 'name': 'Hugh Grant', 'order': 1, 'profile_path': '/r3rSJLJwKmsJyPA3gojzuMthJ4C.jpg'}, {'cast_id': 26, 'character': 'Bella', 'credit_id': '54839a769251416e74009896', 'gender': 1, 'id': 18022, 'name': 'Gina McKee', 'order': 2, 'profile_path': '/pyPapwCdP9rL7PGnD1MRjHZg4Nd.jpg'}, {'cast_id': 24, 'character': 'Max', 'credit_id': '54839a39c3a36829b500b627', 'gender': 2, 'id': 41043, 'name': 'Tim McInnerny', 'order': 3, 'profile_path': '/wxO1c0e5N1WHn2wLHmEbvrfqnnX.jpg'}, {'cast_id': 14, 'character': 'Spike', 'credit_id': '52fe424cc3a36847f8013449', 'gender': 2, 'id': 7026, 'name': 'Rhys Ifans', 'order': 4, 'profile_path': '/p0rbwzc4Yj2oHW0iiln0X0Wx9EK.jpg'}, {'cast_id': 21, 'character': 'Honey', 'credit_id': '52fe424cc3a36847f8013465', 'gender': 1, 'id': 7446, 'name': 'Emma Chambers', 'order': 5, 'profile_path': '/mTx1bcCLEWSfeVGX0tpztvevvY1.jpg'}, {'cast_id': 27, 'character': 'Bernie', 'credit_id': '54839acd92514175f5002603', 'gender': 2, 'id': 19923, 'name': 'Hugh Bonneville', 'order': 6, 'profile_path': '/vHxgbEvQfp30MiYxtH53hoCOMOg.jpg'}, {'cast_id': 13, 'character': 'Tony', 'credit_id': '52fe424cc3a36847f8013445', 'gender': 2, 'id': 7025, 'name': 'Richard McCabe', 'order': 7, 'profile_path': '/66NC8mYAilfkq6QkVAmmCKp9GQd.jpg'}, {'cast_id': 15, 'character': 'Martin', 'credit_id': '52fe424cc3a36847f801344d', 'gender': 2, 'id': 7027, 'name': 'James Dreyfus', 'order': 8, 'profile_path': '/9cuGSOrWJxKF8qScKsTHaVrUQVQ.jpg'}, {'cast_id': 16, 'character': 'Rufus the Thief', 'credit_id': '52fe424cc3a36847f8013451', 'gender': 2, 'id': 7028, 'name': 'Dylan Moran', 'order': 9, 'profile_path': '/fRytf4KnZQmwYgVx7HZDs1w4F5b.jpg'}, {'cast_id': 17, 'character': 'Annoying Customer', 'credit_id': '52fe424cc3a36847f8013455', 'gender': 2, 'id': 7029, 'name': 'Roger Frost', 'order': 10, 'profile_path': None}, {'cast_id': 18, 'character': 'Ritz Concierge', 'credit_id': '52fe424cc3a36847f8013459', 'gender': 2, 'id': 7030, 'name': 'Henry Goodman', 'order': 11, 'profile_path': '/6aubyjy4zS8CCGEbWuHp8QgMhJv.jpg'}, {'cast_id': 19, 'character': "'Time Out' Journalist", 'credit_id': '52fe424cc3a36847f801345d', 'gender': 2, 'id': 7031, 'name': 'Julian Rhind-Tutt', 'order': 12, 'profile_path': '/pceSvV5ms0cCozVymblUUmIxb2S.jpg'}, {'cast_id': 20, 'character': "Anna's Publicist", 'credit_id': '52fe424cc3a36847f8013461', 'gender': 1, 'id': 7032, 'name': 'Lorelei King', 'order': 13, 'profile_path': '/fCePl4nc105Na96L5SMbTfnroGs.jpg'}, {'cast_id': 22, 'character': 'Jeff King', 'credit_id': '52fe424cc3a36847f8013469', 'gender': 2, 'id': 7447, 'name': 'Alec Baldwin', 'order': 14, 'profile_path': '/zFtp13AZyPbqbj6yHujPWHO5ioh.jpg'}, {'cast_id': 23, 'character': 'PR Chief', 'credit_id': '52fe424cc3a36847f801346d', 'gender': 2, 'id': 940, 'name': 'John Shrapnel', 'order': 15, 'profile_path': '/nDIK01IoVNx7cfYOrKqGugItqO9.jpg'}, {'cast_id': 28, 'character': 'Perfect Girl', 'credit_id': '5808d8d192514105ea009e07', 'gender': 1, 'id': 1246, 'name': 'Emily Mortimer', 'order': 16, 'profile_path': '/rdHrGCfnVcZkbOjfEDnWbk80X5Z.jpg'}, {'cast_id': 29, 'character': 'Loud Man in Restaurant', 'credit_id': '5808d8f4c3a3687332008bbc', 'gender': 0, 'id': 1221067, 'name': 'Dorian Lough', 'order': 17, 'profile_path': None}, {'cast_id': 30, 'character': 'Loud Man in Restaurant', 'credit_id': '5808d9879251410fe300974a', 'gender': 2, 'id': 145997, 'name': 'Sanjeev Bhaskar', 'order': 18, 'profile_path': '/3cEenHNguFskMlsuhyyQj4UIDOK.jpg'}, {'cast_id': 31, 'character': 'Loud Man in Restaurant', 'credit_id': '5808d9949251410fe3009759', 'gender': 2, 'id': 75074, 'name': 'Paul Chahidi', 'order': 19, 'profile_path': '/vWkGrqzTYAPiSTrsz6laY4jQ9aG.jpg'}, {'cast_id': 32, 'character': '12-year-old Actress', 'credit_id': '5808d9c09251415dfb00e38d', 'gender': 1, 'id': 11617, 'name': 'Mischa Barton', 'order': 20, 'profile_path': '/pAfKhudBM6x6XjxziTJ5FftNgSR.jpg'}, {'cast_id': 33, 'character': "'Helix' Lead Actor", 'credit_id': '5808d9d3c3a368672f008a7d', 'gender': 0, 'id': 61011, 'name': 'Clarke Peters', 'order': 21, 'profile_path': '/woMYppG0HYFgGVTQX2F8AK5FiQO.jpg'}, {'cast_id': 34, 'character': "William's Mother", 'credit_id': '5808d9ff9251415dfb00e3b9', 'gender': 1, 'id': 172191, 'name': 'Ann Beach', 'order': 22, 'profile_path': '/uAuKiPoiiVgygxKyoh8MWavyWDA.jpg'}, {'cast_id': 35, 'character': "Anna's Co-star", 'credit_id': '5899582492514113d6000004', 'gender': 2, 'id': 54447, 'name': 'Samuel West', 'order': 23, 'profile_path': '/yIDXDpgXxPbl5qWu8KHV7fGzVNr.jpg'}, {'cast_id': 36, 'character': 'Security man', 'credit_id': '5899586ec3a3684257000024', 'gender': 2, 'id': 103033, 'name': 'Tony Armatrading', 'order': 24, 'profile_path': '/sSDnp4CvAiVCMWwNX4vdzrJycgV.jpg'}, {'cast_id': 37, 'character': 'Himself in Film within Film (uncredited)', 'credit_id': '5899588592514113c6000039', 'gender': 2, 'id': 4001, 'name': 'Simon Callow', 'order': 25, 'profile_path': '/pOABmGHa7h1CQ1oG4Q6PyuCbwqL.jpg'}, {'cast_id': 38, 'character': 'Journalist', 'credit_id': '58cdd0269251415a39012c0b', 'gender': 2, 'id': 86480, 'name': 'Rupert Procter', 'order': 26, 'profile_path': '/rfmBUikWBuR6JvXLgHiGFJWXAP0.jpg'}]</t>
  </si>
  <si>
    <t>[{'credit_id': '52fe424cc3a36847f8013427', 'department': 'Production', 'gender': 1, 'id': 668, 'job': 'Casting', 'name': 'Mary Selway', 'profile_path': None}, {'credit_id': '52fe424cc3a36847f8013421', 'department': 'Editing', 'gender': 2, 'id': 3310, 'job': 'Editor', 'name': 'Nick Moore', 'profile_path': None}, {'credit_id': '59bf6ca6c3a3682fd800dd99', 'department': 'Art', 'gender': 2, 'id': 5491, 'job': 'Production Design', 'name': 'Stuart Craig', 'profile_path': '/iI9F5WDkTrkxMHlAdq9XVXkfP3i.jpg'}, {'credit_id': '52fe424cc3a36847f8013409', 'department': 'Writing', 'gender': 2, 'id': 7018, 'job': 'Screenplay', 'name': 'Richard Curtis', 'profile_path': '/uLjkovqtUtM4SckCFtrevZKKJNM.jpg'}, {'credit_id': '52fe424cc3a36847f801340f', 'department': 'Production', 'gender': 2, 'id': 7019, 'job': 'Producer', 'name': 'Duncan Kenworthy', 'profile_path': None}, {'credit_id': '52fe424cc3a36847f8013403', 'department': 'Directing', 'gender': 2, 'id': 7017, 'job': 'Director', 'name': 'Roger Michell', 'profile_path': '/zDjSgsAY44QJljrvzIZWnWauqlg.jpg'}, {'credit_id': '52fe424cc3a36847f8013415', 'department': 'Sound', 'gender': 0, 'id': 7020, 'job': 'Original Music Composer', 'name': 'Trevor Jones', 'profile_path': '/86HjonjMXwcDyOlpaQW1SVR9CXh.jpg'}, {'credit_id': '52fe424cc3a36847f801341b', 'department': 'Camera', 'gender': 2, 'id': 7021, 'job': 'Director of Photography', 'name': 'Michael Coulter', 'profile_path': None}, {'credit_id': '52fe424cc3a36847f801342d', 'department': 'Costume &amp; Make-Up', 'gender': 0, 'id': 7022, 'job': 'Costume Design', 'name': 'Shuna Harwood', 'profile_path': None}, {'credit_id': '52fe424cc3a36847f8013433', 'department': 'Crew', 'gender': 0, 'id': 7023, 'job': 'Special Effects', 'name': 'Dave Crownshaw', 'profile_path': None}, {'credit_id': '52fe424cc3a36847f8013439', 'department': 'Crew', 'gender': 2, 'id': 7024, 'job': 'Stunts', 'name': 'Nick Gillard', 'profile_path': '/aJcxihOCfNBvr0FOiHEOyyVV7la.jpg'}]</t>
  </si>
  <si>
    <t>[{'name': 'Bookshop Productions', 'id': 282}, {'name': 'Notting Hill Pictures', 'id': 283}, {'name': 'Working Title Films', 'id': 10163}, {'name': 'Polygram Filmed Entertainment', 'id': 31080}]</t>
  </si>
  <si>
    <t>Notting Hill</t>
  </si>
  <si>
    <t>m465</t>
  </si>
  <si>
    <t>['crime', 'drama', 'romance']</t>
  </si>
  <si>
    <t>[{'cast_id': 10, 'character': 'Terry Malloy', 'credit_id': '52fe4265c3a36847f801b1df', 'gender': 2, 'id': 3084, 'name': 'Marlon Brando', 'order': 0, 'profile_path': '/e2u2Vyy66j2rUL8fyjjHWlYtWLH.jpg'}, {'cast_id': 12, 'character': 'Father Barry', 'credit_id': '52fe4265c3a36847f801b1e7', 'gender': 2, 'id': 9857, 'name': 'Karl Malden', 'order': 1, 'profile_path': '/mszc66eJmCKzOD2vwl8qJrVSz1W.jpg'}, {'cast_id': 11, 'character': 'Johnny Friendly', 'credit_id': '52fe4265c3a36847f801b1e3', 'gender': 2, 'id': 5248, 'name': 'Lee J. Cobb', 'order': 2, 'profile_path': '/535dOk8eUI97esLMunIXdG58jUu.jpg'}, {'cast_id': 14, 'character': 'Charlie Malloy', 'credit_id': '52fe4265c3a36847f801b1ef', 'gender': 2, 'id': 522, 'name': 'Rod Steiger', 'order': 3, 'profile_path': '/cc96tXM1O0PAoyog9hzo1GgSwB5.jpg'}, {'cast_id': 15, 'character': 'Timothy Dugan', 'credit_id': '52fe4265c3a36847f801b1f3', 'gender': 2, 'id': 9862, 'name': 'Pat Henning', 'order': 4, 'profile_path': '/AgTMHfLxpQ4xGW34V5pVlaxRTOd.jpg'}, {'cast_id': 13, 'character': 'Edie Doyle', 'credit_id': '52fe4265c3a36847f801b1eb', 'gender': 1, 'id': 2639, 'name': 'Eva Marie Saint', 'order': 5, 'profile_path': '/9DpClOXbxSAsZiwsCnwIPA212pQ.jpg'}, {'cast_id': 16, 'character': 'Glover', 'credit_id': '52fe4265c3a36847f801b1f7', 'gender': 0, 'id': 9865, 'name': 'Leif Erickson', 'order': 6, 'profile_path': '/e6jUlzMj1S0lf3M6fbDCGcq10M3.jpg'}, {'cast_id': 17, 'character': 'Big Mac', 'credit_id': '52fe4265c3a36847f801b1fb', 'gender': 2, 'id': 9866, 'name': 'James Westerfield', 'order': 7, 'profile_path': '/s8Ian9N1Y5VVvB8C8OchOoQzRwk.jpg'}, {'cast_id': 21, 'character': 'Truck', 'credit_id': '52fe4265c3a36847f801b211', 'gender': 2, 'id': 589670, 'name': 'Tony Galento', 'order': 8, 'profile_path': None}, {'cast_id': 22, 'character': 'Tillio', 'credit_id': '52fe4265c3a36847f801b215', 'gender': 2, 'id': 977544, 'name': 'Tami Mauriello', 'order': 9, 'profile_path': None}, {'cast_id': 23, 'character': "'Pop' Doyle", 'credit_id': '52fe4265c3a36847f801b219', 'gender': 0, 'id': 89837, 'name': 'John F. Hamilton', 'order': 10, 'profile_path': None}, {'cast_id': 24, 'character': 'Mott', 'credit_id': '52fe4265c3a36847f801b21d', 'gender': 0, 'id': 88881, 'name': 'John Heldabrand', 'order': 11, 'profile_path': None}, {'cast_id': 25, 'character': 'Moose', 'credit_id': '52fe4265c3a36847f801b221', 'gender': 2, 'id': 3143, 'name': 'Rudy Bond', 'order': 12, 'profile_path': '/wNpO0orqR8rWz7tf11iKN0UhvGg.jpg'}, {'cast_id': 26, 'character': 'Luke', 'credit_id': '52fe4265c3a36847f801b225', 'gender': 2, 'id': 976235, 'name': 'Don Blackman', 'order': 13, 'profile_path': None}, {'cast_id': 27, 'character': 'Jimmy', 'credit_id': '52fe4265c3a36847f801b229', 'gender': 2, 'id': 977392, 'name': 'Arthur Keegan', 'order': 14, 'profile_path': None}, {'cast_id': 28, 'character': 'Barney', 'credit_id': '52fe4265c3a36847f801b22d', 'gender': 0, 'id': 1125637, 'name': 'Abe Simon', 'order': 15, 'profile_path': None}, {'cast_id': 29, 'character': 'Gillette (uncredited)', 'credit_id': '53124ad492514110130029b9', 'gender': 2, 'id': 1936, 'name': 'Martin Balsam', 'order': 16, 'profile_path': '/3lA1XlW9fsBCDYMMlgmvnHaWmOI.jpg'}, {'cast_id': 30, 'character': 'Bit Part (uncredited)', 'credit_id': '53124af4925141102a002936', 'gender': 2, 'id': 3172, 'name': 'Michael V. Gazzo', 'order': 17, 'profile_path': '/z50tLgbtVvIEI05uHO6udwOgwe3.jpg'}, {'cast_id': 31, 'character': 'Slim (uncredited)', 'credit_id': '53124b0b9251410ffc002911', 'gender': 2, 'id': 56266, 'name': 'Fred Gwynne', 'order': 18, 'profile_path': '/xwDhOItVPzmBDfPqNMPHSSdXOMj.jpg'}, {'cast_id': 32, 'character': 'Jocko (uncredited)', 'credit_id': '53124b849251410ff1002895', 'gender': 2, 'id': 3798, 'name': 'Pat Hingle', 'order': 19, 'profile_path': '/bW8alHCKEK0UOJjoZwjwwH7T0ga.jpg'}, {'cast_id': 33, 'character': 'Mother of a Longshoreman (uncredited)', 'credit_id': '53124b9e9251411042002a0c', 'gender': 1, 'id': 1297793, 'name': 'Scottie MacGregor', 'order': 20, 'profile_path': '/2aZYRyYqXktxD26erNUkza1pQrd.jpg'}, {'cast_id': 34, 'character': 'Cab Driver (uncredited)', 'credit_id': '53124bbc9251411008002a50', 'gender': 2, 'id': 3160, 'name': 'Nehemiah Persoff', 'order': 21, 'profile_path': '/jyH8brDoTdpNuGzSIGsJRS51iys.jpg'}]</t>
  </si>
  <si>
    <t>[{'credit_id': '52fe4265c3a36847f801b1b1', 'department': 'Directing', 'gender': 2, 'id': 2746, 'job': 'Director', 'name': 'Elia Kazan', 'profile_path': '/tA1PtsKswBEL5bPLcKeToDIRm8K.jpg'}, {'credit_id': '52fe4265c3a36847f801b1b7', 'department': 'Writing', 'gender': 2, 'id': 9850, 'job': 'Screenplay', 'name': 'Budd Schulberg', 'profile_path': '/GjQG0EVEMIhGy1qM703nmvDVIw.jpg'}, {'credit_id': '52fe4265c3a36847f801b1bd', 'department': 'Production', 'gender': 2, 'id': 6594, 'job': 'Producer', 'name': 'Sam Spiegel', 'profile_path': None}, {'credit_id': '52fe4265c3a36847f801b1c3', 'department': 'Sound', 'gender': 0, 'id': 9851, 'job': 'Original Music Composer', 'name': 'Leonard Bernstein', 'profile_path': '/gSJgtjSSYdNoObStWHaLq9YLS6d.jpg'}, {'credit_id': '52fe4265c3a36847f801b1c9', 'department': 'Camera', 'gender': 2, 'id': 5261, 'job': 'Director of Photography', 'name': 'Boris Kaufman', 'profile_path': None}, {'credit_id': '52fe4265c3a36847f801b1cf', 'department': 'Editing', 'gender': 2, 'id': 9852, 'job': 'Editor', 'name': 'Gene Milford', 'profile_path': None}, {'credit_id': '52fe4265c3a36847f801b1d5', 'department': 'Art', 'gender': 2, 'id': 8506, 'job': 'Art Direction', 'name': 'Richard Day', 'profile_path': '/vzJieFC4Dk7VnKUMIXguf0jNbbf.jpg'}, {'credit_id': '52fe4265c3a36847f801b1db', 'department': 'Sound', 'gender': 2, 'id': 9854, 'job': 'Sound Designer', 'name': 'Jim Shields', 'profile_path': None}, {'credit_id': '52fe4265c3a36847f801b201', 'department': 'Production', 'gender': 2, 'id': 5259, 'job': 'Production Manager', 'name': 'George Justin', 'profile_path': None}, {'credit_id': '52fe4265c3a36847f801b207', 'department': 'Writing', 'gender': 2, 'id': 9850, 'job': 'Story', 'name': 'Budd Schulberg', 'profile_path': '/GjQG0EVEMIhGy1qM703nmvDVIw.jpg'}, {'credit_id': '52fe4265c3a36847f801b20d', 'department': 'Crew', 'gender': 0, 'id': 1125636, 'job': 'Additional Writing', 'name': 'Malcolm Johnson', 'profile_path': None}]</t>
  </si>
  <si>
    <t>[{'name': 'Columbia Pictures', 'id': 5}, {'name': 'Horizon Pictures', 'id': 388}]</t>
  </si>
  <si>
    <t>On the Waterfront</t>
  </si>
  <si>
    <t>m467</t>
  </si>
  <si>
    <t>[{'cast_id': 1, 'character': 'Jack Foley', 'credit_id': '52fe42f2c3a36847f802ef2f', 'gender': 2, 'id': 1461, 'name': 'George Clooney', 'order': 0, 'profile_path': '/esyiULfB7kSrhgzBkLamjsTTKEg.jpg'}, {'cast_id': 2, 'character': 'Karen Sisco', 'credit_id': '52fe42f2c3a36847f802ef33', 'gender': 1, 'id': 16866, 'name': 'Jennifer Lopez', 'order': 1, 'profile_path': '/mxBDIyt8u4q5eJcQkGipNYTtlvz.jpg'}, {'cast_id': 18, 'character': 'Buddy Bragg', 'credit_id': '52fe42f2c3a36847f802ef89', 'gender': 2, 'id': 10182, 'name': 'Ving Rhames', 'order': 2, 'profile_path': '/qfp236BgZ8S8sfFJvDTd3gjB3Ml.jpg'}, {'cast_id': 23, 'character': 'Maurice Miller', 'credit_id': '52fe42f2c3a36847f802ef9d', 'gender': 2, 'id': 1896, 'name': 'Don Cheadle', 'order': 3, 'profile_path': '/b1EVJWdFn7a75qVYJgwO87W2TJU.jpg'}, {'cast_id': 22, 'character': 'Richard Ripley', 'credit_id': '52fe42f2c3a36847f802ef99', 'gender': 2, 'id': 13, 'name': 'Albert Brooks', 'order': 4, 'profile_path': '/kahlMTdygrPJ28VYRhKPavYD9hs.jpg'}, {'cast_id': 19, 'character': 'Glenn Michaels', 'credit_id': '52fe42f2c3a36847f802ef8d', 'gender': 2, 'id': 18324, 'name': 'Steve Zahn', 'order': 5, 'profile_path': '/tcRHqtdi4wM8hlZ3MjPDWgePp7L.jpg'}, {'cast_id': 27, 'character': 'Kenneth', 'credit_id': '576dfae99251412e7f0006cc', 'gender': 2, 'id': 21353, 'name': 'Isaiah Washington', 'order': 6, 'profile_path': '/kK4nEwvY0MFwCsQ17E0w0El7G9P.jpg'}, {'cast_id': 16, 'character': 'Marshall Sisco', 'credit_id': '52fe42f2c3a36847f802ef81', 'gender': 2, 'id': 1117, 'name': 'Dennis Farina', 'order': 7, 'profile_path': '/o649nAtUimSZxEV6xa5JbMSgsED.jpg'}, {'cast_id': 25, 'character': 'Chino', 'credit_id': '576dfa31c3a36856740021eb', 'gender': 2, 'id': 40481, 'name': 'Luis GuzmÃ¡n', 'order': 8, 'profile_path': '/e6mIeGBDkNFZwFDoskcetgkU5oH.jpg'}, {'cast_id': 20, 'character': 'White Boy Bob', 'credit_id': '52fe42f2c3a36847f802ef91', 'gender': 2, 'id': 54714, 'name': 'Keith Loneker', 'order': 9, 'profile_path': '/jSQEDdzFv2nFEVmh6rn8JnrajWR.jpg'}, {'cast_id': 17, 'character': 'Adele', 'credit_id': '52fe42f2c3a36847f802ef85', 'gender': 1, 'id': 2229, 'name': 'Catherine Keener', 'order': 10, 'profile_path': '/tEBdqBUduF3dBcJcBeY5ffZ9MMu.jpg'}, {'cast_id': 21, 'character': 'Midge', 'credit_id': '52fe42f2c3a36847f802ef95', 'gender': 1, 'id': 44038, 'name': 'Nancy Allen', 'order': 11, 'profile_path': '/rB8vSEB4or8GUYlyv9EBTBEC5eH.jpg'}, {'cast_id': 3, 'character': 'Ray Nicolette', 'credit_id': '52fe42f2c3a36847f802ef37', 'gender': 2, 'id': 2232, 'name': 'Michael Keaton', 'order': 12, 'profile_path': '/myVdrYNGTgqunLfUSaM8DuVD7DL.jpg'}, {'cast_id': 26, 'character': 'Moselle', 'credit_id': '576dfa71c3a36856720026d9', 'gender': 1, 'id': 19492, 'name': 'Viola Davis', 'order': 13, 'profile_path': '/9nhqKVGA09DLeZqsvWVoNeTRlRQ.jpg'}, {'cast_id': 4, 'character': 'Hejira Henry', 'credit_id': '52fe42f2c3a36847f802ef3b', 'gender': 2, 'id': 2231, 'name': 'Samuel L. Jackson', 'order': 14, 'profile_path': '/AvCReLikjzYEf9XjTQxbv3JWgKT.jpg'}, {'cast_id': 28, 'character': 'Raymond Cruz', 'credit_id': '59acfe28c3a3682cc804040d', 'gender': 2, 'id': 3137, 'name': 'Paul Calderon', 'order': 15, 'profile_path': '/2v8spXfKtaMbFZ25FrVsV0SAPwW.jpg'}]</t>
  </si>
  <si>
    <t>[{'credit_id': '52fe42f2c3a36847f802ef47', 'department': 'Production', 'gender': 2, 'id': 518, 'job': 'Producer', 'name': 'Danny DeVito', 'profile_path': '/zKuyzmKzPLG7RJo7lbbHjx6CCZc.jpg'}, {'credit_id': '52fe42f2c3a36847f802ef41', 'department': 'Directing', 'gender': 2, 'id': 1884, 'job': 'Director', 'name': 'Steven Soderbergh', 'profile_path': '/dxdMRsAosaGlMRd7EMmm9lrXXsW.jpg'}, {'credit_id': '52fe42f2c3a36847f802ef71', 'department': 'Sound', 'gender': 2, 'id': 1889, 'job': 'Original Music Composer', 'name': 'David Holmes', 'profile_path': None}, {'credit_id': '52fe42f2c3a36847f802ef59', 'department': 'Writing', 'gender': 2, 'id': 2199, 'job': 'Screenplay', 'name': 'Scott Frank', 'profile_path': '/hV0DEtOsiiQAMb7Oqo2VEII8o2l.jpg'}, {'credit_id': '52fe42f2c3a36847f802ef53', 'department': 'Writing', 'gender': 2, 'id': 2235, 'job': 'Novel', 'name': 'Elmore Leonard', 'profile_path': '/vL1oMCp0EE8kgSNJEPDPrMs7qVs.jpg'}, {'credit_id': '52fe42f2c3a36847f802ef4d', 'department': 'Production', 'gender': 2, 'id': 5174, 'job': 'Executive Producer', 'name': 'Barry Sonnenfeld', 'profile_path': '/m8vIfbXI44Fd8VK7HSJRisYQjQc.jpg'}, {'credit_id': '52fe42f2c3a36847f802ef77', 'department': 'Camera', 'gender': 2, 'id': 5506, 'job': 'Director of Photography', 'name': 'Elliot Davis', 'profile_path': None}, {'credit_id': '52fe42f2c3a36847f802ef65', 'department': 'Production', 'gender': 2, 'id': 5381, 'job': 'Producer', 'name': 'Michael Shamberg', 'profile_path': '/tjqSWmFb0OCjnTwDISwR8Kl94af.jpg'}, {'credit_id': '52fe42f2c3a36847f802ef6b', 'department': 'Production', 'gender': 1, 'id': 5382, 'job': 'Producer', 'name': 'Stacey Sher', 'profile_path': '/fFvKIC38R9Q34VhTQ8BGfqorK8E.jpg'}, {'credit_id': '52fe42f2c3a36847f802ef5f', 'department': 'Production', 'gender': 2, 'id': 6341, 'job': 'Executive Producer', 'name': 'John Hardy', 'profile_path': None}, {'credit_id': '52fe42f2c3a36847f802ef7d', 'department': 'Editing', 'gender': 1, 'id': 6346, 'job': 'Editor', 'name': 'Anne V. Coates', 'profile_path': None}, {'credit_id': '56abf160c3a3681c47003c9e', 'department': 'Costume &amp; Make-Up', 'gender': 2, 'id': 15017, 'job': 'Makeup Artist', 'name': 'Bill Corso', 'profile_path': '/iL7zT7LUL5p7aBuKfQa4vXF4bAt.jpg'}]</t>
  </si>
  <si>
    <t>[{'id': 10749, 'name': 'Romance'}, {'id': 35, 'name': 'Comedy'}, {'id': 80, 'name': 'Crime'}]</t>
  </si>
  <si>
    <t>[{'name': 'Universal Pictures', 'id': 33}, {'name': 'Jersey Films', 'id': 216}]</t>
  </si>
  <si>
    <t>Out of Sight</t>
  </si>
  <si>
    <t>m468</t>
  </si>
  <si>
    <t>['action', 'drama', 'romance', 'war']</t>
  </si>
  <si>
    <t>[{'cast_id': 29, 'character': 'Capt. Rafe McCawley', 'credit_id': '52fe4269c3a36847f801c6f9', 'gender': 2, 'id': 880, 'name': 'Ben Affleck', 'order': 0, 'profile_path': '/cPuPt6mYJ83DjvO3hbjNGug6Fbi.jpg'}, {'cast_id': 30, 'character': 'Capt. Danny Walker', 'credit_id': '52fe4269c3a36847f801c6fd', 'gender': 2, 'id': 2299, 'name': 'Josh Hartnett', 'order': 1, 'profile_path': '/4c5rLeOe33DXm6ayqX1uGocumsc.jpg'}, {'cast_id': 31, 'character': 'Nurse Lt. Evelyn Johnson', 'credit_id': '52fe4269c3a36847f801c701', 'gender': 1, 'id': 3967, 'name': 'Kate Beckinsale', 'order': 2, 'profile_path': '/65dTlhxeyKq98VMgCY4k2HLkwH1.jpg'}, {'cast_id': 32, 'character': 'Petty Officer Doris Miller', 'credit_id': '52fe4269c3a36847f801c705', 'gender': 2, 'id': 9777, 'name': 'Cuba Gooding Jr.', 'order': 3, 'profile_path': '/yu8Q3ImFu3RJne585jjgeQO2Boo.jpg'}, {'cast_id': 33, 'character': 'President Franklin Delano Roosevelt', 'credit_id': '52fe4269c3a36847f801c709', 'gender': 2, 'id': 10127, 'name': 'Jon Voight', 'order': 4, 'profile_path': '/c7BvyqlvqDkfkFqSBUCiR21fvTh.jpg'}, {'cast_id': 34, 'character': 'Lt. Col. James Doolittle', 'credit_id': '52fe4269c3a36847f801c70d', 'gender': 2, 'id': 7447, 'name': 'Alec Baldwin', 'order': 5, 'profile_path': '/zFtp13AZyPbqbj6yHujPWHO5ioh.jpg'}, {'cast_id': 35, 'character': 'Sgt. Earl Sistern', 'credit_id': '52fe4269c3a36847f801c711', 'gender': 2, 'id': 3197, 'name': 'Tom Sizemore', 'order': 6, 'profile_path': '/soINOuacuiThRb2LyPD4tTWve7C.jpg'}, {'cast_id': 36, 'character': 'Lt. Billy Thompson', 'credit_id': '52fe4269c3a36847f801c715', 'gender': 2, 'id': 10128, 'name': 'William Lee Scott', 'order': 7, 'profile_path': '/dq4IWfaRLghUgkIUB7UVBlhWj8t.jpg'}, {'cast_id': 37, 'character': 'Lt. Anthony Fusco', 'credit_id': '52fe4269c3a36847f801c719', 'gender': 2, 'id': 10129, 'name': 'Greg Zola', 'order': 8, 'profile_path': '/vbtTeNeYbGHmmbbyQX9m9wzTurI.jpg'}, {'cast_id': 38, 'character': 'Lt. Red Winkle', 'credit_id': '52fe4269c3a36847f801c71d', 'gender': 2, 'id': 1125, 'name': 'Ewen Bremner', 'order': 9, 'profile_path': '/7CQBnBHSNDcbY2LucqWqEpKWsCH.jpg'}, {'cast_id': 39, 'character': 'Nurse Betty Bayer', 'credit_id': '52fe4269c3a36847f801c721', 'gender': 1, 'id': 5915, 'name': 'Jaime King', 'order': 10, 'profile_path': '/4pwXnoOAEcdk1MH8ugCiCx2R6OP.jpg'}, {'cast_id': 40, 'character': 'Nurse Barbara', 'credit_id': '52fe4269c3a36847f801c725', 'gender': 1, 'id': 10130, 'name': 'Catherine Kellner', 'order': 11, 'profile_path': '/hmOfknife4GM8oHRqbsMUC03d4W.jpg'}, {'cast_id': 41, 'character': 'Nurse Sandra', 'credit_id': '52fe4269c3a36847f801c729', 'gender': 1, 'id': 9278, 'name': 'Jennifer Garner', 'order': 12, 'profile_path': '/ipLvpX5cE4onFxysARCodQ0EjCD.jpg'}, {'cast_id': 42, 'character': 'Nurse Martha', 'credit_id': '52fe4269c3a36847f801c72d', 'gender': 1, 'id': 10131, 'name': 'Sara Rue', 'order': 13, 'profile_path': '/1OlEg9M8oSsGivjyFJJFyCkKqkk.jpg'}, {'cast_id': 43, 'character': 'Lt. Gooz Wood', 'credit_id': '52fe4269c3a36847f801c731', 'gender': 2, 'id': 335, 'name': 'Michael Shannon', 'order': 14, 'profile_path': '/5yGCJ6znHM96zTfW2LNP6uPPDCZ.jpg'}, {'cast_id': 44, 'character': 'Capt. Thurman', 'credit_id': '52fe4269c3a36847f801c735', 'gender': 2, 'id': 707, 'name': 'Dan Aykroyd', 'order': 15, 'profile_path': '/h2PT9yZYv5ml5hL9jvCpWBTWgU.jpg'}, {'cast_id': 45, 'character': 'Adm. Husband E. Kimmel', 'credit_id': '52fe4269c3a36847f801c739', 'gender': 2, 'id': 10132, 'name': 'Colm Feore', 'order': 16, 'profile_path': '/ack88BRQ7mApRMOdaiOqEUh2FDu.jpg'}, {'cast_id': 47, 'character': 'Adm. Isoroku Yamamoto', 'credit_id': '52fe4269c3a36847f801c741', 'gender': 2, 'id': 10134, 'name': 'Mako', 'order': 17, 'profile_path': '/gU3eoZP8OQZLFMPZ9MYWa6pajvT.jpg'}, {'cast_id': 46, 'character': 'Nishikura', 'credit_id': '52fe4269c3a36847f801c73d', 'gender': 2, 'id': 10133, 'name': 'John Fujioka', 'order': 18, 'profile_path': '/bbJTzJbrUPJblryGuJT8pAlQZfh.jpg'}, {'cast_id': 147, 'character': 'Cmdr. Minoru Genda', 'credit_id': '57df143cc3a36808ec00a189', 'gender': 2, 'id': 11398, 'name': 'Cary-Hiroyuki Tagawa', 'order': 19, 'profile_path': '/6KLAW9vcrI1FLLLrTAm0obL4qxc.jpg'}, {'cast_id': 48, 'character': 'Young Rafe', 'credit_id': '52fe4269c3a36847f801c745', 'gender': 2, 'id': 10135, 'name': 'Jesse James', 'order': 20, 'profile_path': '/pRhPAFeMr0waquHAUz0gQoSrT2o.jpg'}, {'cast_id': 49, 'character': 'Young Danny', 'credit_id': '52fe4269c3a36847f801c749', 'gender': 2, 'id': 10136, 'name': 'Reiley McClendon', 'order': 21, 'profile_path': '/mEvaLTUeZBqmETH07MaaApsPm1E.jpg'}, {'cast_id': 50, 'character': "Danny's Father", 'credit_id': '52fe4269c3a36847f801c74d', 'gender': 2, 'id': 886, 'name': 'William Fichtner', 'order': 22, 'profile_path': '/apj1bgzZI2efSdJolfp6KjhG8CF.jpg'}, {'cast_id': 51, 'character': "Rafe's Father", 'credit_id': '52fe4269c3a36847f801c751', 'gender': 0, 'id': 10137, 'name': 'Steve Rankin', 'order': 23, 'profile_path': '/5qMs4c4I7tcmubYy0xqBU7BVwSm.jpg'}, {'cast_id': 52, 'character': 'Training Captain', 'credit_id': '52fe4269c3a36847f801c755', 'gender': 2, 'id': 10138, 'name': 'Brian Haley', 'order': 24, 'profile_path': '/oGaZ2sa0nHJ95vW7nN2TgjeeXGM.jpg'}, {'cast_id': 53, 'character': 'Adm. Chester W. Nimitz', 'credit_id': '52fe4269c3a36847f801c759', 'gender': 2, 'id': 6110, 'name': 'Graham Beckel', 'order': 25, 'profile_path': '/hv1BySh6NFhR9dz1xtqdKn3gGCF.jpg'}, {'cast_id': 144, 'character': 'British Pilot (Supporting)', 'credit_id': '56da07e8c3a3681e4a02286d', 'gender': 2, 'id': 16692, 'name': 'Viv Weatherall', 'order': 26, 'profile_path': '/fkWcwiAJsrIyYCXpRNBu6BpWJTm.jpg'}, {'cast_id': 145, 'character': 'Japanese Aide', 'credit_id': '5752773b92514166f5001846', 'gender': 2, 'id': 1630464, 'name': 'Angel Sing', 'order': 27, 'profile_path': '/1rd0VahKouJjjA61M5uFkqbDNrC.jpg'}, {'cast_id': 146, 'character': "Dorie's Friend", 'credit_id': '57896c6c9251410db80000c5', 'gender': 2, 'id': 112347, 'name': 'Rufus Dorsey', 'order': 28, 'profile_path': '/7AOu836Romm9zLH9jTZ78bvUjOi.jpg'}, {'cast_id': 148, 'character': 'Joe', 'credit_id': '5826ee5ec3a368360801679a', 'gender': 2, 'id': 56045, 'name': 'Matthew Davis', 'order': 29, 'profile_path': '/crjsdQlWTVKFPS5XKuLOcVMFFNd.jpg'}, {'cast_id': 149, 'character': 'Flyer with Murmur', 'credit_id': '5826efc99251417b23017f4f', 'gender': 0, 'id': 1219546, 'name': 'David Hornsby', 'order': 30, 'profile_path': '/jZfvphTafdwLrHGcTBOu6CJeq85.jpg'}, {'cast_id': 150, 'character': 'Gen. George C. Marshall', 'credit_id': '5826f08bc3a368360f01954d', 'gender': 2, 'id': 6914, 'name': 'Scott Wilson', 'order': 31, 'profile_path': '/uAPQD3zXThKHXaYELx3ePSzeWwM.jpg'}, {'cast_id': 151, 'character': 'George', 'credit_id': '5826f0f09251417b26019042', 'gender': 2, 'id': 168981, 'name': 'Howard Mungo', 'order': 32, 'profile_path': None}, {'cast_id': 152, 'character': 'Strategic Analyst', 'credit_id': '5826f176c3a368038101097b', 'gender': 2, 'id': 102567, 'name': 'Randy Oglesby', 'order': 33, 'profile_path': '/i6Zrn7JKMnemYZysNqhkcGs9cjk.jpg'}, {'cast_id': 153, 'character': 'Japanese Officer', 'credit_id': '5826f1f4c3a368360f019613', 'gender': 2, 'id': 1223812, 'name': 'Ping Wu', 'order': 34, 'profile_path': '/eQqPQUlXtVfO0o1nU0GsXCn51dI.jpg'}, {'cast_id': 154, 'character': 'Pentagon Lieutenant', 'credit_id': '5826f25fc3a368360b019bd7', 'gender': 2, 'id': 161904, 'name': 'Stan Cahill', 'order': 35, 'profile_path': None}, {'cast_id': 155, 'character': 'Secretary of the Navy Frank Knox', 'credit_id': '5826f2d39251417b2c01833d', 'gender': 2, 'id': 140250, 'name': 'Tom Everett', 'order': 36, 'profile_path': '/nxrCAB3xL79EdWLwBUMwXj7FtI3.jpg'}, {'cast_id': 156, 'character': "Vice-Adm. Frank J. 'Jack' Fletcher", 'credit_id': '5826f3379251417b29018681', 'gender': 2, 'id': 941, 'name': 'Tomas Arana', 'order': 37, 'profile_path': '/sx8tDGA7e7d5oDYpQwaydmGcc93.jpg'}, {'cast_id': 157, 'character': 'Motherly Secretary', 'credit_id': '5826f39ac3a3683601016c51', 'gender': 1, 'id': 5151, 'name': 'Beth Grant', 'order': 38, 'profile_path': '/8WYd8N24jUpwk4nKDGPAdt08ltM.jpg'}, {'cast_id': 158, 'character': 'Listener', 'credit_id': '5826f412c3a3680381010a9a', 'gender': 2, 'id': 61697, 'name': 'Sung Kang', 'order': 39, 'profile_path': '/fqt53KEfHWsRDcbV2YAY2lKlKrM.jpg'}, {'cast_id': 159, 'character': "Kimmel's Aide", 'credit_id': '5826f47cc3a36836060192cc', 'gender': 2, 'id': 97943, 'name': 'Raphael Sbarge', 'order': 40, 'profile_path': '/dqJaYxVxOKJjMcIzOnAf3ef1RfR.jpg'}, {'cast_id': 160, 'character': 'Louie, Sailor', 'credit_id': '5826f4ae9251417b21018557', 'gender': 2, 'id': 60634, 'name': 'Marty Belafsky', 'order': 41, 'profile_path': '/4mXAx4zZYyV1j613NtrdCC8EYMY.jpg'}, {'cast_id': 161, 'character': 'Japanese Shy Bomber', 'credit_id': '5826f5279251417b2601924a', 'gender': 2, 'id': 56120, 'name': 'Yuji Okumoto', 'order': 42, 'profile_path': '/eVq0Od53a8JdfYLGHxkBboOtsIe.jpg'}, {'cast_id': 162, 'character': 'Pvt. Ellis, Radar Operator', 'credit_id': '5826f5abc3a3683601016d77', 'gender': 0, 'id': 168020, 'name': 'Josh Green', 'order': 43, 'profile_path': '/sffsuliMMAZnR08L55lrRYaC0Zh.jpg'}, {'cast_id': 163, 'character': 'Radar Operator #2', 'credit_id': '5826f5f59251417b2c01852c', 'gender': 2, 'id': 31362, 'name': 'Ian Bohen', 'order': 44, 'profile_path': '/qEi3UXB3rx9vithYZPtqW3U5e3L.jpg'}, {'cast_id': 164, 'character': 'Army Commander', 'credit_id': '5826f6269251417b2c01856b', 'gender': 2, 'id': 154295, 'name': 'Michael Milhoan', 'order': 45, 'profile_path': '/y8fS3RInMnUfG0pqz55PAs5xUKq.jpg'}, {'cast_id': 165, 'character': 'Capt. Mervyn Bennion - USS West Virginia', 'credit_id': '5826f6e09251417b18018c41', 'gender': 2, 'id': 22109, 'name': 'Peter Firth', 'order': 46, 'profile_path': '/2qFPG3fIwshfPGDwIoP5aKVKFQM.jpg'}, {'cast_id': 166, 'character': 'Pop-Up Sailor', 'credit_id': '5826f755c3a3683614018476', 'gender': 0, 'id': 1707334, 'name': 'Marco Gould', 'order': 47, 'profile_path': None}, {'cast_id': 167, 'character': 'Joe, Boxer', 'credit_id': '5826f98ac3a3680381010e53', 'gender': 2, 'id': 52366, 'name': 'Andrew Bryniarski', 'order': 48, 'profile_path': '/xt65UCdoAqreMMbHAkw3qOclCN0.jpg'}, {'cast_id': 168, 'character': 'Terrified Sailor', 'credit_id': '5826fa209251417b260196b7', 'gender': 2, 'id': 115005, 'name': 'Nicholas Downs', 'order': 49, 'profile_path': '/4Xg6bz9Fps34eOLe0vna4p3yzrp.jpg'}, {'cast_id': 169, 'character': 'Navy Doctor', 'credit_id': '5826fb1dc3a3683604019489', 'gender': 2, 'id': 94998, 'name': 'Tim Choate', 'order': 50, 'profile_path': None}, {'cast_id': 170, 'character': 'Senior Doctor', 'credit_id': '5826fc11c3a3683601017287', 'gender': 2, 'id': 4942, 'name': 'John Diehl', 'order': 51, 'profile_path': '/hDUvgqpIv753skoeRGjVw6gYp7A.jpg'}, {'cast_id': 171, 'character': 'Medic', 'credit_id': '5826fd95c3a3683614018954', 'gender': 2, 'id': 173886, 'name': 'Joseph Patrick Kelly', 'order': 52, 'profile_path': '/FsyGOuH6AEbKf6VtTrhlaBnUs2.jpg'}, {'cast_id': 172, 'character': 'Minister', 'credit_id': '5826ff339251417b1a0194b6', 'gender': 2, 'id': 99816, 'name': 'Ron Harper', 'order': 53, 'profile_path': '/d8h5KpVaDyPm8oIbN0gKbfzscPu.jpg'}, {'cast_id': 173, 'character': 'Army Major', 'credit_id': '582700459251417b1d018abd', 'gender': 2, 'id': 18982, 'name': 'Ted McGinley', 'order': 54, 'profile_path': '/g9qQtvPGYmvBxaviiXn4sbPvFD9.jpg'}, {'cast_id': 174, 'character': 'Adm. Raymond A. Spruance', 'credit_id': '582700ba9251417b1a019618', 'gender': 2, 'id': 118756, 'name': 'Madison Mason', 'order': 55, 'profile_path': '/xl2S6BFXNST1ewnRwXc1uhKeLE4.jpg'}, {'cast_id': 175, 'character': 'Jack Richards', 'credit_id': '582700f7c3a3680381011359', 'gender': 2, 'id': 8335, 'name': 'Kim Coates', 'order': 56, 'profile_path': '/xGoPaGsqRWCsDDDmY1gNR8eoxTA.jpg'}, {'cast_id': 176, 'character': "RAdm. William F. 'Bull' Halsey Jr.", 'credit_id': '582701a6c3a36803810113e3', 'gender': 2, 'id': 12797, 'name': 'Glenn Morshower', 'order': 57, 'profile_path': '/ighVr61WoYsMVGvKeRXvubI0AkF.jpg'}, {'cast_id': 177, 'character': 'Doolittle Co-Pilot', 'credit_id': '58270227c3a36836080174d7', 'gender': 2, 'id': 91607, 'name': 'Paul Francis', 'order': 58, 'profile_path': None}, {'cast_id': 178, 'character': 'Ripley', 'credit_id': '5827027b9251417b18019609', 'gender': 2, 'id': 83985, 'name': 'Scott Wiper', 'order': 59, 'profile_path': '/kxgrXbcTWozS9uPLgRgBupJb2i9.jpg'}, {'cast_id': 179, 'character': 'Gunner', 'credit_id': '582702ca9251417b290192c9', 'gender': 2, 'id': 29020, 'name': 'Eric Christian Olsen', 'order': 60, 'profile_path': '/clbouet8o9IJlUd8WILD0lzHAtG.jpg'}, {'cast_id': 180, 'character': 'Navigator', 'credit_id': '582703079251417b18019673', 'gender': 0, 'id': 1707342, 'name': 'Rod Biermann', 'order': 61, 'profile_path': None}, {'cast_id': 181, 'character': 'Japanese Soldier', 'credit_id': '58270376c3a3683601017821', 'gender': 0, 'id': 1335986, 'name': 'Noriaki Kamata', 'order': 62, 'profile_path': None}, {'cast_id': 182, 'character': 'Japanese Soldier', 'credit_id': '58270469c3a368360b01ab15', 'gender': 2, 'id': 107489, 'name': 'Garret Sato', 'order': 63, 'profile_path': '/mMOytGG7TDZQkGEn8FU2uLRyPXU.jpg'}, {'cast_id': 183, 'character': 'Japanese Soldier', 'credit_id': '58270551c3a368360f01a5d7', 'gender': 0, 'id': 1707343, 'name': 'Eiji Inoue', 'order': 64, 'profile_path': '/uWdH3PpldrErRpSv2O7pNGXGJXo.jpg'}, {'cast_id': 184, 'character': 'Nursing Supervisor', 'credit_id': '582706679251417b23018fcf', 'gender': 1, 'id': 1585650, 'name': 'Precious Chong', 'order': 65, 'profile_path': '/4dXvC5Ghod77ya40j3rBXLwdDJx.jpg'}, {'cast_id': 185, 'character': 'Next Guy in Line', 'credit_id': '582706fc9251417b1d019050', 'gender': 2, 'id': 55075, 'name': 'Jeff Wadlow', 'order': 66, 'profile_path': None}, {'cast_id': 186, 'character': 'Train Conductor', 'credit_id': '58270768c3a368360b01ae21', 'gender': 0, 'id': 1707350, 'name': 'Will Gill Jr.', 'order': 67, 'profile_path': None}, {'cast_id': 187, 'character': 'Japanese Tourist', 'credit_id': '58270f2bc3a3683614019806', 'gender': 0, 'id': 1382045, 'name': 'Seth Sakai', 'order': 68, 'profile_path': None}, {'cast_id': 188, 'character': '18-Year-Old Typist', 'credit_id': '58270f9cc3a368360601aa29', 'gender': 2, 'id': 976231, 'name': 'Curtis Andersen', 'order': 69, 'profile_path': None}, {'cast_id': 189, 'character': 'Orderly in Aftermath', 'credit_id': '58270fe2c3a368360601aa5b', 'gender': 0, 'id': 1707363, 'name': 'Blaine Pate', 'order': 70, 'profile_path': None}, {'cast_id': 190, 'character': 'Naval Officer in Hospital (as John Pyper Ferguson)', 'credit_id': '582710b69251417b21019c36', 'gender': 2, 'id': 95638, 'name': 'John Pyper-Ferguson', 'order': 71, 'profile_path': '/3V4inbvlt9fy6ZMxwN8qNuyvLk3.jpg'}, {'cast_id': 191, 'character': 'Captain Marc Andrew Mitscher', 'credit_id': '582711169251417b2601aa52', 'gender': 2, 'id': 9291, 'name': 'Michael Shamus Wiles', 'order': 72, 'profile_path': '/upfSW6BGze446iqsZRehzcToNm8.jpg'}, {'cast_id': 192, 'character': 'Samoan Bouncer', 'credit_id': '582712d59251417b21019df3', 'gender': 0, 'id': 202143, 'name': 'Toru Tanaka Jr.', 'order': 73, 'profile_path': None}, {'cast_id': 193, 'character': 'Traction Sailor', 'credit_id': '5827132bc3a3680381011fe5', 'gender': 2, 'id': 51663, 'name': 'Sean Gunn', 'order': 74, 'profile_path': '/A8aJtSSKpug9QyQRL1glhr1pkEj.jpg'}, {'cast_id': 194, 'character': 'Wounded Sailor #1', 'credit_id': '582713a99251417b2c019d18', 'gender': 0, 'id': 1248816, 'name': 'Josh Ackerman', 'order': 75, 'profile_path': None}, {'cast_id': 195, 'character': 'Wounded Sailor', 'credit_id': '582715849251417b1a01a735', 'gender': 0, 'id': 1707383, 'name': 'Matt Casper', 'order': 76, 'profile_path': None}, {'cast_id': 196, 'character': 'Young Nervous Doctor', 'credit_id': '58271644c3a3683614019d24', 'gender': 2, 'id': 157536, 'name': 'David Kaufman', 'order': 77, 'profile_path': '/c6IKPGhEFQxMFUYkCvLj40oB5Jp.jpg'}, {'cast_id': 197, 'character': 'Captain Low', 'credit_id': '5827168dc3a3683608018371', 'gender': 0, 'id': 156038, 'name': 'Lindsey Ginter', 'order': 78, 'profile_path': '/hlsyofM1SLfeW0FkpX00SMsN7h1.jpg'}, {'cast_id': 198, 'character': 'Teeny Mayfield', 'credit_id': '582716f1c3a368038101223e', 'gender': 2, 'id': 828, 'name': 'Guy Torry', 'order': 79, 'profile_path': '/aNpthnwYd2oHN8KhYBUAhzViNzT.jpg'}, {'cast_id': 199, 'character': 'Major Jackson', 'credit_id': '582717449251417b1a01a83e', 'gender': 2, 'id': 2221, 'name': 'Leland Orser', 'order': 80, 'profile_path': '/2XnpH5LOE7Ln0JMhFTT73QscLQh.jpg'}, {'cast_id': 200, 'character': 'Mission listener', 'credit_id': '58271a59c3a3683614019f75', 'gender': 2, 'id': 80437, 'name': 'Peter James Smith', 'order': 81, 'profile_path': None}, {'cast_id': 201, 'character': 'Newsreel Guy', 'credit_id': '58271b45c3a368360f01b631', 'gender': 2, 'id': 60846, 'name': 'Pat Healy', 'order': 82, 'profile_path': '/n8v5P68qjjYKmdzZx1CbJ3ps9gR.jpg'}, {'cast_id': 202, 'character': 'Young Flier', 'credit_id': '58271bad9251417b23019e68', 'gender': 2, 'id': 57421, 'name': 'Thomas Wilson Brown', 'order': 83, 'profile_path': '/rFSIqvXMrafOSKhXJDSbiDXarUC.jpg'}, {'cast_id': 203, 'character': 'Pearl Harbor Nurse', 'credit_id': '58271c09c3a368360601b28e', 'gender': 0, 'id': 1224490, 'name': 'Chad Morgan', 'order': 84, 'profile_path': '/iEaBmrm8Z3HrPdEHqSsxvgbTvZ2.jpg'}, {'cast_id': 204, 'character': 'Japanese Aide', 'credit_id': '58271c5ec3a3683608018606', 'gender': 2, 'id': 77155, 'name': 'James Saito', 'order': 85, 'profile_path': '/vrZz8dPmYLK25F910luCvYMwEnW.jpg'}, {'cast_id': 205, 'character': 'Japanese Aide', 'credit_id': '58271cc1c3a368361401a079', 'gender': 0, 'id': 84656, 'name': 'Tak Kubota', 'order': 86, 'profile_path': '/f2H9rvA1dbax5vpRcQAVwCildtA.jpg'}, {'cast_id': 206, 'character': 'Sunburnt Sailor', 'credit_id': '58271d0dc3a368360f01b70e', 'gender': 2, 'id': 52141, 'name': 'Robert Jayne', 'order': 87, 'profile_path': '/qmg7jCWMbudaRpKMepAwOXlIkYV.jpg'}, {'cast_id': 207, 'character': 'Japanese Doctor', 'credit_id': '58271d3d9251417b1d019ecc', 'gender': 0, 'id': 109423, 'name': 'Vic Chao', 'order': 88, 'profile_path': '/WbhItF24BgMG98yqjFgfrWVhQg.jpg'}, {'cast_id': 208, 'character': 'Wounded Sailor', 'credit_id': '58271e03c3a368360401aee7', 'gender': 2, 'id': 76513, 'name': 'Fred Koehler', 'order': 89, 'profile_path': '/f52RmqmKKbHS9JFb2sJ28dnyaUr.jpg'}, {'cast_id': 209, 'character': 'Baja Sailor', 'credit_id': '58271e71c3a368360601b3c1', 'gender': 2, 'id': 33297, 'name': 'Ben Easter', 'order': 90, 'profile_path': None}, {'cast_id': 210, 'character': 'Baja Sailor', 'credit_id': '58271ec7c3a3683601018a49', 'gender': 0, 'id': 1368011, 'name': 'Cory Tucker', 'order': 91, 'profile_path': None}, {'cast_id': 211, 'character': 'Baja Sailor', 'credit_id': '58271f3d9251417b1a01ac4b', 'gender': 0, 'id': 559299, 'name': 'Abe Sylvia', 'order': 92, 'profile_path': '/2hxQSFOpMCZ9qYCoHZ7hC2zY6wA.jpg'}, {'cast_id': 212, 'character': 'Baja Sailor', 'credit_id': '58271f889251417b2601b31b', 'gender': 0, 'id': 1334077, 'name': 'Jason Liggett', 'order': 93, 'profile_path': '/zffrxoy8sOFosuDBU8tUKZJacIK.jpg'}, {'cast_id': 213, 'character': 'Baja Sailor', 'credit_id': '58272049c3a3683601018b27', 'gender': 2, 'id': 98051, 'name': 'Bret Roberts', 'order': 94, 'profile_path': '/iWRlcdbyROp0inxnqYkM5ecCAfA.jpg'}, {'cast_id': 214, 'character': "Danny's Gunner", 'credit_id': '582724259251417b2901aa8d', 'gender': 2, 'id': 55084, 'name': 'Sean Faris', 'order': 95, 'profile_path': '/aUyhN5GjPxRJSSHeaVk0QbYFe2i.jpg'}, {'cast_id': 215, 'character': 'RAF Squadron Leader', 'credit_id': '582724a6c3a3683608018a92', 'gender': 2, 'id': 32357, 'name': 'Nicholas Farrell', 'order': 96, 'profile_path': '/t1I4m6x2aAki1pRueK6pxbi7j9s.jpg'}, {'cast_id': 216, 'character': 'Ian', 'credit_id': '5827252b9251417b2301a3d3', 'gender': 2, 'id': 2220, 'name': 'Tony Curran', 'order': 97, 'profile_path': '/IhqoydPOiP53AI6NeHTVwDcHTz.jpg'}, {'cast_id': 217, 'character': 'Pilot', 'credit_id': '58272699c3a3683601018ee4', 'gender': 2, 'id': 1670, 'name': 'Daniel Mays', 'order': 98, 'profile_path': '/1IEMFjJdY8x2Na12Dcn9XJo3rv4.jpg'}, {'cast_id': 218, 'character': 'Dentist', 'credit_id': '582726ec9251417b2301a510', 'gender': 2, 'id': 156963, 'name': 'Toshi Toda', 'order': 99, 'profile_path': '/pFYqicvIVtrSSZQKnbSOXl1cw8K.jpg'}, {'cast_id': 219, 'character': 'Dental Assistant', 'credit_id': '58272737c3a3683601018f64', 'gender': 0, 'id': 74197, 'name': 'Jaymee Ong', 'order': 100, 'profile_path': '/omydawubnHBlfRLZwt2zummE7Pk.jpg'}]</t>
  </si>
  <si>
    <t>[{'credit_id': '52fe4269c3a36847f801c65f', 'department': 'Production', 'gender': 2, 'id': 770, 'job': 'Producer', 'name': 'Jerry Bruckheimer', 'profile_path': '/lQu9eRzRX264j2LFQwvKC50wb9s.jpg'}, {'credit_id': '52fe4269c3a36847f801c6a7', 'department': 'Sound', 'gender': 2, 'id': 947, 'job': 'Original Music Composer', 'name': 'Hans Zimmer', 'profile_path': '/7IjJpvGtCfY0DsritmfCh2iX9I4.jpg'}, {'credit_id': '52fe4269c3a36847f801c671', 'department': 'Production', 'gender': 2, 'id': 2443, 'job': 'Executive Producer', 'name': 'Bruce Hendricks', 'profile_path': '/egvcKMtaYtXytEaeXWOd0lw8IXi.jpg'}, {'credit_id': '52fe4269c3a36847f801c695', 'department': 'Production', 'gender': 2, 'id': 2444, 'job': 'Executive Producer', 'name': 'Mike Stenson', 'profile_path': None}, {'credit_id': '52fe4269c3a36847f801c683', 'department': 'Production', 'gender': 2, 'id': 2446, 'job': 'Executive Producer', 'name': 'Chad Oman', 'profile_path': '/l84amvUZOrpSU5GRTDYoEkvbh25.jpg'}, {'credit_id': '52fe4269c3a36847f801c68f', 'department': 'Production', 'gender': 0, 'id': 2448, 'job': 'Producer', 'name': 'Pat Sandston', 'profile_path': None}, {'credit_id': '52fe4269c3a36847f801c6bf', 'department': 'Editing', 'gender': 2, 'id': 541, 'job': 'Editor', 'name': 'Chris Lebenzon', 'profile_path': '/eA6NqE5wdIM0LT3g1ihanv5vUM7.jpg'}, {'credit_id': '52fe4269c3a36847f801c6f5', 'department': 'Costume &amp; Make-Up', 'gender': 2, 'id': 605, 'job': 'Costume Design', 'name': 'Michael Kaplan', 'profile_path': '/pgME9OWsN2y3UZw1OsXbqmN2fEx.jpg'}, {'credit_id': '52fe4269c3a36847f801c6cb', 'department': 'Production', 'gender': 1, 'id': 897, 'job': 'Casting', 'name': 'Bonnie Timmermann', 'profile_path': '/jM8QANtq0v7Eqy8ZYtKot27nsfK.jpg'}, {'credit_id': '52fe4269c3a36847f801c75f', 'department': 'Directing', 'gender': 2, 'id': 865, 'job': 'Director', 'name': 'Michael Bay', 'profile_path': '/65IyBCQOv5MQuPCGr4jshelqTox.jpg'}, {'credit_id': '52fe4269c3a36847f801c659', 'department': 'Production', 'gender': 2, 'id': 865, 'job': 'Producer', 'name': 'Michael Bay', 'profile_path': '/65IyBCQOv5MQuPCGr4jshelqTox.jpg'}, {'credit_id': '52fe4269c3a36847f801c6ad', 'department': 'Camera', 'gender': 2, 'id': 892, 'job': 'Director of Photography', 'name': 'John Schwartzman', 'profile_path': None}, {'credit_id': '52fe4269c3a36847f801c6b9', 'department': 'Editing', 'gender': 2, 'id': 898, 'job': 'Editor', 'name': 'Mark Goldblatt', 'profile_path': None}, {'credit_id': '564897a19251413ad50076a5', 'department': 'Sound', 'gender': 0, 'id': 900, 'job': 'Supervising Sound Editor', 'name': 'Christopher Boyes', 'profile_path': '/qPYrAJif2AYqgUckgE9bEkjrdVw.jpg'}, {'credit_id': '52fe4269c3a36847f801c653', 'department': 'Writing', 'gender': 2, 'id': 2460, 'job': 'Screenplay', 'name': 'Randall Wallace', 'profile_path': '/qmHTJng76EXxPbHPQMwwyTvSEwN.jpg'}, {'credit_id': '52fe4269c3a36847f801c6a1', 'department': 'Production', 'gender': 2, 'id': 2460, 'job': 'Executive Producer', 'name': 'Randall Wallace', 'profile_path': '/qmHTJng76EXxPbHPQMwwyTvSEwN.jpg'}, {'credit_id': '52fe4269c3a36847f801c6c5', 'department': 'Editing', 'gender': 2, 'id': 2484, 'job': 'Editor', 'name': 'Steven Rosenblum', 'profile_path': None}, {'credit_id': '56488b18c3a36826110073b7', 'department': 'Sound', 'gender': 2, 'id': 5132, 'job': 'Music Supervisor', 'name': 'Bob Badami', 'profile_path': None}, {'credit_id': '5648919a9251413adb00729b', 'department': 'Costume &amp; Make-Up', 'gender': 0, 'id': 5333, 'job': 'Hairstylist', 'name': 'Christine Beveridge', 'profile_path': None}, {'credit_id': '564898149251413ad50076ba', 'department': 'Crew', 'gender': 2, 'id': 10631, 'job': 'Special Effects Coordinator', 'name': 'John Frazier', 'profile_path': None}, {'credit_id': '52fe4269c3a36847f801c677', 'department': 'Production', 'gender': 0, 'id': 5545, 'job': 'Producer', 'name': 'K.C. Hodenfield', 'profile_path': None}, {'credit_id': '56489f52c3a368261a0077ec', 'department': 'Costume &amp; Make-Up', 'gender': 0, 'id': 6904, 'job': 'Assistant Costume Designer', 'name': 'Rhona Meyers', 'profile_path': None}, {'credit_id': '56489aa19251413ade007436', 'department': 'Visual Effects', 'gender': 2, 'id': 9622, 'job': 'Visual Effects Supervisor', 'name': 'Eric Brevig', 'profile_path': '/mhZIBHaVpQPhbY38aQTxW1W9BIC.jpg'}, {'credit_id': '52fe4269c3a36847f801c6dd', 'department': 'Art', 'gender': 2, 'id': 8848, 'job': 'Art Direction', 'name': 'William Ladd Skinner', 'profile_path': None}, {'credit_id': '52fe4269c3a36847f801c6d1', 'department': 'Art', 'gender': 2, 'id': 9817, 'job': 'Production Design', 'name': 'Nigel Phelps', 'profile_path': None}, {'credit_id': '52fe4269c3a36847f801c6d7', 'department': 'Art', 'gender': 0, 'id': 9819, 'job': 'Art Direction', 'name': 'Jon Billington', 'profile_path': '/3wMaenFPT4rhJuPKJcE49eH7WGk.jpg'}, {'credit_id': '52fe4269c3a36847f801c665', 'department': 'Production', 'gender': 0, 'id': 10118, 'job': 'Producer', 'name': 'Kenny Bates', 'profile_path': None}, {'credit_id': '56488ba1c3a36826010077f8', 'department': 'Crew', 'gender': 0, 'id': 10118, 'job': 'Stunt Coordinator', 'name': 'Kenny Bates', 'profile_path': None}, {'credit_id': '52fe4269c3a36847f801c66b', 'department': 'Production', 'gender': 0, 'id': 10119, 'job': 'Executive Producer', 'name': 'Scott Gardenhour', 'profile_path': None}, {'credit_id': '52fe4269c3a36847f801c67d', 'department': 'Production', 'gender': 0, 'id': 10120, 'job': 'Producer', 'name': 'Jennifer Klein', 'profile_path': None}, {'credit_id': '52fe4269c3a36847f801c689', 'department': 'Production', 'gender': 0, 'id': 10121, 'job': 'Line Producer', 'name': 'Selwyn Roberts', 'profile_path': '/k3pSPlBteIwx1UFjGil2T28yUbe.jpg'}, {'credit_id': '52fe4269c3a36847f801c69b', 'department': 'Production', 'gender': 0, 'id': 10122, 'job': 'Executive Producer', 'name': 'Barry H. Waldman', 'profile_path': None}, {'credit_id': '52fe4269c3a36847f801c6b3', 'department': 'Editing', 'gender': 2, 'id': 10123, 'job': 'Editor', 'name': 'Roger Barton', 'profile_path': None}, {'credit_id': '52fe4269c3a36847f801c6e3', 'department': 'Art', 'gender': 0, 'id': 10124, 'job': 'Set Decoration', 'name': 'Eliza Solesbury', 'profile_path': None}, {'credit_id': '52fe4269c3a36847f801c6e9', 'department': 'Art', 'gender': 1, 'id': 10125, 'job': 'Set Decoration', 'name': 'Jennifer Williams', 'profile_path': None}, {'credit_id': '52fe4269c3a36847f801c6ef', 'department': 'Costume &amp; Make-Up', 'gender': 0, 'id': 10126, 'job': 'Costume Design', 'name': 'Mitzi Haralson', 'profile_path': None}, {'credit_id': '564898579251413acf00780e', 'department': 'Visual Effects', 'gender': 0, 'id': 14193, 'job': 'Special Effects Supervisor', 'name': 'Keith Marbory', 'profile_path': None}, {'credit_id': '56488b859251413ad50074c5', 'department': 'Crew', 'gender': 0, 'id': 13031, 'job': 'Stunt Coordinator', 'name': 'Rocky Capella', 'profile_path': None}, {'credit_id': '5648998cc3a3682608007746', 'department': 'Visual Effects', 'gender': 0, 'id': 15023, 'job': 'Visual Effects Producer', 'name': 'David S. Dranitzke', 'profile_path': None}, {'credit_id': '564894619251413ade00731b', 'department': 'Art', 'gender': 2, 'id': 14762, 'job': 'Assistant Art Director', 'name': 'Robert Woodruff', 'profile_path': None}, {'credit_id': '56489754c3a36826110075be', 'department': 'Sound', 'gender': 0, 'id': 42034, 'job': 'Sound Re-Recording Mixer', 'name': 'Greg P. Russell', 'profile_path': None}, {'credit_id': '56489da79251413ad7007701', 'department': 'Crew', 'gender': 2, 'id': 24310, 'job': 'Second Unit Cinematographer', 'name': 'Mitchell Amundsen', 'profile_path': None}, {'credit_id': '56489d00c3a3682601007aea', 'department': 'Camera', 'gender': 0, 'id': 20040, 'job': 'Camera Operator', 'name': 'Nigel Willoughby', 'profile_path': None}, {'credit_id': '56489e43c3a368261a0077bf', 'department': 'Camera', 'gender': 2, 'id': 23780, 'job': 'Steadicam Operator', 'name': 'Robert Presley', 'profile_path': None}, {'credit_id': '5675f030c3a3681683003aac', 'department': 'Camera', 'gender': 2, 'id': 38410, 'job': 'Camera Operator', 'name': 'Michael Stone', 'profile_path': None}, {'credit_id': '56489ecfc3a3682601007b3f', 'department': 'Production', 'gender': 1, 'id': 53648, 'job': 'Casting Associate', 'name': 'Eyde Belasco', 'profile_path': None}, {'credit_id': '564893109251413ad7007514', 'department': 'Crew', 'gender': 2, 'id': 60261, 'job': 'Makeup Effects', 'name': 'Stan Winston', 'profile_path': '/bs8iaDGeDg0vHw4GLcT7A2nAJbb.jpg'}, {'credit_id': '56488b3fc3a36826140076b5', 'department': 'Directing', 'gender': 0, 'id': 62722, 'job': 'Script Coordinator', 'name': 'Matthew Cohan', 'profile_path': None}, {'credit_id': '564891c99251413adb0072a6', 'department': 'Costume &amp; Make-Up', 'gender': 0, 'id': 74766, 'job': 'Key Hair Stylist', 'name': 'Kathe Swanson', 'profile_path': None}, {'credit_id': '56489427c3a368261a0075fd', 'department': 'Art', 'gender': 0, 'id': 81731, 'job': 'Assistant Art Director', 'name': 'Paul Sonski', 'profile_path': None}, {'credit_id': '56489a2cc3a368261100763b', 'department': 'Visual Effects', 'gender': 2, 'id': 108116, 'job': 'Visual Effects Producer', 'name': 'Jeff Werner', 'profile_path': None}, {'credit_id': '564896149251413ad5007670', 'department': 'Sound', 'gender': 1, 'id': 118944, 'job': 'ADR &amp; Dubbing', 'name': 'Cindy Marty', 'profile_path': None}, {'credit_id': '56488bbf9251413acf0075d4', 'department': 'Crew', 'gender': 2, 'id': 968316, 'job': 'Stunt Coordinator', 'name': 'Andy Gill', 'profile_path': None}, {'credit_id': '564895e49251413acf007790', 'department': 'Sound', 'gender': 0, 'id': 1223099, 'job': 'ADR &amp; Dubbing', 'name': 'Christopher T. Welch', 'profile_path': None}, {'credit_id': '564892eec3a36826200078da', 'department': 'Crew', 'gender': 0, 'id': 1287739, 'job': 'Makeup Effects', 'name': 'John Rosengrant', 'profile_path': None}, {'credit_id': '564892779251413adb0072c0', 'department': 'Costume &amp; Make-Up', 'gender': 0, 'id': 1287739, 'job': 'Prosthetic Supervisor', 'name': 'John Rosengrant', 'profile_path': None}, {'credit_id': '564891ecc3a36826140077c1', 'department': 'Costume &amp; Make-Up', 'gender': 0, 'id': 1319166, 'job': 'Makeup Department Head', 'name': 'Julie Hewett', 'profile_path': None}, {'credit_id': '564892259251413acc00754a', 'department': 'Costume &amp; Make-Up', 'gender': 0, 'id': 1319743, 'job': 'Makeup Artist', 'name': 'Mindy Hall', 'profile_path': None}, {'credit_id': '56488c64c3a368261a0074c0', 'department': 'Costume &amp; Make-Up', 'gender': 0, 'id': 1319744, 'job': 'Costume Supervisor', 'name': 'Linda Matthews', 'profile_path': None}, {'credit_id': '56489239c3a36826010078e6', 'department': 'Costume &amp; Make-Up', 'gender': 0, 'id': 1323090, 'job': 'Makeup Artist', 'name': 'Edouard F. Henriques', 'profile_path': None}, {'credit_id': '56489a579251413e7f0071c1', 'department': 'Visual Effects', 'gender': 0, 'id': 1337418, 'job': 'Visual Effects Supervisor', 'name': 'Nathan McGuinness', 'profile_path': None}, {'credit_id': '5648969c9251413acc007644', 'department': 'Sound', 'gender': 0, 'id': 1338372, 'job': 'Foley', 'name': "Dan O'Connell", 'profile_path': None}, {'credit_id': '5648988f9251413ad50076d6', 'department': 'Crew', 'gender': 0, 'id': 1354803, 'job': 'Sequence Supervisor', 'name': 'Joel Aron', 'profile_path': None}, {'credit_id': '5648962e9251413acc00762c', 'department': 'Sound', 'gender': 0, 'id': 1364410, 'job': 'ADR &amp; Dubbing', 'name': 'Julie Feiner', 'profile_path': None}, {'credit_id': '564896619251413ad70075af', 'department': 'Sound', 'gender': 0, 'id': 1367493, 'job': 'Foley', 'name': 'John T. Cucci', 'profile_path': None}, {'credit_id': '56489d2bc3a36826080077f0', 'department': 'Lighting', 'gender': 0, 'id': 1367502, 'job': 'Gaffer', 'name': 'Andy Ryan', 'profile_path': None}, {'credit_id': '56489553c3a368262000795a', 'department': 'Editing', 'gender': 0, 'id': 1376901, 'job': 'Dialogue Editor', 'name': 'Marshall Winn', 'profile_path': None}, {'credit_id': '564897c5c3a36826200079d1', 'department': 'Sound', 'gender': 2, 'id': 1378168, 'job': 'Supervising Sound Editor', 'name': 'George Watters II', 'profile_path': None}, {'credit_id': '5648976cc3a36826010079e7', 'department': 'Sound', 'gender': 2, 'id': 1378171, 'job': 'Sound Re-Recording Mixer', 'name': "Kevin O'Connell", 'profile_path': None}, {'credit_id': '564897389251413acf0077d5', 'department': 'Sound', 'gender': 2, 'id': 1378696, 'job': 'Sound Designer', 'name': 'Ethan Van der Ryn', 'profile_path': None}, {'credit_id': '56489e6e9251413e7f007269', 'department': 'Camera', 'gender': 0, 'id': 1386920, 'job': 'Still Photographer', 'name': 'Andrew Cooper', 'profile_path': None}, {'credit_id': '564899679251413acf00783a', 'department': 'Visual Effects', 'gender': 0, 'id': 1395261, 'job': 'Visual Effects Producer', 'name': 'Kathy Chasen-Hay', 'profile_path': None}, {'credit_id': '564899a7c3a3682611007629', 'department': 'Visual Effects', 'gender': 0, 'id': 1395262, 'job': 'Visual Effects Producer', 'name': 'Ned Gorman', 'profile_path': None}, {'credit_id': '56489c579251413acc007756', 'department': 'Camera', 'gender': 0, 'id': 1398108, 'job': 'Camera Operator', 'name': 'Ian Foster', 'profile_path': None}, {'credit_id': '56489e9ec3a368260800783d', 'department': 'Camera', 'gender': 0, 'id': 1398972, 'job': 'Underwater Camera', 'name': 'Pete Romano', 'profile_path': None}, {'credit_id': '564894b49251413acc0075ee', 'department': 'Art', 'gender': 0, 'id': 1400546, 'job': 'Construction Coordinator', 'name': 'Greg John Callas', 'profile_path': None}, {'credit_id': '56489cb1c3a368261a007778', 'department': 'Camera', 'gender': 2, 'id': 1400733, 'job': 'Camera Operator', 'name': 'Kurt E. Soderling', 'profile_path': None}, {'credit_id': '56488b299251413ad50074ac', 'department': 'Directing', 'gender': 1, 'id': 1400738, 'job': 'Script Supervisor', 'name': 'Karen Golden', 'profile_path': None}, {'credit_id': '56489143c3a36826010078c2', 'department': 'Costume &amp; Make-Up', 'gender': 1, 'id': 1400741, 'job': 'Hair Department Head', 'name': 'Yolanda Toussieng', 'profile_path': '/grhDrJir8jfCfWZnDtYP0RnxHbD.jpg'}, {'credit_id': '564895fd9251413ad7007599', 'department': 'Sound', 'gender': 0, 'id': 1401631, 'job': 'ADR &amp; Dubbing', 'name': 'Michelle Pazer', 'profile_path': None}, {'credit_id': '564899c69251413ad5007712', 'department': 'Crew', 'gender': 0, 'id': 1401967, 'job': 'Visual Effects Art Director', 'name': 'Alex Jaeger', 'profile_path': None}, {'credit_id': '5648a085c3a368260c0078ad', 'department': 'Crew', 'gender': 0, 'id': 1402709, 'job': 'Armorer', 'name': 'Stanford Gilbert', 'profile_path': None}, {'credit_id': '564899e09251413ae1007307', 'department': 'Crew', 'gender': 0, 'id': 1404222, 'job': 'Visual Effects Editor', 'name': 'Kristopher Kasper', 'profile_path': None}, {'credit_id': '56488b72c3a368260800750b', 'department': 'Crew', 'gender': 2, 'id': 1404815, 'job': 'Stunt Coordinator', 'name': 'Steve Picerni', 'profile_path': None}, {'credit_id': '56489532c3a3682601007976', 'department': 'Editing', 'gender': 0, 'id': 1407016, 'job': 'Dialogue Editor', 'name': 'Allen Hartz', 'profile_path': None}, {'credit_id': '564895159251413ad5007641', 'department': 'Editing', 'gender': 0, 'id': 1408311, 'job': 'Dialogue Editor', 'name': 'David A. Arnold', 'profile_path': None}, {'credit_id': '564894fe9251413adb00733d', 'department': 'Editing', 'gender': 0, 'id': 1413091, 'job': 'Dialogue Editor', 'name': 'Ulrika Akander', 'profile_path': None}, {'credit_id': '56489c829251413e7f00721c', 'department': 'Camera', 'gender': 0, 'id': 1415500, 'job': 'Camera Operator', 'name': 'Kim Marks', 'profile_path': None}, {'credit_id': '564896de9251413ade00739b', 'department': 'Sound', 'gender': 0, 'id': 1415617, 'job': 'Sound Effects Editor', 'name': 'Adam Kopald', 'profile_path': None}, {'credit_id': '5648967cc3a368261400788b', 'department': 'Editing', 'gender': 1, 'id': 1415965, 'job': 'Dialogue Editor', 'name': 'Teri E. Dorman', 'profile_path': None}, {'credit_id': '56489160c3a36826010078cb', 'department': 'Costume &amp; Make-Up', 'gender': 0, 'id': 1416093, 'job': 'Hairstylist', 'name': 'Janine Rath', 'profile_path': None}, {'credit_id': '564891b1c3a36826050071ac', 'department': 'Costume &amp; Make-Up', 'gender': 0, 'id': 1421262, 'job': 'Key Hair Stylist', 'name': 'Michael Ornelaz', 'profile_path': None}, {'credit_id': '564896469251413ad70075a7', 'department': 'Sound', 'gender': 0, 'id': 1424155, 'job': 'ADR &amp; Dubbing', 'name': 'Petra Bach', 'profile_path': None}, {'credit_id': '564898359251413adb0073d7', 'department': 'Visual Effects', 'gender': 0, 'id': 1429245, 'job': 'Special Effects Supervisor', 'name': 'Yves De Bono', 'profile_path': None}, {'credit_id': '555e52859251417e4f000c90', 'department': 'Visual Effects', 'gender': 0, 'id': 1432957, 'job': 'Modeling', 'name': 'Ross Shuman', 'profile_path': None}, {'credit_id': '56488aedc3a36826080074f9', 'department': 'Sound', 'gender': 1, 'id': 1530166, 'job': 'Music Supervisor', 'name': 'Kathy Nelson', 'profile_path': None}, {'credit_id': '56489eebc3a368261a0077da', 'department': 'Production', 'gender': 0, 'id': 1535952, 'job': 'Casting Associate', 'name': 'Alison E. McBryde', 'profile_path': None}, {'credit_id': '56489dffc3a368260c00783c', 'department': 'Lighting', 'gender': 0, 'id': 1536385, 'job': 'Rigging Gaffer', 'name': 'Jeffrey P. Soderberg', 'profile_path': None}, {'credit_id': '5648a022c3a3682608007871', 'department': 'Production', 'gender': 0, 'id': 1536521, 'job': 'Researcher', 'name': 'Vanessa Bendetti', 'profile_path': None}, {'credit_id': '564891789251413e7f007030', 'department': 'Costume &amp; Make-Up', 'gender': 0, 'id': 1536544, 'job': 'Hairstylist', 'name': 'Dino Ganziano', 'profile_path': None}, {'credit_id': '56489204c3a36826050071bc', 'department': 'Costume &amp; Make-Up', 'gender': 0, 'id': 1536545, 'job': 'Makeup Artist', 'name': 'Stacye P. Branche', 'profile_path': None}, {'credit_id': '564893849251413adb0072f5', 'department': 'Art', 'gender': 0, 'id': 1536546, 'job': 'Art Department Assistant', 'name': 'Suzanne Austin', 'profile_path': None}, {'credit_id': '564893bfc3a3682605007207', 'department': 'Art', 'gender': 0, 'id': 1536547, 'job': 'Art Department Coordinator', 'name': 'Alan Day', 'profile_path': None}, {'credit_id': '564893dac3a368261a0075ee', 'department': 'Art', 'gender': 0, 'id': 1536548, 'job': 'Art Department Coordinator', 'name': 'Greg Figiel', 'profile_path': None}, {'credit_id': '56489446c3a3682620007928', 'department': 'Art', 'gender': 0, 'id': 1536549, 'job': 'Assistant Art Director', 'name': 'Donna Willinsky', 'profile_path': None}, {'credit_id': '564897159251413ae1007292', 'department': 'Sound', 'gender': 0, 'id': 1536550, 'job': 'Sound Effects Editor', 'name': 'R.J. Palmer', 'profile_path': None}, {'credit_id': '56489a79c3a368260500731f', 'department': 'Crew', 'gender': 0, 'id': 1536551, 'job': 'Visual Effects Editor', 'name': 'Greg Hyman', 'profile_path': None}, {'credit_id': '56489ac19251413ad500774b', 'department': 'Visual Effects', 'gender': 0, 'id': 1536552, 'job': 'Visual Effects Coordinator', 'name': 'Lindsey Cline', 'profile_path': None}, {'credit_id': '56489b97c3a36826080077a9', 'department': 'Visual Effects', 'gender': 0, 'id': 1536553, 'job': 'Visual Effects Coordinator', 'name': 'David M. Gray', 'profile_path': None}, {'credit_id': '56489bb3c3a3682601007abf', 'department': 'Visual Effects', 'gender': 0, 'id': 1536554, 'job': 'Visual Effects Coordinator', 'name': 'Susan Greenhow', 'profile_path': None}, {'credit_id': '56489bd29251413acf0078b1', 'department': 'Visual Effects', 'gender': 0, 'id': 1536555, 'job': 'Visual Effects Coordinator', 'name': 'Margaret B. Lynch', 'profile_path': None}, {'credit_id': '56489c3f9251413ad500778c', 'department': 'Lighting', 'gender': 0, 'id': 1536556, 'job': 'Gaffer', 'name': 'Tom Derose', 'profile_path': None}, {'credit_id': '56489d5dc3a36826080077f7', 'department': 'Lighting', 'gender': 0, 'id': 1536557, 'job': 'Gaffer', 'name': 'Terry Potter', 'profile_path': None}, {'credit_id': '56489ff8c3a3682605007424', 'department': 'Editing', 'gender': 2, 'id': 1536560, 'job': 'First Assistant Editor', 'name': 'Clay Rawlins', 'profile_path': None}]</t>
  </si>
  <si>
    <t>[{'id': 36, 'name': 'History'}, {'id': 10749, 'name': 'Romance'}, {'id': 10752, 'name': 'War'}]</t>
  </si>
  <si>
    <t>Pearl Harbor</t>
  </si>
  <si>
    <t>m469</t>
  </si>
  <si>
    <t>[{'cast_id': 2, 'character': 'Charlie Bodell', 'credit_id': '52fe43079251416c75000af9', 'gender': 2, 'id': 2963, 'name': 'Nicolas Cage', 'order': 0, 'profile_path': '/ti2h1OS1n1VwoJHWFaJD8dMZuEE.jpg'}, {'cast_id': 6, 'character': 'Walter Getz', 'credit_id': '52fe43079251416c75000b09', 'gender': 2, 'id': 206, 'name': 'Jim Carrey', 'order': 1, 'profile_path': '/5tVf0ow8MX4OwjmVoSa5v7qUDka.jpg'}, {'cast_id': 1, 'character': 'Peggy Sue', 'credit_id': '52fe43079251416c75000af5', 'gender': 1, 'id': 3391, 'name': 'Kathleen Turner', 'order': 2, 'profile_path': '/jM1gpAt7vsn81NsvWqJGVLhD8As.jpg'}, {'cast_id': 17, 'character': 'Beth Bodell', 'credit_id': '52fe43079251416c75000b45', 'gender': 1, 'id': 9994, 'name': 'Helen Hunt', 'order': 3, 'profile_path': '/ws1ClG9BBUIVLZRYTNKconJn9Sy.jpg'}, {'cast_id': 4, 'character': 'Carol Heath', 'credit_id': '52fe43079251416c75000b01', 'gender': 1, 'id': 2022, 'name': 'Catherine Hicks', 'order': 4, 'profile_path': '/b1UONnn9lsxqsxJYXnp3DWpUwpm.jpg'}, {'cast_id': 5, 'character': 'Maddy Nagle', 'credit_id': '52fe43079251416c75000b05', 'gender': 1, 'id': 11148, 'name': 'Joan Allen', 'order': 5, 'profile_path': '/Atg0mSjK9Dl98YBsFvBuGO8PG5m.jpg'}, {'cast_id': 3, 'character': 'Richard Norvik', 'credit_id': '52fe43079251416c75000afd', 'gender': 2, 'id': 62014, 'name': 'Barry Miller', 'order': 6, 'profile_path': '/tYZZCu2YvgUPqtqUeAj4StZrhGO.jpg'}, {'cast_id': 15, 'character': 'Evelyn Kelcher', 'credit_id': '52fe43079251416c75000b3d', 'gender': 1, 'id': 30618, 'name': 'Barbara Harris', 'order': 7, 'profile_path': '/j3c7qYmGUI3jQyEVBFA9F4RJWL6.jpg'}, {'cast_id': 16, 'character': 'Nancy Kelcher', 'credit_id': '52fe43079251416c75000b41', 'gender': 1, 'id': 1769, 'name': 'Sofia Coppola', 'order': 8, 'profile_path': '/zG1WS4sS5jvYkObHMxsK6fGK7Uk.jpg'}, {'cast_id': 18, 'character': 'Elizabeth Alvorg', 'credit_id': '52fe43079251416c75000b49', 'gender': 1, 'id': 41516, 'name': "Maureen O'Sullivan", 'order': 9, 'profile_path': '/jFUsYakzRiWyd2V5iNQ6NAdiC8J.jpg'}, {'cast_id': 19, 'character': 'Jack Kelcher', 'credit_id': '56f73d9c925141560a0048d3', 'gender': 2, 'id': 18666, 'name': 'Don Murray', 'order': 10, 'profile_path': '/xYOnJM2zNqRAI1yB7ttlBkOUadO.jpg'}, {'cast_id': 20, 'character': 'Michael Fitzsimmons', 'credit_id': '56f73dafc3a36816e8004a90', 'gender': 2, 'id': 18916, 'name': "Kevin J. O'Connor", 'order': 11, 'profile_path': '/1yeYRXpTbDYLMKUNT4hNQJTJsUX.jpg'}, {'cast_id': 21, 'character': 'Delores Dodge', 'credit_id': '56f73dbe9251412fdd001044', 'gender': 1, 'id': 9259, 'name': 'Lisa Jane Persky', 'order': 12, 'profile_path': '/9H3tSghbilxzikD3Ob59zt15Vp.jpg'}, {'cast_id': 22, 'character': 'Rosalie Testa', 'credit_id': '56f73e5bc3a3686a5c004f65', 'gender': 1, 'id': 5148, 'name': 'Lucinda Jenney', 'order': 13, 'profile_path': '/nhKWN1oWThSgz0AnUDOcQTubh3r.jpg'}, {'cast_id': 23, 'character': 'Arthur Nagle', 'credit_id': '56f73e65c3a3686a6e005439', 'gender': 2, 'id': 151232, 'name': 'Wil Shriner', 'order': 14, 'profile_path': '/9SwkmJeL0SmDPKsZTyqM1ERDsWm.jpg'}, {'cast_id': 24, 'character': 'Barney Alvorg', 'credit_id': '56f73e7dc3a3686a5e005685', 'gender': 2, 'id': 13994, 'name': 'Leon Ames', 'order': 15, 'profile_path': '/g9jmaTeVjRlrGEO1MefnoS3uVRK.jpg'}, {'cast_id': 25, 'character': 'Terry', 'credit_id': '56f73e869251417621001716', 'gender': 2, 'id': 2881, 'name': 'Glenn Withrow', 'order': 16, 'profile_path': None}]</t>
  </si>
  <si>
    <t>[{'credit_id': '52fe43079251416c75000b0f', 'department': 'Directing', 'gender': 2, 'id': 1776, 'job': 'Director', 'name': 'Francis Ford Coppola', 'profile_path': '/vEGwqahu7UlI6OwELy92xbXk9Kd.jpg'}, {'credit_id': '52fe43079251416c75000b15', 'department': 'Writing', 'gender': 2, 'id': 62015, 'job': 'Screenplay', 'name': 'Jerry Leichtling', 'profile_path': None}, {'credit_id': '52fe43079251416c75000b1b', 'department': 'Writing', 'gender': 1, 'id': 62016, 'job': 'Screenplay', 'name': 'Arlene Sarner', 'profile_path': None}, {'credit_id': '52fe43079251416c75000b21', 'department': 'Production', 'gender': 2, 'id': 62017, 'job': 'Producer', 'name': 'Paul R. Gurian', 'profile_path': None}, {'credit_id': '52fe43079251416c75000b27', 'department': 'Production', 'gender': 2, 'id': 123, 'job': 'Executive Producer', 'name': 'Barrie M. Osborne', 'profile_path': '/xWtXYk6M5NFroddcQDviLlxOnkU.jpg'}, {'credit_id': '52fe43079251416c75000b2d', 'department': 'Sound', 'gender': 0, 'id': 2289, 'job': 'Original Music Composer', 'name': 'John Barry', 'profile_path': '/9NyieJO78xbwKIBZ1589WfdRPV8.jpg'}, {'credit_id': '52fe43079251416c75000b33', 'department': 'Camera', 'gender': 2, 'id': 594, 'job': 'Director of Photography', 'name': 'Jordan Cronenweth', 'profile_path': None}, {'credit_id': '52fe43079251416c75000b39', 'department': 'Editing', 'gender': 2, 'id': 2988, 'job': 'Editor', 'name': 'Barry Malkin', 'profile_path': None}]</t>
  </si>
  <si>
    <t>[{'id': 35, 'name': 'Comedy'}, {'id': 18, 'name': 'Drama'}, {'id': 14, 'name': 'Fantasy'}, {'id': 10749, 'name': 'Romance'}]</t>
  </si>
  <si>
    <t>Peggy Sue Got Married</t>
  </si>
  <si>
    <t>m471</t>
  </si>
  <si>
    <t>[{'cast_id': 21, 'character': 'Andrew Beckett', 'credit_id': '52fe452fc3a36847f80c1111', 'gender': 2, 'id': 31, 'name': 'Tom Hanks', 'order': 0, 'profile_path': '/pQFoyx7rp09CJTAb932F2g8Nlho.jpg'}, {'cast_id': 20, 'character': 'Joe Mille', 'credit_id': '52fe452fc3a36847f80c110d', 'gender': 2, 'id': 5292, 'name': 'Denzel Washington', 'order': 1, 'profile_path': '/khMf8LLTtppUwuZqqnigD2nAy26.jpg'}, {'cast_id': 34, 'character': 'Charles Wheeler', 'credit_id': '5370e39ac3a3687012000006', 'gender': 2, 'id': 4765, 'name': 'Jason Robards', 'order': 2, 'profile_path': '/d5t554TsCjMvI9zwe7M5gNLvZeX.jpg'}, {'cast_id': 33, 'character': 'Belinda Conine', 'credit_id': '5370e383c3a368700b000004', 'gender': 1, 'id': 2453, 'name': 'Mary Steenburgen', 'order': 3, 'profile_path': '/yJhfuqS3yXW7kLSyvRU6n3b35mq.jpg'}, {'cast_id': 19, 'character': 'Miguel Alvarez', 'credit_id': '52fe452fc3a36847f80c1109', 'gender': 2, 'id': 3131, 'name': 'Antonio Banderas', 'order': 4, 'profile_path': '/85197jARsr06xQ84NhP9YoBL3sR.jpg'}, {'cast_id': 27, 'character': 'Bob Seidman', 'credit_id': '52fe452fc3a36847f80c1129', 'gender': 2, 'id': 32592, 'name': 'Ron Vawter', 'order': 5, 'profile_path': '/4macrTl4QtHtTmuQNAm9k9cBCqk.jpg'}, {'cast_id': 38, 'character': 'Walter Kenton', 'credit_id': '5370ed0ec3a368702a0000b3', 'gender': 2, 'id': 25626, 'name': 'Robert Ridgely', 'order': 6, 'profile_path': '/sxvnvaZRpOhFqXk7yiN8iJE9Elw.jpg'}, {'cast_id': 36, 'character': 'Judge Garnett', 'credit_id': '5370e3cec3a368701e000004', 'gender': 2, 'id': 16119, 'name': 'Charles Napier', 'order': 7, 'profile_path': '/hZ3bCBxnHc7Zvrm3Rt2CPgXSLLT.jpg'}, {'cast_id': 39, 'character': 'Lisa Miller', 'credit_id': '5370ee580e0a266156000153', 'gender': 0, 'id': 1318896, 'name': 'Lisa Summerour', 'order': 8, 'profile_path': '/fhITXB80a9gJQHzLRTB0NgV5AXE.jpg'}, {'cast_id': 40, 'character': 'Jerome Green', 'credit_id': '5370ee9a0e0a26615c000138', 'gender': 2, 'id': 52057, 'name': 'Obba BabatundÃ©', 'order': 9, 'profile_path': '/vUYCsIIoasA6rnxGuN7ZjaRIBrn.jpg'}, {'cast_id': 41, 'character': 'Young Man in Pharmacy', 'credit_id': '5370eed20e0a266150000151', 'gender': 2, 'id': 552526, 'name': 'Andre B. Blake', 'order': 10, 'profile_path': '/Adwls8NzbW5HPmacq1Nww7W5Kee.jpg'}, {'cast_id': 42, 'character': 'Bud Beckett', 'credit_id': '5370eef60e0a26615000015f', 'gender': 0, 'id': 552527, 'name': 'Robert W. Castle', 'order': 11, 'profile_path': None}, {'cast_id': 23, 'character': 'Clinic Storyteller', 'credit_id': '52fe452fc3a36847f80c1119', 'gender': 0, 'id': 91428, 'name': 'Daniel Chapman', 'order': 12, 'profile_path': None}, {'cast_id': 43, 'character': 'Mr. Laird', 'credit_id': '5370efb50e0a26616200016e', 'gender': 2, 'id': 102429, 'name': 'Roger Corman', 'order': 13, 'profile_path': '/gCfEvxl7jTv2dBo8HvwWVMi3auz.jpg'}, {'cast_id': 44, 'character': 'Jill Beckett', 'credit_id': '5370efd00e0a26615f00016b', 'gender': 1, 'id': 43366, 'name': 'Ann Dowd', 'order': 14, 'profile_path': '/zo44U71uiMNVW1HSiOa5F9MpqIq.jpg'}, {'cast_id': 45, 'character': 'Bruno', 'credit_id': '5370f0fbc3a36870050000c7', 'gender': 0, 'id': 1176208, 'name': 'David Drake', 'order': 15, 'profile_path': None}, {'cast_id': 22, 'character': 'Dr. Gillman', 'credit_id': '52fe452fc3a36847f80c1115', 'gender': 0, 'id': 568363, 'name': 'Karen Finley', 'order': 16, 'profile_path': None}, {'cast_id': 26, 'character': 'Kenneth Killcoyne', 'credit_id': '52fe452fc3a36847f80c1125', 'gender': 0, 'id': 568366, 'name': 'Charles Glenn', 'order': 17, 'profile_path': None}, {'cast_id': 46, 'character': 'Peter / Mona Lisa', 'credit_id': '5370f1c8c3a368702a0000ed', 'gender': 0, 'id': 1318898, 'name': 'Peter Jacobs', 'order': 18, 'profile_path': None}, {'cast_id': 47, 'character': 'Dr. Klenstein', 'credit_id': '5370f200c3a3687012000101', 'gender': 2, 'id': 138988, 'name': 'Paul Lazar', 'order': 19, 'profile_path': '/tYql2muBX2aJpUtteoRmPSLcJTl.jpg'}, {'cast_id': 48, 'character': 'Matt Beckett', 'credit_id': '5370f218c3a3687012000104', 'gender': 2, 'id': 60118, 'name': 'John Bedford Lloyd', 'order': 20, 'profile_path': '/oEBXW5cLQ1e2LrPaIug8DwHcSXV.jpg'}, {'cast_id': 3, 'character': 'Judge Tate', 'credit_id': '52fe452fc3a36847f80c10c5', 'gender': 1, 'id': 10362, 'name': 'Roberta Maxwell', 'order': 21, 'profile_path': '/sq4LeTqg7q23RevHzM5bONXQ00h.jpg'}, {'cast_id': 49, 'character': 'Mr. Finley', 'credit_id': '5370f27cc3a368700b0000f7', 'gender': 0, 'id': 1066975, 'name': 'Warren Miller', 'order': 22, 'profile_path': None}, {'cast_id': 50, 'character': 'Juror', 'credit_id': '5370f29ec3a36870330000e9', 'gender': 2, 'id': 127738, 'name': 'Harry Northup', 'order': 23, 'profile_path': '/l8Xgvu4iYGBcuHEPJYL5DmLS6FN.jpg'}, {'cast_id': 51, 'character': 'Randy Beckett', 'credit_id': '5370f2b5c3a368701200010a', 'gender': 0, 'id': 1318899, 'name': 'Dan Olmstead', 'order': 24, 'profile_path': None}, {'cast_id': 52, 'character': 'Filko', 'credit_id': '5370f30dc3a3686ffe0000f7', 'gender': 2, 'id': 1318900, 'name': 'Joey Perillo', 'order': 25, 'profile_path': '/db1ycVZMiz0WHKiYeClkvUI9LPH.jpg'}, {'cast_id': 53, 'character': 'Iris', 'credit_id': '5370f31cc3a368700b000107', 'gender': 0, 'id': 1281000, 'name': 'Lauren Roselli', 'order': 26, 'profile_path': None}, {'cast_id': 28, 'character': 'Anthea Burton', 'credit_id': '52fe452fc3a36847f80c112d', 'gender': 1, 'id': 63279, 'name': 'Anna Deavere Smith', 'order': 28, 'profile_path': '/1sJnUz9umndJBGZIh9QfxAd7uxg.jpg'}, {'cast_id': 30, 'character': 'Shelby', 'credit_id': '52fe452fc3a36847f80c1135', 'gender': 1, 'id': 568367, 'name': 'Lisa Talerico', 'order': 29, 'profile_path': '/ayEqvyjriyFPtyp8Y4MYzzCAWrZ.jpg'}, {'cast_id': 55, 'character': 'Jury Foreman', 'credit_id': '5370f373c3a3686ffe000102', 'gender': 2, 'id': 1473, 'name': 'Daniel von Bargen', 'order': 30, 'profile_path': '/fFiiZCvBCqQ4xmCzYpMJQ7xboP3.jpg'}, {'cast_id': 37, 'character': 'Librarian', 'credit_id': '5370e401c3a368700b000013', 'gender': 2, 'id': 3801, 'name': 'Tracey Walter', 'order': 31, 'profile_path': '/pMeImyAZ8fpQ32QyPO8g6W8gs13.jpg'}, {'cast_id': 31, 'character': 'Jamey Collins', 'credit_id': '52fe452fc3a36847f80c1139', 'gender': 2, 'id': 11367, 'name': 'Bradley Whitford', 'order': 32, 'profile_path': '/66brylvzWLg94TRMd6QFrVyMOei.jpg'}, {'cast_id': 56, 'character': 'Chandra', 'credit_id': '5370f3cbc3a3687012000117', 'gender': 1, 'id': 171075, 'name': 'Chandra Wilson', 'order': 33, 'profile_path': '/3933k7jumQ3oHkJlV7NL9zh7xK1.jpg'}, {'cast_id': 57, 'character': 'Melissa Benedict', 'credit_id': '5370f3fac3a368701900012e', 'gender': 1, 'id': 79906, 'name': 'Kathryn Witt', 'order': 34, 'profile_path': '/kBVhoLO2UQoB8rVRvnr6JFPUgvJ.jpg'}, {'cast_id': 35, 'character': 'Sarah Beckett', 'credit_id': '5370e3b8c3a3687005000005', 'gender': 1, 'id': 109410, 'name': 'Joanne Woodward', 'order': 35, 'profile_path': '/8a500O203jN1IHFZVAPwVUyAHUZ.jpg'}, {'cast_id': 4, 'character': 'Crutches', 'credit_id': '52fe452fc3a36847f80c10c9', 'gender': 0, 'id': 59329, 'name': 'Buzz Kilman', 'order': 36, 'profile_path': '/pDwywHDHEwWlkxd3vkg6A7h6S9f.jpg'}, {'cast_id': 24, 'character': 'Clinic Patient', 'credit_id': '52fe452fc3a36847f80c111d', 'gender': 0, 'id': 568364, 'name': 'Mark Sorensen Jr.', 'order': 37, 'profile_path': None}, {'cast_id': 25, 'character': 'Tyrone', 'credit_id': '52fe452fc3a36847f80c1121', 'gender': 0, 'id': 568365, 'name': 'Jeffrey Williamson', 'order': 38, 'profile_path': None}, {'cast_id': 29, 'character': 'Rachel Smilow', 'credit_id': '52fe452fc3a36847f80c1131', 'gender': 1, 'id': 58539, 'name': 'Stephanie Roth Haberle', 'order': 39, 'profile_path': '/x2mc2cu3Bpkp2yuobbTJFXiJSoM.jpg'}, {'cast_id': 58, 'character': 'Dr. Armbruster', 'credit_id': '54887085c3a368414800167a', 'gender': 0, 'id': 1397318, 'name': 'Bill Rowe', 'order': 40, 'profile_path': None}, {'cast_id': 59, 'character': 'Alan', 'credit_id': '55ea2a1f9251413e45007554', 'gender': 2, 'id': 20569, 'name': 'Ford Wheeler', 'order': 41, 'profile_path': None}, {'cast_id': 60, 'character': 'Himself', 'credit_id': '55ea2bc79251413e3e007ba8', 'gender': 2, 'id': 196537, 'name': 'Julius Erving', 'order': 42, 'profile_path': '/9G3Ao7DETIQ6OZPxG82K3WKmBwT.jpg'}, {'cast_id': 61, 'character': "Jill's Husband", 'credit_id': '55ea2c75c3a3682c62007a1c', 'gender': 2, 'id': 61607, 'name': 'Adam LeFevre', 'order': 43, 'profile_path': '/y17YQ7F99kpqJuCUYfOoeArAkKz.jpg'}, {'cast_id': 62, 'character': 'Guido Paonessa', 'credit_id': '55ea2c9cc3a3682c62007a21', 'gender': 2, 'id': 27098, 'name': 'Gary Goetzman', 'order': 44, 'profile_path': '/7uD9essxoWX745IbAbBvNidJeM7.jpg'}, {'cast_id': 63, 'character': 'Juror', 'credit_id': '55ea2d5292514106d600070e', 'gender': 2, 'id': 16298, 'name': 'Kenneth Utt', 'order': 45, 'profile_path': '/8zXlrOU5Yjq0EHOjE5LDUOYH3Rs.jpg'}, {'cast_id': 64, 'character': 'Juror', 'credit_id': '55ea2d95c3a3682c5f007b82', 'gender': 0, 'id': 192268, 'name': 'Lawrence T. Wrentz', 'order': 46, 'profile_path': None}, {'cast_id': 65, 'character': 'Ralph Peterson', 'credit_id': '55ea2df3c3a3682c62007a43', 'gender': 0, 'id': 127069, 'name': 'Charles Techman', 'order': 47, 'profile_path': '/fTjQfqqYRx2LvE6CmAVNOpNPkKa.jpg'}, {'cast_id': 66, 'character': 'Not Adam and Steve', 'credit_id': '55ea2e149251413e3200758a', 'gender': 0, 'id': 1280989, 'name': 'Jim Roche', 'order': 48, 'profile_path': None}, {'cast_id': 67, 'character': 'Bartender', 'credit_id': '55ea2e73c3a3682c6b0072dc', 'gender': 0, 'id': 1178317, 'name': 'Tony Fitzpatrick', 'order': 49, 'profile_path': '/91YMhCepazSzbGKgqMZmWuWdJSg.jpg'}, {'cast_id': 68, 'character': 'Bailiff', 'credit_id': '55ea2eff9251413e320075ad', 'gender': 2, 'id': 152638, 'name': 'Gene Borkan', 'order': 50, 'profile_path': None}, {'cast_id': 69, 'character': 'Party singer', 'credit_id': '55ea2f4b92514106d6000744', 'gender': 0, 'id': 1352800, 'name': 'Q. Lazzarus', 'order': 51, 'profile_path': None}, {'cast_id': 70, 'character': 'Robert', 'credit_id': '55ea2fa1c3a3687d3b0006ae', 'gender': 0, 'id': 1382436, 'name': 'Lucas Platt', 'order': 52, 'profile_path': None}, {'cast_id': 71, 'character': "Miguel's Dad", 'credit_id': '55ea2fedc3a3682c5d00828d', 'gender': 0, 'id': 1131774, 'name': 'JosÃ© Castillo', 'order': 53, 'profile_path': None}, {'cast_id': 72, 'character': 'Partygoer (uncredited)', 'credit_id': '55ea3054c3a3682c5f007bde', 'gender': 0, 'id': 112167, 'name': 'Roy Blount, Jr.', 'order': 54, 'profile_path': None}, {'cast_id': 73, 'character': 'PR Director (uncredited)', 'credit_id': '55ea307ac3a3682c5d0082a3', 'gender': 2, 'id': 1280972, 'name': 'Bob Bowersox', 'order': 55, 'profile_path': '/egX7rAuVo0xMGNvkHPuwFPMaFYr.jpg'}, {'cast_id': 74, 'character': 'Guest at Party (uncredited)', 'credit_id': '55ea30a1c3a3682c70007542', 'gender': 2, 'id': 57459, 'name': 'Quentin Crisp', 'order': 56, 'profile_path': '/srta8o3cDlJOhOtzbQiQzN2Y19n.jpg'}, {'cast_id': 75, 'character': 'Reporter (uncredited)', 'credit_id': '55ea30bb9251413e3500748a', 'gender': 2, 'id': 1298410, 'name': 'Tom Detrik', 'order': 57, 'profile_path': '/fSwEL5PsQMfxezcji0bMk0QHKeB.jpg'}, {'cast_id': 76, 'character': 'Security Guard (uncredited)', 'credit_id': '55ea317cc3a3682c5d0082ed', 'gender': 0, 'id': 207297, 'name': 'Tony Devon', 'order': 58, 'profile_path': '/iVzMhwSjee9mkXUH1WI762slQCQ.jpg'}, {'cast_id': 77, 'character': 'Doctor (uncredited)', 'credit_id': '55ea31b392514106d60007b5', 'gender': 2, 'id': 16300, 'name': 'Tak Fujimoto', 'order': 59, 'profile_path': None}, {'cast_id': 78, 'character': 'Guy in Library (uncredited)', 'credit_id': '55ea3247c3a3682c76006fb3', 'gender': 0, 'id': 1216756, 'name': 'Jaime Gomez', 'order': 60, 'profile_path': '/zw5NqIuPMJ9dOcatqL20vvQPQko.jpg'}, {'cast_id': 79, 'character': 'Guest (uncredited)', 'credit_id': '55ea3280c3a3682c700075b6', 'gender': 0, 'id': 35352, 'name': 'Ana Leza', 'order': 61, 'profile_path': None}]</t>
  </si>
  <si>
    <t>[{'credit_id': '52fe452fc3a36847f80c10f9', 'department': 'Sound', 'gender': 2, 'id': 117, 'job': 'Original Music Composer', 'name': 'Howard Shore', 'profile_path': '/4HbFF5o13GkO0rHi4OVXXMb7U5L.jpg'}, {'credit_id': '52fe452fc3a36847f80c113f', 'department': 'Costume &amp; Make-Up', 'gender': 0, 'id': 557, 'job': 'Costume Design', 'name': 'Colleen Atwood', 'profile_path': '/4hbAdhvoCkENdoFDLKdXck1ESIl.jpg'}, {'credit_id': '57cc4fe6c3a36830a00015f9', 'department': 'Production', 'gender': 2, 'id': 1530, 'job': 'Casting', 'name': 'Howard Feuer', 'profile_path': None}, {'credit_id': '52fe452fc3a36847f80c10cf', 'department': 'Directing', 'gender': 2, 'id': 16294, 'job': 'Director', 'name': 'Jonathan Demme', 'profile_path': '/17dEjoWccPf9NDm43XP44vhSTEd.jpg'}, {'credit_id': '52fe452fc3a36847f80c10e1', 'department': 'Production', 'gender': 2, 'id': 16294, 'job': 'Producer', 'name': 'Jonathan Demme', 'profile_path': '/17dEjoWccPf9NDm43XP44vhSTEd.jpg'}, {'credit_id': '52fe452fc3a36847f80c10db', 'department': 'Production', 'gender': 2, 'id': 16296, 'job': 'Executive Producer', 'name': 'Ronald M. Bozman', 'profile_path': None}, {'credit_id': '57cc5300c3a36830980014d1', 'department': 'Directing', 'gender': 2, 'id': 16296, 'job': 'Assistant Director', 'name': 'Ronald M. Bozman', 'profile_path': None}, {'credit_id': '52fe452fc3a36847f80c10ed', 'department': 'Production', 'gender': 2, 'id': 16297, 'job': 'Producer', 'name': 'Edward Saxon', 'profile_path': None}, {'credit_id': '52fe452fc3a36847f80c10f3', 'department': 'Production', 'gender': 2, 'id': 16298, 'job': 'Executive Producer', 'name': 'Kenneth Utt', 'profile_path': '/8zXlrOU5Yjq0EHOjE5LDUOYH3Rs.jpg'}, {'credit_id': '57cc52c7925141261c00167a', 'department': 'Production', 'gender': 2, 'id': 16298, 'job': 'Unit Production Manager', 'name': 'Kenneth Utt', 'profile_path': '/8zXlrOU5Yjq0EHOjE5LDUOYH3Rs.jpg'}, {'credit_id': '52fe452fc3a36847f80c10ff', 'department': 'Camera', 'gender': 2, 'id': 16300, 'job': 'Director of Photography', 'name': 'Tak Fujimoto', 'profile_path': None}, {'credit_id': '52fe452fc3a36847f80c1105', 'department': 'Editing', 'gender': 2, 'id': 4869, 'job': 'Editor', 'name': 'Craig McKay', 'profile_path': None}, {'credit_id': '57cc5050925141262500148d', 'department': 'Art', 'gender': 0, 'id': 20585, 'job': 'Set Decoration', 'name': "Karen O'Hara", 'profile_path': None}, {'credit_id': '57cc4fb1c3a36830930012c6', 'department': 'Art', 'gender': 1, 'id': 9178, 'job': 'Production Design', 'name': 'Kristi Zea', 'profile_path': '/ztX9n1RfiJnfhpQKZshM0HYyzb3.jpg'}, {'credit_id': '57cc4f9bc3a36830900012d8', 'department': 'Production', 'gender': 1, 'id': 9178, 'job': 'Associate Producer', 'name': 'Kristi Zea', 'profile_path': '/ztX9n1RfiJnfhpQKZshM0HYyzb3.jpg'}, {'credit_id': '57cc502a925141261c00147a', 'department': 'Art', 'gender': 2, 'id': 12257, 'job': 'Art Direction', 'name': 'Tim Galvin', 'profile_path': None}, {'credit_id': '52fe452fc3a36847f80c10e7', 'department': 'Production', 'gender': 2, 'id': 27098, 'job': 'Executive Producer', 'name': 'Gary Goetzman', 'profile_path': '/7uD9essxoWX745IbAbBvNidJeM7.jpg'}, {'credit_id': '57cc50b7c3a368309300137f', 'department': 'Costume &amp; Make-Up', 'gender': 0, 'id': 32490, 'job': 'Hair Designer', 'name': "Alan D'Angerio", 'profile_path': None}, {'credit_id': '57cc5a40c3a368309300195e', 'department': 'Production', 'gender': 1, 'id': 35490, 'job': 'Casting Associate', 'name': 'Nicole Arbusto', 'profile_path': None}, {'credit_id': '52fe452fc3a36847f80c10d5', 'department': 'Writing', 'gender': 2, 'id': 59330, 'job': 'Author', 'name': 'Ron Nyswaner', 'profile_path': None}, {'credit_id': '57cc5b1792514159a4000024', 'department': 'Costume &amp; Make-Up', 'gender': 0, 'id': 91128, 'job': 'Costume Design', 'name': 'Lisa R. Frucht', 'profile_path': None}, {'credit_id': '57cc5b6692514159cf000056', 'department': 'Directing', 'gender': 0, 'id': 91160, 'job': 'Script Supervisor', 'name': 'Anne Gyory', 'profile_path': None}, {'credit_id': '57cc5ce8925141598c00016b', 'department': 'Editing', 'gender': 1, 'id': 1031697, 'job': 'Editorial Services', 'name': 'Colleen Sharp', 'profile_path': None}, {'credit_id': '57cc5ad9c3a36830a5001d3c', 'department': 'Costume &amp; Make-Up', 'gender': 0, 'id': 1328380, 'job': 'Costume Supervisor', 'name': 'David Davenport', 'profile_path': None}, {'credit_id': '57cc50ee925141261f001407', 'department': 'Costume &amp; Make-Up', 'gender': 0, 'id': 1378068, 'job': 'Makeup Designer', 'name': 'Carl Fullerton', 'profile_path': None}, {'credit_id': '57d8a0a0c3a3685493002592', 'department': 'Crew', 'gender': 0, 'id': 1378368, 'job': 'Title Graphics', 'name': 'Pablo Ferro', 'profile_path': None}, {'credit_id': '57cc5de39251412613001e9a', 'department': 'Camera', 'gender': 0, 'id': 1399143, 'job': 'Steadicam Operator', 'name': 'Garrett Brown', 'profile_path': None}, {'credit_id': '57cc5f1cc3a36830a5002016', 'department': 'Lighting', 'gender': 2, 'id': 1407711, 'job': 'Electrician', 'name': 'Steven Litecky', 'profile_path': None}, {'credit_id': '57cc5142c3a368309c001500', 'department': 'Costume &amp; Make-Up', 'gender': 0, 'id': 1411075, 'job': 'Wigmaker', 'name': 'Peter Owen', 'profile_path': None}, {'credit_id': '57cc51c09251412622001613', 'department': 'Costume &amp; Make-Up', 'gender': 2, 'id': 1414488, 'job': 'Hairstylist', 'name': 'Kenneth Walker', 'profile_path': None}, {'credit_id': '57cc5169c3a36830a0001718', 'department': 'Costume &amp; Make-Up', 'gender': 0, 'id': 1438559, 'job': 'Makeup Artist', 'name': 'Edna Sheen', 'profile_path': None}, {'credit_id': '57cc52879251412625001601', 'department': 'Production', 'gender': 0, 'id': 1458535, 'job': 'Unit Production Manager', 'name': 'Steve Rose', 'profile_path': None}, {'credit_id': '57cc5a799251412625001ae2', 'department': 'Costume &amp; Make-Up', 'gender': 0, 'id': 1534951, 'job': 'Costume Supervisor', 'name': 'Timothy Alberts', 'profile_path': None}, {'credit_id': '57cc5c65c3a36830a5001e34', 'department': 'Sound', 'gender': 0, 'id': 1547379, 'job': 'Music Editor', 'name': 'Nicholas Meyers', 'profile_path': None}, {'credit_id': '56cc91bbc3a3683afe000113', 'department': 'Costume &amp; Make-Up', 'gender': 0, 'id': 1549583, 'job': 'Assistant Costume Designer', 'name': 'Kathleen Gerlach', 'profile_path': None}, {'credit_id': '57cc5ea1c3a36872eb0002ab', 'department': 'Lighting', 'gender': 0, 'id': 1550194, 'job': 'Rigging Gaffer', 'name': 'Ken Connors', 'profile_path': None}]</t>
  </si>
  <si>
    <t>[{'name': 'TriStar Pictures', 'id': 559}, {'name': 'Clinica Estetico', 'id': 1274}]</t>
  </si>
  <si>
    <t>Philadelphia</t>
  </si>
  <si>
    <t>m472</t>
  </si>
  <si>
    <t>[{'cast_id': 1, 'character': 'Richard B. Riddick', 'credit_id': '52fe436dc3a36847f80535fd', 'gender': 2, 'id': 12835, 'name': 'Vin Diesel', 'order': 0, 'profile_path': '/7rwSXluNWZAluYMOEWBxkPmckES.jpg'}, {'cast_id': 2, 'character': 'Carolyn Fry', 'credit_id': '52fe436dc3a36847f8053601', 'gender': 1, 'id': 8329, 'name': 'Radha Mitchell', 'order': 1, 'profile_path': '/kKbnljNC07nqiucGeouxhKESXUC.jpg'}, {'cast_id': 3, 'character': 'William J. Johns', 'credit_id': '52fe436dc3a36847f8053605', 'gender': 2, 'id': 6614, 'name': 'Cole Hauser', 'order': 2, 'profile_path': '/2izzcOrZpt22ObHjSNq3qRhrGHu.jpg'}, {'cast_id': 5, 'character': 'Paris P. Ogilvie', 'credit_id': '52fe436dc3a36847f805360d', 'gender': 2, 'id': 28099, 'name': 'Lewis Fitz-Gerald', 'order': 3, 'profile_path': '/AaMzFJdzQkcJ2iyoZ6OZ62ZtoxX.jpg'}, {'cast_id': 6, 'character': 'Shazza', 'credit_id': '52fe436dc3a36847f8053611', 'gender': 1, 'id': 26054, 'name': 'Claudia Black', 'order': 4, 'profile_path': '/pK3tITtBYc4ajdOPMZixGrN6C7v.jpg'}, {'cast_id': 8, 'character': 'Abu "Imam" al-Walid', 'credit_id': '52fe436dc3a36847f8053619', 'gender': 2, 'id': 65827, 'name': 'Keith David', 'order': 5, 'profile_path': '/nwAC9TgwRkj0Ritq93O8GeublyL.jpg'}, {'cast_id': 4, 'character': 'Jack / Jackie', 'credit_id': '52fe436dc3a36847f8053609', 'gender': 0, 'id': 28098, 'name': 'Rhiana Griffith', 'order': 6, 'profile_path': '/gdQW1iRZ3W9rlIOHaazLxiPFD00.jpg'}, {'cast_id': 34, 'character': "John 'Zeke' Ezekiel", 'credit_id': '57d460e492514137dc0001fd', 'gender': 2, 'id': 1235730, 'name': 'John Moore', 'order': 7, 'profile_path': None}, {'cast_id': 7, 'character': 'Greg Owens', 'credit_id': '52fe436dc3a36847f8053615', 'gender': 2, 'id': 28100, 'name': 'Simon Burke', 'order': 8, 'profile_path': '/f0NpWdQevKUbndxBNngFnMHwcMY.jpg'}, {'cast_id': 23, 'character': 'Suleiman', 'credit_id': '53fc98200e0a267a6c00acc0', 'gender': 0, 'id': 230602, 'name': 'Les Chantery', 'order': 9, 'profile_path': None}, {'cast_id': 24, 'character': 'Hassan', 'credit_id': '53fc98390e0a267a6600aabc', 'gender': 0, 'id': 1357177, 'name': 'Sam Sari', 'order': 10, 'profile_path': None}, {'cast_id': 25, 'character': 'Ali', 'credit_id': '53fc98490e0a267a6f00ac8e', 'gender': 2, 'id': 56450, 'name': 'Firass Dirani', 'order': 11, 'profile_path': '/dqIE2ckazhjMc5ETNCPgn8B4Mr9.jpg'}, {'cast_id': 26, 'character': 'Total Stranger', 'credit_id': '53fc98670e0a267a7200aca5', 'gender': 0, 'id': 1357178, 'name': 'Ric Anderson', 'order': 12, 'profile_path': None}, {'cast_id': 27, 'character': 'Captain Tom Mitchell', 'credit_id': '53fc98770e0a267a6900acd2', 'gender': 0, 'id': 1357179, 'name': 'Vic Wilson', 'order': 13, 'profile_path': None}, {'cast_id': 28, 'character': 'Dead Crew Member', 'credit_id': '53fc98840e0a267a7200acaa', 'gender': 0, 'id': 1357180, 'name': 'Angela Moore', 'order': 14, 'profile_path': None}]</t>
  </si>
  <si>
    <t>[{'credit_id': '52fe436dc3a36847f805361f', 'department': 'Directing', 'gender': 0, 'id': 28239, 'job': 'Director', 'name': 'David Twohy', 'profile_path': '/7hJbNy5XKO5je9FsSGvl4QbGyMM.jpg'}, {'credit_id': '52fe436dc3a36847f8053625', 'department': 'Camera', 'gender': 2, 'id': 28240, 'job': 'Director of Photography', 'name': 'David Eggby', 'profile_path': '/6NUKQYAcB5ql7xXoXVeHG4Jk0O8.jpg'}, {'credit_id': '52fe436dc3a36847f805363d', 'department': 'Editing', 'gender': 2, 'id': 13673, 'job': 'Editor', 'name': 'Rick Shaine', 'profile_path': None}, {'credit_id': '52fe436dc3a36847f8053643', 'department': 'Production', 'gender': 2, 'id': 9185, 'job': 'Producer', 'name': 'Tom Engelman', 'profile_path': None}, {'credit_id': '52fe436dc3a36847f8053649', 'department': 'Writing', 'gender': 2, 'id': 63920, 'job': 'Screenplay', 'name': 'Jim Wheat', 'profile_path': None}, {'credit_id': '52fe436dc3a36847f805364f', 'department': 'Writing', 'gender': 2, 'id': 63921, 'job': 'Screenplay', 'name': 'Ken Wheat', 'profile_path': None}, {'credit_id': '5876887fc3a3682d33000bae', 'department': 'Sound', 'gender': 2, 'id': 5912, 'job': 'Music', 'name': 'Graeme Revell', 'profile_path': '/g2Nhv2OCV8ygLYxkeDbhlqnrv7Z.jpg'}, {'credit_id': '58768ef3c3a3682d1b000ef4', 'department': 'Sound', 'gender': 0, 'id': 1589728, 'job': 'Assistant Sound Editor', 'name': 'Michael Axinn', 'profile_path': None}, {'credit_id': '586950e8c3a3680f5100ef7f', 'department': 'Sound', 'gender': 0, 'id': 1588683, 'job': 'Boom Operator', 'name': 'Rod Conder', 'profile_path': None}, {'credit_id': '586951bf9251414e7500e293', 'department': 'Sound', 'gender': 0, 'id': 28241, 'job': 'Orchestrator', 'name': 'Tim Simonec', 'profile_path': None}, {'credit_id': '58695455c3a3680f5100f12f', 'department': 'Crew', 'gender': 0, 'id': 1730984, 'job': 'Thanks', 'name': 'Jonathan Bader', 'profile_path': None}, {'credit_id': '58769088c3a3682d1b000fd7', 'department': 'Art', 'gender': 0, 'id': 1730955, 'job': 'Painter', 'name': 'Chris Geissman', 'profile_path': None}, {'credit_id': '53620b12c3a368397e00114a', 'department': 'Production', 'gender': 1, 'id': 9545, 'job': 'Casting', 'name': 'Anne McCarthy', 'profile_path': None}, {'credit_id': '53620b28c3a3683965001012', 'department': 'Production', 'gender': 1, 'id': 5914, 'job': 'Casting', 'name': 'Mary Vernieu', 'profile_path': '/rluDG0SLCvh3rVkMMp44C31iHIN.jpg'}, {'credit_id': '53620b3fc3a368396e00113d', 'department': 'Costume &amp; Make-Up', 'gender': 1, 'id': 75683, 'job': 'Costume Design', 'name': 'Anna Borghesi', 'profile_path': None}, {'credit_id': '55730b4ec3a3686b7d001684', 'department': 'Writing', 'gender': 0, 'id': 28239, 'job': 'Screenplay', 'name': 'David Twohy', 'profile_path': '/7hJbNy5XKO5je9FsSGvl4QbGyMM.jpg'}, {'credit_id': '55730b6c92514110f9002340', 'department': 'Production', 'gender': 2, 'id': 9196, 'job': 'Executive Producer', 'name': 'Ted Field', 'profile_path': '/qmB7sZcgRUq7mRFBSTlSsVXh7sH.jpg'}, {'credit_id': '55730b76925141456e000378', 'department': 'Production', 'gender': 2, 'id': 9184, 'job': 'Executive Producer', 'name': 'Scott Kroopf', 'profile_path': None}, {'credit_id': '55730b83c3a368382b0044fb', 'department': 'Production', 'gender': 0, 'id': 61483, 'job': 'Executive Producer', 'name': 'Tony Winley', 'profile_path': None}, {'credit_id': '587689369251410f34000c7f', 'department': 'Directing', 'gender': 0, 'id': 1584249, 'job': 'First Assistant Director', 'name': 'Jamie Crooks', 'profile_path': None}, {'credit_id': '5876909ac3a3682d2000109e', 'department': 'Art', 'gender': 0, 'id': 1737139, 'job': 'Painter', 'name': 'Stephen Hay', 'profile_path': None}, {'credit_id': '586929629251414e7d00d692', 'department': 'Art', 'gender': 0, 'id': 62743, 'job': 'Production Design', 'name': "Graham 'Grace' Walker", 'profile_path': None}, {'credit_id': '5869297f9251414e7a00cffe', 'department': 'Art', 'gender': 0, 'id': 33195, 'job': 'Art Direction', 'name': 'Ian Gracie', 'profile_path': None}, {'credit_id': '586929999251414e7800d0cd', 'department': 'Art', 'gender': 0, 'id': 29085, 'job': 'Set Decoration', 'name': 'Michael Rumpf', 'profile_path': None}, {'credit_id': '58694bb49251414e7d00e990', 'department': 'Art', 'gender': 0, 'id': 1730954, 'job': 'Art Department Coordinator', 'name': 'Katie Nott', 'profile_path': None}, {'credit_id': '58694bd1c3a3680f4b00e2ca', 'department': 'Art', 'gender': 0, 'id': 1402733, 'job': 'Assistant Art Director', 'name': 'Jim Millett', 'profile_path': None}, {'credit_id': '58694bea9251414e8a00da27', 'department': 'Art', 'gender': 0, 'id': 1588669, 'job': 'Construction Coordinator', 'name': 'John Rann', 'profile_path': None}, {'credit_id': '58694c05c3a3680f5c00d881', 'department': 'Art', 'gender': 0, 'id': 1392667, 'job': 'Construction Foreman', 'name': 'Mark Stephens', 'profile_path': None}, {'credit_id': '58694c1b9251414e7800e31e', 'department': 'Art', 'gender': 2, 'id': 29086, 'job': 'Leadman', 'name': 'Daryl Porter', 'profile_path': None}, {'credit_id': '58694c729251414e7500dfe3', 'department': 'Art', 'gender': 0, 'id': 1483570, 'job': 'Set Designer', 'name': 'Martin Ash', 'profile_path': None}, {'credit_id': '58694c93c3a3680f4800e5c2', 'department': 'Art', 'gender': 0, 'id': 1730956, 'job': 'Standby Painter', 'name': 'Wayne Truce', 'profile_path': None}, {'credit_id': '58694cd79251414e7a00e2f9', 'department': 'Camera', 'gender': 2, 'id': 979175, 'job': 'Steadicam Operator', 'name': 'Brad Shield', 'profile_path': None}, {'credit_id': '58694cee9251414e7f00e3c6', 'department': 'Camera', 'gender': 0, 'id': 1730959, 'job': 'Still Photographer', 'name': 'Sean Barnes', 'profile_path': None}, {'credit_id': '58694cfcc3a3680f5400e799', 'department': 'Costume &amp; Make-Up', 'gender': 0, 'id': 1418312, 'job': 'Costume Supervisor', 'name': 'Keryn Ribbands', 'profile_path': None}, {'credit_id': '58694d0fc3a3680f4800e613', 'department': 'Costume &amp; Make-Up', 'gender': 0, 'id': 1730960, 'job': 'Hairstylist', 'name': 'Carolyn Nott', 'profile_path': None}, {'credit_id': '58694d419251414e7800e3d7', 'department': 'Costume &amp; Make-Up', 'gender': 0, 'id': 1730962, 'job': 'Set Dressing Artist', 'name': 'Scott McMaster', 'profile_path': None}, {'credit_id': '58694d689251414e8a00daf2', 'department': 'Crew', 'gender': 0, 'id': 1730964, 'job': 'Armorer', 'name': 'Allan Mowbray', 'profile_path': None}, {'credit_id': '58694ddec3a3680f4800e6a2', 'department': 'Crew', 'gender': 0, 'id': 1730966, 'job': 'Dialect Coach', 'name': 'Clair Crowther', 'profile_path': None}, {'credit_id': '58694e279251414e8200e759', 'department': 'Crew', 'gender': 0, 'id': 1730967, 'job': 'Legal Services', 'name': 'Peter Thompson', 'profile_path': None}, {'credit_id': '58694e5ac3a3680f5c00d9c2', 'department': 'Crew', 'gender': 0, 'id': 1667091, 'job': 'Post Production Supervisor', 'name': 'Graham Stumpf', 'profile_path': None}, {'credit_id': '58694e7e9251414e7d00eb3b', 'department': 'Crew', 'gender': 0, 'id': 1730969, 'job': 'Propmaker', 'name': 'David Tremont', 'profile_path': None}, {'credit_id': '58694e899251414e8700e2fe', 'department': 'Crew', 'gender': 1, 'id': 62745, 'job': 'Property Master', 'name': 'Beverley Dunn', 'profile_path': None}, {'credit_id': '58694eb99251414e8700e327', 'department': 'Crew', 'gender': 0, 'id': 1412745, 'job': 'Second Unit Cinematographer', 'name': "Ian 'Thistle' Thorburn", 'profile_path': None}, {'credit_id': '58694ed89251414e7500e125', 'department': 'Crew', 'gender': 0, 'id': 1412741, 'job': 'Sound Recordist', 'name': "Paul 'Salty' Brincat", 'profile_path': None}, {'credit_id': '58694f2ac3a3680f4500f5ed', 'department': 'Crew', 'gender': 0, 'id': 1418813, 'job': 'Stunt Coordinator', 'name': 'Chris Anderson', 'profile_path': '/9LfR1P9JcofHkubA5WrC8boaCEq.jpg'}, {'credit_id': '58694f8d9251414e7d00ebc0', 'department': 'Production', 'gender': 0, 'id': 79143, 'job': 'Unit Production Manager', 'name': 'Sue MacKay', 'profile_path': None}, {'credit_id': '58694fa0c3a3680f5100eede', 'department': 'Crew', 'gender': 0, 'id': 1412758, 'job': 'Unit Publicist', 'name': 'Fiona Searson', 'profile_path': None}, {'credit_id': '58694fb79251414e7500e1a3', 'department': 'Crew', 'gender': 0, 'id': 1730972, 'job': 'Visual Effects Editor', 'name': 'Karen Dimmig', 'profile_path': None}, {'credit_id': '58694fe6c3a3680f5100eefa', 'department': 'Editing', 'gender': 0, 'id': 1548684, 'job': 'Color Timer', 'name': 'Dan Muscarella', 'profile_path': None}, {'credit_id': '58694ffac3a3680f4800e7b3', 'department': 'Editing', 'gender': 0, 'id': 1449172, 'job': 'Dialogue Editor', 'name': 'Lindakay Brown', 'profile_path': None}, {'credit_id': '58695014c3a3680f4e00d80a', 'department': 'Editing', 'gender': 0, 'id': 1433622, 'job': 'First Assistant Editor', 'name': 'Andrew Blustain', 'profile_path': None}, {'credit_id': '5869506dc3a3680f5400e949', 'department': 'Production', 'gender': 0, 'id': 1564277, 'job': 'Executive In Charge Of Production', 'name': 'Michelle Wright', 'profile_path': None}, {'credit_id': '58695089c3a3680f4800e7fb', 'department': 'Production', 'gender': 0, 'id': 1730975, 'job': 'Location Manager', 'name': 'Campbell McLean', 'profile_path': None}, {'credit_id': '586950b09251414e7800e59e', 'department': 'Production', 'gender': 0, 'id': 1393323, 'job': 'Production Coordinator', 'name': 'Barrie Hemsley', 'profile_path': None}, {'credit_id': '58695126c3a3680f4e00d88b', 'department': 'Sound', 'gender': 2, 'id': 95842, 'job': 'Music Editor', 'name': 'Joshua Winget', 'profile_path': None}, {'credit_id': '586951f1c3a3680f5400ea15', 'department': 'Sound', 'gender': 2, 'id': 15894, 'job': 'Sound Designer', 'name': 'Tom Myers', 'profile_path': None}, {'credit_id': '586952089251414e7a00e599', 'department': 'Sound', 'gender': 0, 'id': 1730976, 'job': 'Sound Effects Editor', 'name': 'Samuel H. Hinckley', 'profile_path': None}, {'credit_id': '58695216c3a3680f4800e8be', 'department': 'Sound', 'gender': 2, 'id': 1399116, 'job': 'Supervising Sound Editor', 'name': 'Robert Shoup', 'profile_path': None}, {'credit_id': '586952579251414e7500e2e6', 'department': 'Visual Effects', 'gender': 2, 'id': 1454936, 'job': 'Special Effects Supervisor', 'name': 'Brian Cox', 'profile_path': None}, {'credit_id': '58695305c3a3680f5c00dbbd', 'department': 'Visual Effects', 'gender': 0, 'id': 122274, 'job': 'Visual Effects Supervisor', 'name': 'Peter Chiang', 'profile_path': None}, {'credit_id': '5869531fc3a3680f5800ee7c', 'department': 'Writing', 'gender': 0, 'id': 1555377, 'job': 'Storyboard', 'name': 'Jason Brubaker', 'profile_path': None}, {'credit_id': '5869534cc3a3680f5400eaed', 'department': 'Crew', 'gender': 0, 'id': 1399117, 'job': 'Sound Design Assistant', 'name': 'David C. Hughes', 'profile_path': None}, {'credit_id': '58695366c3a3680f4e00d9ad', 'department': 'Crew', 'gender': 0, 'id': 1730979, 'job': 'Studio Teachers', 'name': 'Cameron Curphey', 'profile_path': None}, {'credit_id': '58768780c3a3682d1b000b24', 'department': 'Writing', 'gender': 2, 'id': 63921, 'job': 'Story', 'name': 'Ken Wheat', 'profile_path': None}, {'credit_id': '5876878c9251410f41000b65', 'department': 'Writing', 'gender': 2, 'id': 63920, 'job': 'Story', 'name': 'Jim Wheat', 'profile_path': None}, {'credit_id': '587688479251410f4a000bad', 'department': 'Visual Effects', 'gender': 2, 'id': 3964, 'job': 'Creature Design', 'name': 'Patrick Tatopoulos', 'profile_path': '/74JOnC7DLU4uDwNzQX80oLX5Giy.jpg'}, {'credit_id': '5876890c9251410f47000c0f', 'department': 'Production', 'gender': 1, 'id': 61624, 'job': 'Local Casting', 'name': 'Ann Robinson', 'profile_path': None}, {'credit_id': '58768961c3a3682d20000cb5', 'department': 'Directing', 'gender': 0, 'id': 1737118, 'job': 'Second Assistant Director', 'name': 'Jennifer Rees-Brown', 'profile_path': None}, {'credit_id': '58768995c3a3682d2b000c1c', 'department': 'Art', 'gender': 0, 'id': 1391711, 'job': 'Set Designer', 'name': 'Jacinta Leong', 'profile_path': None}, {'credit_id': '58768a209251410f4a000ca9', 'department': 'Art', 'gender': 0, 'id': 1737120, 'job': 'Standby Painter', 'name': 'Chris Goddard', 'profile_path': None}, {'credit_id': '58768a7ac3a3682d24000cb0', 'department': 'Writing', 'gender': 0, 'id': 1737121, 'job': 'Storyboard', 'name': 'Fireball Tim Lawrence', 'profile_path': None}, {'credit_id': '58768aaf9251410f41000ce1', 'department': 'Writing', 'gender': 0, 'id': 1697487, 'job': 'Storyboard', 'name': 'Brian Murray', 'profile_path': None}, {'credit_id': '58768b12c3a3682d28000cdc', 'department': 'Costume &amp; Make-Up', 'gender': 0, 'id': 1454930, 'job': 'Prosthetic Makeup Artist', 'name': 'Jason Baird', 'profile_path': None}, {'credit_id': '58768b299251410f3b000d70', 'department': 'Costume &amp; Make-Up', 'gender': 0, 'id': 138900, 'job': 'Makeup Supervisor', 'name': 'Margaret Stevenson', 'profile_path': None}, {'credit_id': '58768b35c3a3682d1e000ca7', 'department': 'Costume &amp; Make-Up', 'gender': 0, 'id': 138900, 'job': 'Hair Supervisor', 'name': 'Margaret Stevenson', 'profile_path': None}, {'credit_id': '58768b459251410f4c000cf3', 'department': 'Costume &amp; Make-Up', 'gender': 0, 'id': 29087, 'job': 'Makeup Artist', 'name': 'Maree McDonald', 'profile_path': None}, {'credit_id': '58768c489251410f41000dcd', 'department': 'Production', 'gender': 0, 'id': 1737125, 'job': 'Production Accountant', 'name': 'Chris Robson', 'profile_path': None}, {'credit_id': '58768c91c3a3682d24000dd2', 'department': 'Camera', 'gender': 2, 'id': 979175, 'job': 'Camera Operator', 'name': 'Brad Shield', 'profile_path': None}, {'credit_id': '58768cbac3a3682d1b000dc8', 'department': 'Camera', 'gender': 0, 'id': 1412746, 'job': 'Camera Operator', 'name': 'Henry Pierce', 'profile_path': None}, {'credit_id': '58768cd29251410f4c000dc4', 'department': 'Camera', 'gender': 0, 'id': 1737126, 'job': 'Camera Operator', 'name': 'Derry Field', 'profile_path': None}, {'credit_id': '58768d09c3a3682d33000de1', 'department': 'Lighting', 'gender': 0, 'id': 1737128, 'job': 'Gaffer', 'name': 'Tony Holtham', 'profile_path': None}, {'credit_id': '58768d1cc3a3682d20000e93', 'department': 'Lighting', 'gender': 0, 'id': 1173456, 'job': 'Best Boy Electric', 'name': 'Adam Williams', 'profile_path': None}, {'credit_id': '58768d469251410f47000e37', 'department': 'Camera', 'gender': 0, 'id': 1737129, 'job': 'Grip', 'name': 'Leigh Tait', 'profile_path': None}, {'credit_id': '58768d7b9251410f4c000e1c', 'department': 'Sound', 'gender': 0, 'id': 1737130, 'job': 'Boom Operator', 'name': 'Gary Dixon', 'profile_path': None}, {'credit_id': '58768d969251410f4c000e30', 'department': 'Directing', 'gender': 0, 'id': 1737131, 'job': 'Script Supervisor', 'name': 'Lyn Alice Aronson', 'profile_path': None}, {'credit_id': '58768da89251410f41000e88', 'department': 'Directing', 'gender': 0, 'id': 1737132, 'job': 'Third Assistant Director', 'name': 'Peter McLennan', 'profile_path': None}, {'credit_id': '58768de3c3a3682d1b000e74', 'department': 'Editing', 'gender': 0, 'id': 1737133, 'job': 'Assistant Editor', 'name': 'Cleo Myles', 'profile_path': None}, {'credit_id': '58768df49251410f41000ec6', 'department': 'Editing', 'gender': 0, 'id': 1737134, 'job': 'Assistant Editor', 'name': 'Danny Candib', 'profile_path': None}, {'credit_id': '58768e1a9251410f3b000efb', 'department': 'Sound', 'gender': 0, 'id': 1327030, 'job': 'Sound Re-Recording Mixer', 'name': 'Lora Hirschberg', 'profile_path': None}, {'credit_id': '58768e25c3a3682d24000e8a', 'department': 'Sound', 'gender': 0, 'id': 1378828, 'job': 'Sound Re-Recording Mixer', 'name': 'Michael Semanick', 'profile_path': None}, {'credit_id': '58768e56c3a3682d28000ead', 'department': 'Sound', 'gender': 0, 'id': 1436963, 'job': 'Sound Effects Editor', 'name': 'James Lebrecht', 'profile_path': None}, {'credit_id': '58768e609251410f3d000f24', 'department': 'Sound', 'gender': 0, 'id': 1415465, 'job': 'Sound Effects Editor', 'name': 'E. Larry Oatfield', 'profile_path': None}, {'credit_id': '58768e77c3a3682d2b000e85', 'department': 'Editing', 'gender': 0, 'id': 1446545, 'job': 'Dialogue Editor', 'name': 'Karen G. Wilson', 'profile_path': None}, {'credit_id': '58768e879251410f41000f1a', 'department': 'Editing', 'gender': 1, 'id': 113044, 'job': 'Dialogue Editor', 'name': "Gloria D'Alessandro", 'profile_path': None}, {'credit_id': '58768e979251410f3b000f37', 'department': 'Sound', 'gender': 0, 'id': 1414182, 'job': 'ADR Editor', 'name': 'Marilyn McCoppen', 'profile_path': None}, {'credit_id': '58768ea2c3a3682d1b000ecd', 'department': 'Sound', 'gender': 0, 'id': 1445873, 'job': 'ADR Editor', 'name': 'Michele Perrone', 'profile_path': None}, {'credit_id': '58768eae9251410f4a000f12', 'department': 'Sound', 'gender': 0, 'id': 1552883, 'job': 'Foley Editor', 'name': 'Mary Helen Leasman', 'profile_path': None}, {'credit_id': '58768eebc3a3682d17000f08', 'department': 'Sound', 'gender': 0, 'id': 1414178, 'job': 'Assistant Sound Editor', 'name': 'Scott Guitteau', 'profile_path': None}, {'credit_id': '58768efac3a3682d28000ef9', 'department': 'Sound', 'gender': 1, 'id': 993165, 'job': 'Assistant Sound Editor', 'name': 'Mary Works', 'profile_path': None}, {'credit_id': '58768f02c3a3682d1e000ea5', 'department': 'Sound', 'gender': 2, 'id': 579405, 'job': 'Assistant Sound Editor', 'name': 'Beau Borders', 'profile_path': None}, {'credit_id': '58769056c3a3682d2000106e', 'department': 'Production', 'gender': 0, 'id': 1737136, 'job': 'Casting Assistant', 'name': 'Wizzy Ringer', 'profile_path': None}, {'credit_id': '5876905e9251410f44000fc6', 'department': 'Production', 'gender': 0, 'id': 928588, 'job': 'Casting Assistant', 'name': 'Freddy Luis', 'profile_path': None}, {'credit_id': '587690689251410f3b001050', 'department': 'Production', 'gender': 1, 'id': 1737137, 'job': 'Casting Assistant', 'name': 'Carrie Campbell', 'profile_path': None}, {'credit_id': '587690aac3a3682d1b000fed', 'department': 'Art', 'gender': 0, 'id': 1392676, 'job': 'Sculptor', 'name': 'Tony Lees', 'profile_path': None}, {'credit_id': '5876914bc3a3682d33000ffc', 'department': 'Crew', 'gender': 0, 'id': 62143, 'job': 'Thanks', 'name': 'Michael A. Helfant', 'profile_path': None}]</t>
  </si>
  <si>
    <t>[{'id': 53, 'name': 'Thriller'}, {'id': 878, 'name': 'Science Fiction'}, {'id': 28, 'name': 'Action'}]</t>
  </si>
  <si>
    <t>[{'name': 'Interscope Communications', 'id': 10201}]</t>
  </si>
  <si>
    <t>Pitch Black</t>
  </si>
  <si>
    <t>m473</t>
  </si>
  <si>
    <t>['action', 'adventure', 'sci-fi', 'thriller', 'animation', 'action', 'adventure', 'sci-fi']</t>
  </si>
  <si>
    <t>[{'cast_id': 1, 'character': 'George Taylor', 'credit_id': '52fe4285c3a36847f8025619', 'gender': 2, 'id': 10017, 'name': 'Charlton Heston', 'order': 0, 'profile_path': '/pXwJV9JlOCKOHSfEJdt2q61SZVq.jpg'}, {'cast_id': 2, 'character': 'Cornelius', 'credit_id': '52fe4285c3a36847f802561d', 'gender': 2, 'id': 7505, 'name': 'Roddy McDowall', 'order': 1, 'profile_path': '/e0OZn5SUXHghdmAgJbF3uLHD5gf.jpg'}, {'cast_id': 3, 'character': 'Zira', 'credit_id': '52fe4285c3a36847f8025621', 'gender': 1, 'id': 10539, 'name': 'Kim Hunter', 'order': 2, 'profile_path': '/nB44EysedphcIWftSqyyG2qBYk8.jpg'}, {'cast_id': 20, 'character': 'Dr. Zaius', 'credit_id': '52fe4285c3a36847f802566d', 'gender': 2, 'id': 12023, 'name': 'Maurice Evans', 'order': 3, 'profile_path': '/fAO6x68kcFhrOQYSTEVS5uLkSep.jpg'}, {'cast_id': 5, 'character': 'Dr. Honorious', 'credit_id': '52fe4285c3a36847f8025625', 'gender': 2, 'id': 13259, 'name': 'James Daly', 'order': 4, 'profile_path': '/teh0iQXccF0zQgj1glAb2QQHKo6.jpg'}, {'cast_id': 6, 'character': 'Nova', 'credit_id': '52fe4285c3a36847f8025629', 'gender': 1, 'id': 13260, 'name': 'Linda Harrison', 'order': 5, 'profile_path': '/hT3pOpVkSoYV1RgxkOiu2CukKAv.jpg'}, {'cast_id': 7, 'character': 'Landon', 'credit_id': '52fe4285c3a36847f802562d', 'gender': 0, 'id': 13261, 'name': 'Robert Gunner', 'order': 6, 'profile_path': None}, {'cast_id': 8, 'character': 'Lucius', 'credit_id': '52fe4285c3a36847f8025631', 'gender': 2, 'id': 13262, 'name': 'Lou Wagner', 'order': 7, 'profile_path': None}, {'cast_id': 9, 'character': 'Dr. Maximus', 'credit_id': '52fe4285c3a36847f8025635', 'gender': 2, 'id': 13263, 'name': 'Woodrow Parfrey', 'order': 8, 'profile_path': '/eKbfFahTG0h0b47QXwKTGY1eZaS.jpg'}, {'cast_id': 10, 'character': 'Dodge', 'credit_id': '52fe4285c3a36847f8025639', 'gender': 2, 'id': 13264, 'name': 'Jeff Burton', 'order': 9, 'profile_path': None}, {'cast_id': 22, 'character': 'President of the Assembly', 'credit_id': '549edc6bc3a3682f21008684', 'gender': 2, 'id': 6577, 'name': 'James Whitmore', 'order': 10, 'profile_path': '/r1xOgXFjqhn2fonn78rlXKPZGFw.jpg'}, {'cast_id': 23, 'character': 'Julius', 'credit_id': '549edc949251411d53002bc6', 'gender': 2, 'id': 111489, 'name': 'Buck Kartalian', 'order': 11, 'profile_path': '/4zIBbRsrjuZvu9jTFoJbu1L0u1F.jpg'}, {'cast_id': 24, 'character': 'Hunt Leader', 'credit_id': '549edca3c3a3682f1b0084f1', 'gender': 2, 'id': 10195, 'name': 'Norman Burton', 'order': 12, 'profile_path': '/ezoKMuCDcWSnDaB5pVWMyj21E6H.jpg'}, {'cast_id': 25, 'character': 'Dr. Galen', 'credit_id': '549edcb39251411d53002bcb', 'gender': 0, 'id': 10541, 'name': 'Wright King', 'order': 13, 'profile_path': '/wGITHVDcMWtnAi6JsxZ7diyI5fk.jpg'}, {'cast_id': 26, 'character': 'Minister', 'credit_id': '549edccbc3a368554200530a', 'gender': 0, 'id': 1084815, 'name': 'Paul Lambert', 'order': 14, 'profile_path': '/2Dz7SDiX2zBRe6DYxbmzH11xBwe.jpg'}, {'cast_id': 38, 'character': 'Gorilla (uncredited)', 'credit_id': '5623c991c3a368240d007152', 'gender': 2, 'id': 102932, 'name': 'Army Archerd', 'order': 15, 'profile_path': None}, {'cast_id': 39, 'character': 'Gorilla (uncredited)', 'credit_id': '5623c9bec3a3680e2000fb07', 'gender': 0, 'id': 1404408, 'name': 'Eldon Burke', 'order': 16, 'profile_path': None}, {'cast_id': 40, 'character': 'Gorilla (uncredited)', 'credit_id': '5623c9fa92514127d4003306', 'gender': 2, 'id': 1142516, 'name': 'William Graeff Jr.', 'order': 17, 'profile_path': None}, {'cast_id': 41, 'character': 'Gorilla (uncredited)', 'credit_id': '5623ca1192514144b0001527', 'gender': 2, 'id': 1507184, 'name': 'Lars Hensen', 'order': 18, 'profile_path': None}, {'cast_id': 43, 'character': 'Child Gorilla (uncredited)', 'credit_id': '5623cb659251413a7400985d', 'gender': 2, 'id': 33853, 'name': 'Felix Silla', 'order': 20, 'profile_path': '/blKYI3w0lf124hvCaHiVcjhQpZ5.jpg'}, {'cast_id': 44, 'character': 'Ape (uncredited)', 'credit_id': '5623cbb6c3a3680e0e00f53b', 'gender': 2, 'id': 947974, 'name': 'James Bacon', 'order': 21, 'profile_path': None}, {'cast_id': 45, 'character': 'Child Ape (uncredited)', 'credit_id': '5623cbf6c3a368686800849d', 'gender': 2, 'id': 102426, 'name': 'Billy Curtis', 'order': 22, 'profile_path': '/dlvmolruFp5cq7ARO19WMKHFmbD.jpg'}, {'cast_id': 46, 'character': 'Child Ape (uncredited)', 'credit_id': '5623cc1dc3a368240d0071c1', 'gender': 2, 'id': 153588, 'name': 'Frank Delfino', 'order': 23, 'profile_path': None}, {'cast_id': 47, 'character': 'Child Ape (uncredited)', 'credit_id': '5623cc8e9251417f4700bd27', 'gender': 0, 'id': 180721, 'name': 'Buddy Douglas', 'order': 24, 'profile_path': None}, {'cast_id': 48, 'character': 'Child Ape (uncredited)', 'credit_id': '5623cca9c3a3680e2000fbac', 'gender': 2, 'id': 127193, 'name': 'Jerry Maren', 'order': 25, 'profile_path': '/erf62QnJh3PBBow8lzcAv5fadzT.jpg'}, {'cast_id': 49, 'character': 'Child Ape (uncredited)', 'credit_id': '5623ccc5c3a3680e0e00f569', 'gender': 0, 'id': 1236259, 'name': 'Harry Monty', 'order': 26, 'profile_path': None}, {'cast_id': 50, 'character': 'Chimpanzee (uncredited)', 'credit_id': '5623cd2ac3a3680e1900e5ab', 'gender': 0, 'id': 122529, 'name': 'David Chow', 'order': 27, 'profile_path': None}, {'cast_id': 51, 'character': 'Chimpanzee (uncredited)', 'credit_id': '5623cd519251413a740098ae', 'gender': 2, 'id': 161424, 'name': 'Cass Martin', 'order': 28, 'profile_path': None}, {'cast_id': 52, 'character': 'Chimpanzee (uncredited)', 'credit_id': '5623cdf1c3a3680e2000fbf3', 'gender': 0, 'id': 954515, 'name': 'Smokey Roberds', 'order': 29, 'profile_path': None}, {'cast_id': 53, 'character': 'Gorilla (uncredited)', 'credit_id': '5623f8029251413ded0003b3', 'gender': 2, 'id': 84978, 'name': 'Joe Tornatore', 'order': 30, 'profile_path': None}, {'cast_id': 72, 'character': 'Astronaut Stewart', 'credit_id': '58a3612cc3a3683f4c000477', 'gender': 1, 'id': 1757877, 'name': 'Dianne Stanley', 'order': 31, 'profile_path': '/gjqe6vHaNDybvDEeLb9ZJqxBGBG.jpg'}]</t>
  </si>
  <si>
    <t>[{'credit_id': '52fe4285c3a36847f802563f', 'department': 'Directing', 'gender': 2, 'id': 13265, 'job': 'Director', 'name': 'Franklin J. Schaffner', 'profile_path': '/m04NRi0fxmE3xBZMwnIkpkjItBe.jpg'}, {'credit_id': '52fe4285c3a36847f8025645', 'department': 'Writing', 'gender': 2, 'id': 13267, 'job': 'Author', 'name': 'Michael Wilson', 'profile_path': '/bvIoOE2bASGvE2g7IlLUYP28QuU.jpg'}, {'credit_id': '52fe4285c3a36847f802564b', 'department': 'Writing', 'gender': 2, 'id': 13268, 'job': 'Author', 'name': 'Rod Serling', 'profile_path': '/b1uu9hQz3EE0hIDm4B6bl8KD93z.jpg'}, {'credit_id': '52fe4285c3a36847f8025651', 'department': 'Production', 'gender': 2, 'id': 13269, 'job': 'Producer', 'name': 'Arthur P. Jacobs', 'profile_path': None}, {'credit_id': '52fe4285c3a36847f8025657', 'department': 'Sound', 'gender': 2, 'id': 1760, 'job': 'Original Music Composer', 'name': 'Jerry Goldsmith', 'profile_path': '/e6sd10VuwFXkgRFrCTCygbhMq2q.jpg'}, {'credit_id': '52fe4285c3a36847f802565d', 'department': 'Camera', 'gender': 2, 'id': 13270, 'job': 'Director of Photography', 'name': 'Leon Shamroy', 'profile_path': None}, {'credit_id': '52fe4285c3a36847f8025663', 'department': 'Editing', 'gender': 2, 'id': 11443, 'job': 'Editor', 'name': 'Hugh S. Fowler', 'profile_path': None}, {'credit_id': '52fe4285c3a36847f8025669', 'department': 'Production', 'gender': 2, 'id': 13271, 'job': 'Casting', 'name': 'Joe Scully', 'profile_path': None}, {'credit_id': '52fe4285c3a36847f8025673', 'department': 'Writing', 'gender': 2, 'id': 12240, 'job': 'Novel', 'name': 'Pierre Boulle', 'profile_path': None}, {'credit_id': '56227d53c3a3680e1d00c284', 'department': 'Art', 'gender': 2, 'id': 7512, 'job': 'Art Direction', 'name': 'William J. Creber', 'profile_path': None}, {'credit_id': '56227d7ac3a3680e0e00c532', 'department': 'Art', 'gender': 2, 'id': 9061, 'job': 'Art Direction', 'name': 'Jack Martin Smith', 'profile_path': None}, {'credit_id': '56227db6c3a3680e0e00c537', 'department': 'Art', 'gender': 0, 'id': 1384145, 'job': 'Set Decoration', 'name': 'Norman Rockett', 'profile_path': None}, {'credit_id': '56227dd192514171d000b9d5', 'department': 'Art', 'gender': 2, 'id': 9587, 'job': 'Set Decoration', 'name': 'Walter M. Scott', 'profile_path': None}, {'credit_id': '56227df6c3a3680e1600ae04', 'department': 'Costume &amp; Make-Up', 'gender': 0, 'id': 1470161, 'job': 'Costume Design', 'name': 'Morton Haack', 'profile_path': None}, {'credit_id': '56227e0fc3a3680e2000ca02', 'department': 'Costume &amp; Make-Up', 'gender': 0, 'id': 26175, 'job': 'Makeup Artist', 'name': 'Ben Nye', 'profile_path': None}, {'credit_id': '56227e99c3a3680e0e00c569', 'department': 'Directing', 'gender': 0, 'id': 565202, 'job': 'Assistant Director', 'name': 'William Kissell', 'profile_path': None}, {'credit_id': '56227ef992514163d50004a9', 'department': 'Crew', 'gender': 0, 'id': 1338491, 'job': 'Special Effects', 'name': 'Johnny Borgese', 'profile_path': None}, {'credit_id': '56227f3492514171cd00b9fb', 'department': 'Crew', 'gender': 2, 'id': 217763, 'job': 'Stunt Coordinator', 'name': 'Joe Canutt', 'profile_path': None}, {'credit_id': '56227f66c3a3680e0e00c57c', 'department': 'Crew', 'gender': 2, 'id': 1271059, 'job': 'Stunts', 'name': 'Lightning Bear', 'profile_path': '/RWJgw1QvH1rgIzGTM6QYwRiQRC.jpg'}, {'credit_id': '56520aafc3a368070d00b808', 'department': 'Camera', 'gender': 0, 'id': 881, 'job': 'Camera Operator', 'name': 'Irving Rosenberg', 'profile_path': None}, {'credit_id': '5678aa65c3a3684742000fdb', 'department': 'Sound', 'gender': 2, 'id': 9591, 'job': 'Sound', 'name': 'David Dockendorf', 'profile_path': None}, {'credit_id': '56a4abe9925141551c001ade', 'department': 'Production', 'gender': 0, 'id': 1336289, 'job': 'Unit Production Manager', 'name': 'William Eckhardt', 'profile_path': None}, {'credit_id': '570e7ed4c3a368537d000029', 'department': 'Visual Effects', 'gender': 2, 'id': 18638, 'job': 'Visual Effects', 'name': 'L.B. Abbott', 'profile_path': None}, {'credit_id': '570e7f3e92514102aa000033', 'department': 'Visual Effects', 'gender': 0, 'id': 18639, 'job': 'Visual Effects', 'name': 'Art Cruickshank', 'profile_path': '/zDMt9nAWpbSZ3SJg0jfDBWIdExH.jpg'}, {'credit_id': '57793e69c3a3684e86000597', 'department': 'Production', 'gender': 0, 'id': 18636, 'job': 'Associate Producer', 'name': 'Mort Abrahams', 'profile_path': None}, {'credit_id': '57793ed3925141300c0005c7', 'department': 'Costume &amp; Make-Up', 'gender': 0, 'id': 1580390, 'job': 'Hairstylist', 'name': 'Eve Newing', 'profile_path': None}, {'credit_id': '57793f129251413016000690', 'department': 'Directing', 'gender': 0, 'id': 5706, 'job': 'Assistant Director', 'name': 'Robert Doudell', 'profile_path': None}, {'credit_id': '57793f6b925141301b00060a', 'department': 'Sound', 'gender': 0, 'id': 1384147, 'job': 'Sound', 'name': 'Herman Lewis', 'profile_path': None}, {'credit_id': '57793fa69251413014000646', 'department': 'Visual Effects', 'gender': 0, 'id': 91240, 'job': 'Visual Effects', 'name': 'Emil Kosa Jr.', 'profile_path': None}, {'credit_id': '5779406cc3a3684e7d00064f', 'department': 'Costume &amp; Make-Up', 'gender': 2, 'id': 1087446, 'job': 'Assistant Costume Designer', 'name': 'Robert Fuca', 'profile_path': None}, {'credit_id': '577940e892514130180006c6', 'department': 'Crew', 'gender': 0, 'id': 1644820, 'job': 'Driver', 'name': 'Steve Bonner', 'profile_path': None}, {'credit_id': '577941e4c3a3684e8c00068a', 'department': 'Crew', 'gender': 2, 'id': 91246, 'job': 'Driver', 'name': 'Chris Haynes', 'profile_path': None}, {'credit_id': '5779422fc3a3684e86000739', 'department': 'Directing', 'gender': 0, 'id': 1644830, 'job': 'Script Supervisor', 'name': 'Rose Steinberg', 'profile_path': None}, {'credit_id': '578670179251416c5f000bd8', 'department': 'Crew', 'gender': 0, 'id': 1219264, 'job': 'Stunts', 'name': 'Frank Orsatti', 'profile_path': None}, {'credit_id': '57c70a5092514138d2008dd0', 'department': 'Crew', 'gender': 0, 'id': 195854, 'job': 'Stunts', 'name': 'Kim Kahana', 'profile_path': '/yR8nf6beERy8RCpTC4pwn9NNcT1.jpg'}, {'credit_id': '58250d2c9251417b29000898', 'department': 'Costume &amp; Make-Up', 'gender': 0, 'id': 91232, 'job': 'Hair Department Head', 'name': 'Margaret Donovan', 'profile_path': None}, {'credit_id': '587bc19ec3a36849ff010604', 'department': 'Crew', 'gender': 0, 'id': 1631429, 'job': 'Other', 'name': "'Chema' Hernandez", 'profile_path': None}, {'credit_id': '58e1279d92514127f0000b7e', 'department': 'Crew', 'gender': 0, 'id': 1788495, 'job': 'Stunts', 'name': 'Tap Canutt', 'profile_path': None}]</t>
  </si>
  <si>
    <t>[{'id': 878, 'name': 'Science Fiction'}, {'id': 12, 'name': 'Adventure'}, {'id': 18, 'name': 'Drama'}, {'id': 28, 'name': 'Action'}]</t>
  </si>
  <si>
    <t>Planet of the Apes</t>
  </si>
  <si>
    <t>m474</t>
  </si>
  <si>
    <t>['action', 'drama', 'war']</t>
  </si>
  <si>
    <t>[{'cast_id': 36, 'character': 'Staff Sergeant Bob Barnes', 'credit_id': '52fe4277c3a36847f8020d47', 'gender': 2, 'id': 13022, 'name': 'Tom Berenger', 'order': 0, 'profile_path': '/gueEBgqv1sWFemMXyI4TJ2peuMA.jpg'}, {'cast_id': 15, 'character': 'Private First Class Chris Taylor', 'credit_id': '52fe4277c3a36847f8020d1b', 'gender': 2, 'id': 6952, 'name': 'Charlie Sheen', 'order': 1, 'profile_path': '/g4e1QpcNTpmq2uPr5GDNuMvjRuU.jpg'}, {'cast_id': 16, 'character': 'Sergeant Elias Grodin', 'credit_id': '52fe4277c3a36847f8020d1f', 'gender': 2, 'id': 5293, 'name': 'Willem Dafoe', 'order': 2, 'profile_path': '/xM5lhOR5tWWdIlFpBDeZJx9opIP.jpg'}, {'cast_id': 17, 'character': 'Big Harold', 'credit_id': '52fe4277c3a36847f8020d23', 'gender': 2, 'id': 2178, 'name': 'Forest Whitaker', 'order': 3, 'profile_path': '/4pMQkelS5lK661m9Kz3oIxLYiyS.jpg'}, {'cast_id': 19, 'character': "Sergeant Red O'Neill", 'credit_id': '52fe4277c3a36847f8020d2b', 'gender': 2, 'id': 11885, 'name': 'John C. McGinley', 'order': 4, 'profile_path': '/6AJL0ylRtJ9vcR57yEenhWHXHFt.jpg'}, {'cast_id': 18, 'character': 'Bunny', 'credit_id': '52fe4277c3a36847f8020d27', 'gender': 2, 'id': 6863, 'name': 'Kevin Dillon', 'order': 5, 'profile_path': '/uAJsJxnbTWOpkBjRRBNtyRDt8qW.jpg'}, {'cast_id': 37, 'character': 'Private Gator Lerner', 'credit_id': '52fe4277c3a36847f8020d4b', 'gender': 2, 'id': 85, 'name': 'Johnny Depp', 'order': 6, 'profile_path': '/kbWValANhZI8rbWZXximXuMN4UN.jpg'}, {'cast_id': 20, 'character': 'Rhah', 'credit_id': '52fe4277c3a36847f8020d2f', 'gender': 2, 'id': 11886, 'name': 'Francesco Quinn', 'order': 7, 'profile_path': '/xTSSmTuRg2xu2fKnDYyvT0GqLD7.jpg'}, {'cast_id': 21, 'character': 'Sal', 'credit_id': '52fe4277c3a36847f8020d33', 'gender': 2, 'id': 6396, 'name': 'Richard Edson', 'order': 8, 'profile_path': '/7YegwxrBppretnwGEEMxEI453Ef.jpg'}, {'cast_id': 23, 'character': 'King', 'credit_id': '52fe4277c3a36847f8020d37', 'gender': 2, 'id': 65827, 'name': 'Keith David', 'order': 9, 'profile_path': '/nwAC9TgwRkj0Ritq93O8GeublyL.jpg'}, {'cast_id': 25, 'character': 'Lt. Wolfe', 'credit_id': '52fe4277c3a36847f8020d3b', 'gender': 2, 'id': 11889, 'name': 'Mark Moses', 'order': 10, 'profile_path': '/98Pkb6phOJldkCHud8MXt7ftFL4.jpg'}, {'cast_id': 26, 'character': 'Crawford', 'credit_id': '52fe4277c3a36847f8020d3f', 'gender': 0, 'id': 11890, 'name': 'Chris Pedersen', 'order': 11, 'profile_path': '/y8v3KTTxcuMFR7cKxGF3sJCEZ0W.jpg'}, {'cast_id': 35, 'character': 'Alpha Company major in bunker', 'credit_id': '52fe4277c3a36847f8020d43', 'gender': 2, 'id': 1152, 'name': 'Oliver Stone', 'order': 12, 'profile_path': '/uHdNGBkrI74eYfUP2Uie7nuo0Nn.jpg'}, {'cast_id': 38, 'character': 'Manny', 'credit_id': '55187893925141731c000135', 'gender': 0, 'id': 1447263, 'name': 'Corkey Ford', 'order': 13, 'profile_path': '/ezcIQLtWkC2nodDMj1eoD6Zdqup.jpg'}, {'cast_id': 77, 'character': 'Francis', 'credit_id': '57553abcc3a3685f810027fa', 'gender': 2, 'id': 11894, 'name': 'Corey Glover', 'order': 15, 'profile_path': '/6zR3NL3k5q9pljWQ73daCEZPAYN.jpg'}, {'cast_id': 41, 'character': 'Gardner', 'credit_id': '55e8d4c2c3a3682c67003bdd', 'gender': 0, 'id': 11895, 'name': 'Bob Orwig', 'order': 16, 'profile_path': '/y7gDOdGQ6ZBl49yzruZHPFcsmDq.jpg'}, {'cast_id': 42, 'character': 'Tex', 'credit_id': '55e8d4e99251413e32003982', 'gender': 2, 'id': 4042, 'name': 'David Neidorf', 'order': 17, 'profile_path': None}, {'cast_id': 43, 'character': 'Warren', 'credit_id': '55e8d5329251413e3e003cef', 'gender': 2, 'id': 19384, 'name': 'Tony Todd', 'order': 18, 'profile_path': '/cdAjek2f4uKFsGD8CIaWM2JFhT.jpg'}, {'cast_id': 44, 'character': 'Morehouse', 'credit_id': '55e8d5629251413e2f003a72', 'gender': 0, 'id': 11896, 'name': 'Kevin Eshelman', 'order': 19, 'profile_path': None}, {'cast_id': 76, 'character': 'Ace', 'credit_id': '574a0068c3a36802f60003c5', 'gender': 2, 'id': 11897, 'name': 'James Terry McIlvain', 'order': 20, 'profile_path': None}, {'cast_id': 46, 'character': 'Tony', 'credit_id': '55e8d5c0c3a3682c67003bf2', 'gender': 0, 'id': 11891, 'name': 'Ivan Kane', 'order': 21, 'profile_path': '/wKGA48km2MZhMwMa51yN0GXNbtY.jpg'}, {'cast_id': 47, 'character': 'Doc', 'credit_id': '55e8d5d99251413e38003a63', 'gender': 0, 'id': 11892, 'name': 'Paul Sanchez', 'order': 22, 'profile_path': '/jKUbLQHM8FTDmLqK7OlIJxqoenc.jpg'}, {'cast_id': 48, 'character': 'Captain Harris', 'credit_id': '55e8d5f19251413e35003a06', 'gender': 2, 'id': 3211, 'name': 'Dale Dye', 'order': 23, 'profile_path': '/vQfhfRjwOHYN3Egx1SB21ResBI2.jpg'}, {'cast_id': 49, 'character': 'Mechanized Soldier #1', 'credit_id': '55e8d66f9251413e41003999', 'gender': 0, 'id': 107323, 'name': 'Nick Nicholson', 'order': 24, 'profile_path': '/aaThYfL0lJEEzILd6Sv9CQHwEvu.jpg'}, {'cast_id': 50, 'character': 'Mechanized Soldier #2', 'credit_id': '55e8d6b7c3a3682c6b003980', 'gender': 2, 'id': 11881, 'name': 'Warren McLean', 'order': 25, 'profile_path': None}, {'cast_id': 51, 'character': 'Soldier with Mohawk Haircut (uncredited)', 'credit_id': '55e8d6e99251413e38003a8a', 'gender': 2, 'id': 135538, 'name': 'H. Gordon Boos', 'order': 26, 'profile_path': None}, {'cast_id': 52, 'character': 'Soldier (uncredited)', 'credit_id': '55e8d6fe9251413e2f003ab4', 'gender': 0, 'id': 1457986, 'name': 'Brad Cassini', 'order': 27, 'profile_path': None}, {'cast_id': 53, 'character': 'Huffmeister (uncredited)', 'credit_id': '55e8d7499251413e35003a3d', 'gender': 0, 'id': 1434559, 'name': "Robert 'Rock' Galotti", 'order': 28, 'profile_path': None}, {'cast_id': 54, 'character': 'Soldier (uncredited)', 'credit_id': '55e8d768c3a3682c5f003e1e', 'gender': 0, 'id': 1153891, 'name': 'Eric Hahn', 'order': 29, 'profile_path': '/rTkt98C88RCffKU91YAmWYpDgPr.jpg'}, {'cast_id': 55, 'character': 'Bit part (uncredited)', 'credit_id': '55e8d819c3a3682c67003c5d', 'gender': 0, 'id': 107322, 'name': 'Henry Strzalkowski', 'order': 30, 'profile_path': None}, {'cast_id': 78, 'character': 'Junior', 'credit_id': '5766d7c39251411b8f000120', 'gender': 2, 'id': 11888, 'name': 'Reggie Johnson', 'order': 31, 'profile_path': None}]</t>
  </si>
  <si>
    <t>[{'credit_id': '52fe4277c3a36847f8020cc9', 'department': 'Directing', 'gender': 2, 'id': 1152, 'job': 'Director', 'name': 'Oliver Stone', 'profile_path': '/uHdNGBkrI74eYfUP2Uie7nuo0Nn.jpg'}, {'credit_id': '52fe4277c3a36847f8020ccf', 'department': 'Writing', 'gender': 2, 'id': 1152, 'job': 'Screenplay', 'name': 'Oliver Stone', 'profile_path': '/uHdNGBkrI74eYfUP2Uie7nuo0Nn.jpg'}, {'credit_id': '52fe4277c3a36847f8020cd5', 'department': 'Production', 'gender': 2, 'id': 10764, 'job': 'Producer', 'name': 'Arnold Kopelson', 'profile_path': None}, {'credit_id': '52fe4277c3a36847f8020cdb', 'department': 'Production', 'gender': 2, 'id': 2621, 'job': 'Producer', 'name': 'A. Kitman Ho', 'profile_path': None}, {'credit_id': '52fe4277c3a36847f8020ce1', 'department': 'Production', 'gender': 2, 'id': 2720, 'job': 'Executive Producer', 'name': 'Derek Gibson', 'profile_path': None}, {'credit_id': '52fe4277c3a36847f8020ce7', 'department': 'Production', 'gender': 2, 'id': 2721, 'job': 'Executive Producer', 'name': 'John Daly', 'profile_path': '/aSn9EdjxbU5VkmF7INPdumGfJWG.jpg'}, {'credit_id': '52fe4277c3a36847f8020ced', 'department': 'Sound', 'gender': 2, 'id': 3535, 'job': 'Original Music Composer', 'name': 'Georges Delerue', 'profile_path': '/yAlgcnY7fXUQLrxfknp0Jv4dUTv.jpg'}, {'credit_id': '52fe4277c3a36847f8020cf3', 'department': 'Camera', 'gender': 2, 'id': 149, 'job': 'Director of Photography', 'name': 'Robert Richardson', 'profile_path': '/9tLrDHL9qL9yYIhcJVaINwnzmWN.jpg'}, {'credit_id': '52fe4277c3a36847f8020cf9', 'department': 'Editing', 'gender': 1, 'id': 11880, 'job': 'Editor', 'name': 'Claire Simpson', 'profile_path': None}, {'credit_id': '52fe4277c3a36847f8020cff', 'department': 'Production', 'gender': 0, 'id': 8971, 'job': 'Casting', 'name': 'Pat Golden', 'profile_path': None}, {'credit_id': '52fe4277c3a36847f8020d05', 'department': 'Production', 'gender': 2, 'id': 11881, 'job': 'Casting', 'name': 'Warren McLean', 'profile_path': None}, {'credit_id': '52fe4277c3a36847f8020d0b', 'department': 'Production', 'gender': 2, 'id': 11882, 'job': 'Casting', 'name': 'Bob Morones', 'profile_path': None}, {'credit_id': '52fe4277c3a36847f8020d11', 'department': 'Art', 'gender': 2, 'id': 5709, 'job': 'Production Design', 'name': 'Bruno Rubeo', 'profile_path': None}, {'credit_id': '52fe4277c3a36847f8020d17', 'department': 'Art', 'gender': 0, 'id': 11883, 'job': 'Art Direction', 'name': 'Rodell Cruz', 'profile_path': None}, {'credit_id': '5648c5e0c3a368260c0080ef', 'department': 'Directing', 'gender': 0, 'id': 1434225, 'job': 'Script Supervisor', 'name': 'Susan Malerstein', 'profile_path': None}, {'credit_id': '5648c6069251413acf0080ff', 'department': 'Sound', 'gender': 2, 'id': 75002, 'job': 'Music Supervisor', 'name': 'Budd Carr', 'profile_path': None}, {'credit_id': '5648c6249251413ae1007bd8', 'department': 'Camera', 'gender': 0, 'id': 1536637, 'job': 'Still Photographer', 'name': 'Ricky Francisco', 'profile_path': None}, {'credit_id': '5648c63dc3a3682620008344', 'department': 'Production', 'gender': 0, 'id': 1536638, 'job': 'Production Supervisor', 'name': 'Ooty Moorehead', 'profile_path': None}, {'credit_id': '5648c6579251413ae1007bee', 'department': 'Sound', 'gender': 2, 'id': 1378199, 'job': 'Supervising Sound Editor', 'name': 'Gordon Daniel', 'profile_path': '/2M1HP8CEUQ2g9NvlulkfWXFkz5V.jpg'}, {'credit_id': '5709330b92514155f30000f5', 'department': 'Art', 'gender': 0, 'id': 71833, 'job': 'Art Direction', 'name': 'Sherman Williams', 'profile_path': None}, {'credit_id': '5709334cc3a3681d24003a2f', 'department': 'Costume &amp; Make-Up', 'gender': 0, 'id': 1324995, 'job': 'Prosthetic Supervisor', 'name': 'Cecille Baun', 'profile_path': None}, {'credit_id': '570933c4c3a36877570002a2', 'department': 'Crew', 'gender': 0, 'id': 1603300, 'job': 'Makeup Effects', 'name': 'Gordon J. Smith', 'profile_path': None}, {'credit_id': '5709347592514155f300012e', 'department': 'Production', 'gender': 0, 'id': 74817, 'job': 'Executive In Charge Of Production', 'name': 'Graham Henderson', 'profile_path': None}, {'credit_id': '570935a892514155f3000175', 'department': 'Directing', 'gender': 2, 'id': 135538, 'job': 'Assistant Director', 'name': 'H. Gordon Boos', 'profile_path': None}, {'credit_id': '570935e49251415872000143', 'department': 'Directing', 'gender': 0, 'id': 1304735, 'job': 'Assistant Director', 'name': 'Pepito Diaz', 'profile_path': None}, {'credit_id': '5709361f9251414a560002ad', 'department': 'Directing', 'gender': 0, 'id': 86332, 'job': 'Assistant Director', 'name': 'Gerry Toomey', 'profile_path': None}, {'credit_id': '5709369dc3a368775700032f', 'department': 'Crew', 'gender': 0, 'id': 136424, 'job': 'Stunt Coordinator', 'name': 'Gil Arceo', 'profile_path': None}, {'credit_id': '570936fbc3a3681d24003ac4', 'department': 'Production', 'gender': 0, 'id': 230436, 'job': 'Casting', 'name': 'Barbara Harris', 'profile_path': None}, {'credit_id': '5709376bc3a3687de30002f1', 'department': 'Crew', 'gender': 2, 'id': 12114, 'job': 'Thanks', 'name': 'Michael Cimino', 'profile_path': '/pJZY5Ls2l7NihaMkMjHn4Wt1soE.jpg'}, {'credit_id': '5709379dc3a3681d3a00377d', 'department': 'Crew', 'gender': 1, 'id': 21517, 'job': 'Thanks', 'name': 'Mary Colquhoun', 'profile_path': None}, {'credit_id': '5709384cc3a36810b400019a', 'department': 'Costume &amp; Make-Up', 'gender': 0, 'id': 47892, 'job': 'Set Costumer', 'name': 'Kathryn Morrison', 'profile_path': None}, {'credit_id': '57093880c3a3687de3000321', 'department': 'Editing', 'gender': 1, 'id': 53645, 'job': 'Assistant Editor', 'name': 'Julie Monroe', 'profile_path': None}, {'credit_id': '5737a55cc3a3686f04000cd8', 'department': 'Directing', 'gender': 2, 'id': 202100, 'job': 'Assistant Director', 'name': 'Tim Minear', 'profile_path': None}, {'credit_id': '579640f0c3a3683ce4000804', 'department': 'Sound', 'gender': 2, 'id': 24681, 'job': 'Sound Mixer', 'name': 'Simon Kaye', 'profile_path': None}]</t>
  </si>
  <si>
    <t>[{'id': 18, 'name': 'Drama'}, {'id': 10752, 'name': 'War'}, {'id': 28, 'name': 'Action'}]</t>
  </si>
  <si>
    <t>[{'name': 'Orion Pictures', 'id': 41}, {'name': 'Hemdale Film Corporation', 'id': 469}]</t>
  </si>
  <si>
    <t>Platoon</t>
  </si>
  <si>
    <t>m477</t>
  </si>
  <si>
    <t>['action', 'adventure', 'crime', 'drama', 'sport', 'thriller']</t>
  </si>
  <si>
    <t>[{'cast_id': 11, 'character': 'Bodhi', 'credit_id': '52fe42e7c3a36847f802b89d', 'gender': 2, 'id': 723, 'name': 'Patrick Swayze', 'order': 0, 'profile_path': '/3mpjuYiGfglDeaGjwFmSBBzwbc1.jpg'}, {'cast_id': 12, 'character': "FBI Special Agent John 'Johnny' Utah", 'credit_id': '52fe42e7c3a36847f802b8a1', 'gender': 2, 'id': 6384, 'name': 'Keanu Reeves', 'order': 1, 'profile_path': '/1wpzvf5PaQ1AZjl5rPNjWQobLLP.jpg'}, {'cast_id': 13, 'character': 'FBI Agent Angelo Pappas', 'credit_id': '52fe42e7c3a36847f802b8a5', 'gender': 2, 'id': 2048, 'name': 'Gary Busey', 'order': 2, 'profile_path': '/n66ycv61ZoqusHthcQde1g3JY6T.jpg'}, {'cast_id': 14, 'character': 'Tyler Ann Endicott', 'credit_id': '52fe42e7c3a36847f802b8a9', 'gender': 1, 'id': 15309, 'name': 'Lori Petty', 'order': 3, 'profile_path': '/u2D3zteSlOj4zLp7jBcGqQVBsR1.jpg'}, {'cast_id': 15, 'character': 'FBI Agent Ben Harp', 'credit_id': '52fe42e7c3a36847f802b8ad', 'gender': 2, 'id': 11885, 'name': 'John C. McGinley', 'order': 4, 'profile_path': '/6AJL0ylRtJ9vcR57yEenhWHXHFt.jpg'}, {'cast_id': 16, 'character': 'Roach', 'credit_id': '52fe42e7c3a36847f802b8b1', 'gender': 2, 'id': 6474, 'name': 'James Le Gros', 'order': 5, 'profile_path': '/rqBjmSkcRGwtwpb2tTjGcqLtKyG.jpg'}, {'cast_id': 20, 'character': 'Nathanial', 'credit_id': '5511d7b69251415caa001fe1', 'gender': 2, 'id': 103011, 'name': 'John Philbin', 'order': 6, 'profile_path': '/hVRZLok1DmiiUQ5lBXOYx04Ibk4.jpg'}, {'cast_id': 21, 'character': 'Grommet', 'credit_id': '5511d7d29251415c96001f2f', 'gender': 0, 'id': 170231, 'name': 'BoJesse Christopher', 'order': 7, 'profile_path': '/3PgjojO6vtx6y15vHVH7H57imBT.jpg'}, {'cast_id': 32, 'character': 'Alvarez', 'credit_id': '5818a5fc9251413c8a006206', 'gender': 0, 'id': 170334, 'name': 'Julian Reyes', 'order': 8, 'profile_path': '/rQSgvDtAXTy8cNRFLnQMFWUsQsB.jpg'}, {'cast_id': 24, 'character': 'Babbit', 'credit_id': '5511d8ea9251412a880014d5', 'gender': 0, 'id': 107368, 'name': 'Daniel Beer', 'order': 9, 'profile_path': '/qHMBMUoKppsMrxPoe2yM9fYyZ0v.jpg'}, {'cast_id': 33, 'character': 'Bunker', 'credit_id': '5818a64cc3a36838c20058c4', 'gender': 0, 'id': 11890, 'name': 'Chris Pedersen', 'order': 10, 'profile_path': '/y8v3KTTxcuMFR7cKxGF3sJCEZ0W.jpg'}, {'cast_id': 25, 'character': 'Warchild', 'credit_id': '5511d9009251415c96001f47', 'gender': 2, 'id': 63934, 'name': 'Vincent Klyn', 'order': 11, 'profile_path': '/6ZCRstdYdMXeafMXfNRSTl9J7Fb.jpg'}, {'cast_id': 17, 'character': 'Tone', 'credit_id': '52fe42e7c3a36847f802b8b5', 'gender': 2, 'id': 15310, 'name': 'Anthony Kiedis', 'order': 12, 'profile_path': '/xkSV6hDKjDdF5ZYv8lQPBhPncWi.jpg'}, {'cast_id': 26, 'character': 'Archbold', 'credit_id': '5511d948925141065c00808f', 'gender': 0, 'id': 1445331, 'name': 'Dave Olson', 'order': 13, 'profile_path': None}, {'cast_id': 19, 'character': 'Rosie', 'credit_id': '5323fdd9c3a3684133000456', 'gender': 2, 'id': 6906, 'name': 'Lee Tergesen', 'order': 14, 'profile_path': '/eb2fKDGpVLYJGGuC4SUHRpezP8U.jpg'}, {'cast_id': 18, 'character': '15', 'credit_id': '52fe42e7c3a36847f802b8b9', 'gender': 0, 'id': 15311, 'name': 'Christopher Pettiet', 'order': 15, 'profile_path': '/kuWh86hTY0tkMiTI0NNmnnoSjtj.jpg'}, {'cast_id': 34, 'character': 'Miss Deer', 'credit_id': '5818a81492514147ec0064eb', 'gender': 1, 'id': 156925, 'name': 'Sydney Walsh', 'order': 16, 'profile_path': '/vHYKW1QgoL0wGP6YktK7jZnq0t.jpg'}, {'cast_id': 31, 'character': 'Deets', 'credit_id': '56db7fa7925141169e00025f', 'gender': 2, 'id': 3197, 'name': 'Tom Sizemore', 'order': 17, 'profile_path': '/soINOuacuiThRb2LyPD4tTWve7C.jpg'}, {'cast_id': 35, 'character': 'Psycho-Stick', 'credit_id': '58d6d001c3a368127c042551', 'gender': 0, 'id': 1783621, 'name': 'Dino Andino', 'order': 18, 'profile_path': '/oZ15nqslHLs21qC3n1QRAAD5LbY.jpg'}, {'cast_id': 36, 'character': 'Passion for Slashin', 'credit_id': '58d6d171c3a368126f03fd52', 'gender': 0, 'id': 1212251, 'name': 'Michael Kopelow', 'order': 19, 'profile_path': '/zZuRrvuNsrXWqKYFxd7ots3oa4n.jpg'}, {'cast_id': 37, 'character': 'Freight Train', 'credit_id': '58d6d1de9251411f90045750', 'gender': 1, 'id': 63942, 'name': 'Julie Michaels', 'order': 20, 'profile_path': '/zvLoCe27ecwnddDCxjB7uflXa8q.jpg'}, {'cast_id': 38, 'character': 'Corey', 'credit_id': '58d6d20ec3a368126f03fde3', 'gender': 0, 'id': 86499, 'name': 'Mike Genovese', 'order': 21, 'profile_path': '/iXCQmaJRI17bfNoCsDzr1yaJ4CO.jpg'}, {'cast_id': 39, 'character': 'Halsey', 'credit_id': '58d6d221c3a368121b03fe4a', 'gender': 2, 'id': 1240, 'name': 'Jack Kehler', 'order': 22, 'profile_path': '/huxiFLWgthatgaEIT4u36muUJMg.jpg'}, {'cast_id': 40, 'character': 'Margarita', 'credit_id': '58d6d239c3a368126f03fdff', 'gender': 1, 'id': 105988, 'name': 'Galyn GÃ¶rg', 'order': 23, 'profile_path': '/au8FhiUX7KOLcVjchpuCIh0LAcQ.jpg'}, {'cast_id': 41, 'character': 'Neighbor', 'credit_id': '58d6d3159251411f90045884', 'gender': 0, 'id': 1355107, 'name': 'Raymond Forchion', 'order': 24, 'profile_path': '/4zdW9lTMRUXONI0XJEE5ikNFz8I.jpg'}, {'cast_id': 42, 'character': 'Girl at Party', 'credit_id': '58d6d32d9251411faa044597', 'gender': 1, 'id': 152807, 'name': 'Betsy Lynn George', 'order': 25, 'profile_path': '/bqb7qTivJAPSEjl8Dg7VE9M6D4F.jpg'}, {'cast_id': 43, 'character': 'Fierce Woman', 'credit_id': '58d6d54b9251411fdc046df5', 'gender': 0, 'id': 1620959, 'name': 'Gloria Mann', 'order': 26, 'profile_path': '/osdMo1DYa7s3dQBvh1rdXli4s5n.jpg'}, {'cast_id': 44, 'character': 'Dispatcher', 'credit_id': '58d6d596c3a368126703ea5a', 'gender': 2, 'id': 1223812, 'name': 'Ping Wu', 'order': 27, 'profile_path': '/eQqPQUlXtVfO0o1nU0GsXCn51dI.jpg'}, {'cast_id': 45, 'character': 'Pilot', 'credit_id': '58d6d64fc3a368126703eaee', 'gender': 2, 'id': 1566830, 'name': 'Jared Chandler', 'order': 28, 'profile_path': '/xqhwdRitSMzE5hPjxRC8WVr7li0.jpg'}, {'cast_id': 46, 'character': 'Security Guard', 'credit_id': '58d6d783c3a368124f043861', 'gender': 2, 'id': 152802, 'name': 'John Apicella', 'order': 29, 'profile_path': '/deIZd9ybNknDzcokUYhGvj69AT5.jpg'}, {'cast_id': 47, 'character': 'Cullen', 'credit_id': '58d6d7fc9251411f81046395', 'gender': 2, 'id': 11765, 'name': 'Richard Grove', 'order': 30, 'profile_path': '/kl2OLXQdsHA7idyKZjooJYThjaD.jpg'}, {'cast_id': 48, 'character': 'Off Duty Cop', 'credit_id': '58d6d819c3a3681234043123', 'gender': 2, 'id': 77585, 'name': 'Anthony Mangano', 'order': 31, 'profile_path': '/yGuKdqVXDG95i6xg3fKisiGebdo.jpg'}, {'cast_id': 49, 'character': 'Miss Jennings', 'credit_id': '58d6d82dc3a368123404313a', 'gender': 1, 'id': 952333, 'name': 'Deborah Lemen', 'order': 32, 'profile_path': '/lCkvyAXN0P9oCQ4sAMvXBhfmcqN.jpg'}, {'cast_id': 50, 'character': 'Combat Alley Supervisor', 'credit_id': '58d6d862c3a368127c042c7b', 'gender': 0, 'id': 1236011, 'name': 'Randy Walker', 'order': 33, 'profile_path': '/2Idl3HTKim5PbAaTDpMBE9If5Gc.jpg'}, {'cast_id': 51, 'character': 'Australian Surfer', 'credit_id': '58d6d8ca9251411f81046457', 'gender': 2, 'id': 79363, 'name': 'Peter Phelps', 'order': 34, 'profile_path': '/41iWZk89FmzOBgXK5mIX2TFDEWl.jpg'}]</t>
  </si>
  <si>
    <t>[{'credit_id': '52fe42e7c3a36847f802b88d', 'department': 'Editing', 'gender': 2, 'id': 2046, 'job': 'Editor', 'name': 'Bert Lovitt', 'profile_path': None}, {'credit_id': '52fe42e7c3a36847f802b87b', 'department': 'Production', 'gender': 2, 'id': 2710, 'job': 'Producer', 'name': 'James Cameron', 'profile_path': '/zy2foCd8PEtvCcsX48cROdQdDLB.jpg'}, {'credit_id': '52fe42e7c3a36847f802b863', 'department': 'Directing', 'gender': 1, 'id': 14392, 'job': 'Director', 'name': 'Kathryn Bigelow', 'profile_path': '/7wiMnFR6WP9SK870AvNQ3LccLi7.jpg'}, {'credit_id': '52fe42e7c3a36847f802b899', 'department': 'Sound', 'gender': 2, 'id': 4140, 'job': 'Original Music Composer', 'name': 'Mark Isham', 'profile_path': '/juP82LbS9chU3VXgelb7CICBN2Q.jpg'}, {'credit_id': '52fe42e7c3a36847f802b887', 'department': 'Camera', 'gender': 2, 'id': 9614, 'job': 'Director of Photography', 'name': 'Donald Peterman', 'profile_path': None}, {'credit_id': '564120f9c3a3685be8000508', 'department': 'Art', 'gender': 0, 'id': 15014, 'job': 'Production Design', 'name': 'Peter Jamison', 'profile_path': None}, {'credit_id': '52fe42e7c3a36847f802b869', 'department': 'Writing', 'gender': 0, 'id': 15304, 'job': 'Screenplay', 'name': 'W. Peter Iliff', 'profile_path': None}, {'credit_id': '52fe42e7c3a36847f802b86f', 'department': 'Production', 'gender': 2, 'id': 15306, 'job': 'Producer', 'name': 'Peter Abrams', 'profile_path': None}, {'credit_id': '52fe42e7c3a36847f802b875', 'department': 'Production', 'gender': 2, 'id': 15307, 'job': 'Producer', 'name': 'Robert L. Levy', 'profile_path': None}, {'credit_id': '564120ae92514128a60004a7', 'department': 'Sound', 'gender': 1, 'id': 15308, 'job': 'Music Supervisor', 'name': 'Sharon Boyle', 'profile_path': None}, {'credit_id': '52fe42e7c3a36847f802b893', 'department': 'Editing', 'gender': 2, 'id': 10853, 'job': 'Editor', 'name': 'Howard E. Smith', 'profile_path': None}, {'credit_id': '56412162c3a3685be500050a', 'department': 'Sound', 'gender': 2, 'id': 27098, 'job': 'Music Supervisor', 'name': 'Gary Goetzman', 'profile_path': '/7uD9essxoWX745IbAbBvNidJeM7.jpg'}, {'credit_id': '56412123c3a3685bd9000519', 'department': 'Art', 'gender': 1, 'id': 39110, 'job': 'Set Decoration', 'name': 'Linda Spheeris', 'profile_path': None}]</t>
  </si>
  <si>
    <t>[{'id': 28, 'name': 'Action'}, {'id': 53, 'name': 'Thriller'}, {'id': 80, 'name': 'Crime'}]</t>
  </si>
  <si>
    <t>[{'name': '20th Century Fox', 'id': 25}, {'name': 'Largo Entertainment', 'id': 1644}, {'name': 'JVC Entertainment Networks', 'id': 4248}]</t>
  </si>
  <si>
    <t>Point Break</t>
  </si>
  <si>
    <t>m478</t>
  </si>
  <si>
    <t>[{'cast_id': 13, 'character': "Major Alan 'Dutch' Schaeffer", 'credit_id': '52fe4218c3a36847f8003b53', 'gender': 2, 'id': 1100, 'name': 'Arnold Schwarzenegger', 'order': 0, 'profile_path': '/sOkCXc9xuSr6v7mdAq9LwEBje68.jpg'}, {'cast_id': 14, 'character': 'Major George Dillon', 'credit_id': '52fe4218c3a36847f8003b57', 'gender': 0, 'id': 1101, 'name': 'Carl Weathers', 'order': 1, 'profile_path': '/xOpDfVa83R1EdiNkWPNITfCH67e.jpg'}, {'cast_id': 15, 'character': 'Anna', 'credit_id': '52fe4218c3a36847f8003b5b', 'gender': 1, 'id': 1102, 'name': 'Elpidia Carrillo', 'order': 2, 'profile_path': '/7sXdZ8uFmI2wYQPogTfkGcDPCkp.jpg'}, {'cast_id': 16, 'character': "Sergeant 'Mac' Eliot", 'credit_id': '52fe4218c3a36847f8003b5f', 'gender': 2, 'id': 1103, 'name': 'Bill Duke', 'order': 3, 'profile_path': '/46uPgJKKjAhPak4G7526ZFHiRvA.jpg'}, {'cast_id': 17, 'character': 'Blain', 'credit_id': '52fe4218c3a36847f8003b63', 'gender': 2, 'id': 1104, 'name': 'Jesse Ventura', 'order': 4, 'profile_path': '/25AzScRxybPMRxEfv9iB116jj7a.jpg'}, {'cast_id': 18, 'character': 'Billy', 'credit_id': '52fe4218c3a36847f8003b67', 'gender': 2, 'id': 1105, 'name': 'Sonny Landham', 'order': 5, 'profile_path': '/dmOpsfsz56FtcrQMfyiivmoEXXP.jpg'}, {'cast_id': 19, 'character': 'Poncho Ramirez', 'credit_id': '52fe4218c3a36847f8003b6b', 'gender': 2, 'id': 1106, 'name': 'Richard Chaves', 'order': 6, 'profile_path': '/5vt3CgYIAPFXwYvFXea4p2GlhIH.jpg'}, {'cast_id': 20, 'character': 'General Phillips', 'credit_id': '52fe4218c3a36847f8003b6f', 'gender': 2, 'id': 1107, 'name': 'R. G. Armstrong', 'order': 7, 'profile_path': '/iyOD1sUIX4SAPbfF4C9C7cI3ayP.jpg'}, {'cast_id': 21, 'character': 'Hawkins', 'credit_id': '52fe4218c3a36847f8003b73', 'gender': 2, 'id': 1108, 'name': 'Shane Black', 'order': 8, 'profile_path': '/lEyKmYizNVNLsOEgeaPFwX9MZoA.jpg'}, {'cast_id': 23, 'character': 'Helicopter Pilot / Predator', 'credit_id': '52fe4218c3a36847f8003b7b', 'gender': 2, 'id': 1109, 'name': 'Kevin Peter Hall', 'order': 10, 'profile_path': '/9FnpE1Z6zeE4EEIn1J6vYR1xcqk.jpg'}, {'cast_id': 25, 'character': 'Russian Officer (uncredited)', 'credit_id': '5742adfe9251416ce6002052', 'gender': 2, 'id': 20761, 'name': 'Sven-Ole Thorsen', 'order': 11, 'profile_path': '/vNjv3gk22eqihzOqXm2vz5yP58V.jpg'}]</t>
  </si>
  <si>
    <t>[{'credit_id': '52fe4218c3a36847f8003b0d', 'department': 'Directing', 'gender': 2, 'id': 1090, 'job': 'Director', 'name': 'John McTiernan', 'profile_path': '/tknmquMIO2oAVUZ0vVX78ALHyaT.jpg'}, {'credit_id': '52fe4218c3a36847f8003b13', 'department': 'Production', 'gender': 2, 'id': 1091, 'job': 'Producer', 'name': 'Joel Silver', 'profile_path': '/9BUSlPpIAEQYtRdzVrSXaivld04.jpg'}, {'credit_id': '52fe4218c3a36847f8003b19', 'department': 'Production', 'gender': 2, 'id': 1092, 'job': 'Producer', 'name': 'Jim Thomas', 'profile_path': None}, {'credit_id': '52fe4218c3a36847f8003b1f', 'department': 'Production', 'gender': 2, 'id': 1093, 'job': 'Producer', 'name': 'Lawrence Gordon', 'profile_path': '/hcjzZT71C7bKzhkgL6TAcEjsmkS.jpg'}, {'credit_id': '52fe4218c3a36847f8003b25', 'department': 'Writing', 'gender': 2, 'id': 1092, 'job': 'Author', 'name': 'Jim Thomas', 'profile_path': None}, {'credit_id': '52fe4218c3a36847f8003b2b', 'department': 'Writing', 'gender': 2, 'id': 1094, 'job': 'Author', 'name': 'John Thomas', 'profile_path': None}, {'credit_id': '52fe4218c3a36847f8003b31', 'department': 'Camera', 'gender': 2, 'id': 1095, 'job': 'Director of Photography', 'name': 'Donald McAlpine', 'profile_path': '/fKCV0jG6PECfYyhsPGevvt7KtsM.jpg'}, {'credit_id': '52fe4218c3a36847f8003b37', 'department': 'Sound', 'gender': 2, 'id': 37, 'job': 'Original Music Composer', 'name': 'Alan Silvestri', 'profile_path': '/chEsfnDEtRmv1bfOaNAoVEzhCc6.jpg'}, {'credit_id': '52fe4218c3a36847f8003b3d', 'department': 'Art', 'gender': 2, 'id': 1096, 'job': 'Production Design', 'name': 'John Vallone', 'profile_path': None}, {'credit_id': '52fe4218c3a36847f8003b43', 'department': 'Production', 'gender': 1, 'id': 1097, 'job': 'Casting', 'name': 'Jackie Burch', 'profile_path': None}, {'credit_id': '52fe4218c3a36847f8003b49', 'department': 'Editing', 'gender': 2, 'id': 1098, 'job': 'Editor', 'name': 'Mark Helfrich', 'profile_path': None}, {'credit_id': '52fe4218c3a36847f8003b4f', 'department': 'Editing', 'gender': 2, 'id': 1099, 'job': 'Editor', 'name': 'John F. Link', 'profile_path': None}, {'credit_id': '5362264ec3a368394700131c', 'department': 'Costume &amp; Make-Up', 'gender': 1, 'id': 7719, 'job': 'Costume Design', 'name': 'Marilyn Vance', 'profile_path': '/tdNcz7CYAFFKoaYm4EvWec4z3gv.jpg'}, {'credit_id': '59a089a592514177810190a0', 'department': 'Art', 'gender': 0, 'id': 1800898, 'job': 'Art Direction', 'name': 'Frank Richwood', 'profile_path': None}, {'credit_id': '59a089e6925141774b01a239', 'department': 'Art', 'gender': 0, 'id': 12512, 'job': 'Art Direction', 'name': 'Jorge Sainz', 'profile_path': None}, {'credit_id': '59a08a6cc3a368480e01820d', 'department': 'Art', 'gender': 2, 'id': 23868, 'job': 'Set Decoration', 'name': 'Enrique EstÃ©vez', 'profile_path': None}, {'credit_id': '59a08b119251417793019b9b', 'department': 'Costume &amp; Make-Up', 'gender': 0, 'id': 1584966, 'job': 'Hairstylist', 'name': 'Bertha Chiu', 'profile_path': None}, {'credit_id': '59a08b51c3a368481e019760', 'department': 'Costume &amp; Make-Up', 'gender': 2, 'id': 1316296, 'job': 'Makeup Designer', 'name': 'Scott Eddo', 'profile_path': None}, {'credit_id': '59a08be392514177a70194f7', 'department': 'Costume &amp; Make-Up', 'gender': 0, 'id': 1877085, 'job': 'Hairstylist', 'name': 'Carlos Horcasitas', 'profile_path': None}, {'credit_id': '59a08c0bc3a36847c501acf8', 'department': 'Directing', 'gender': 0, 'id': 7713, 'job': 'First Assistant Director', 'name': 'Beau Marks', 'profile_path': None}, {'credit_id': '59a08c73925141779f019510', 'department': 'Art', 'gender': 2, 'id': 1877089, 'job': 'Sculptor', 'name': 'Henry Alvarez', 'profile_path': None}, {'credit_id': '59a08d16925141775b0196b8', 'department': 'Crew', 'gender': 0, 'id': 1877093, 'job': 'Carpenter', 'name': 'Marc Fambro', 'profile_path': None}, {'credit_id': '59a08d74925141775b01971a', 'department': 'Art', 'gender': 0, 'id': 1660864, 'job': 'Property Master', 'name': 'Antonio Mata', 'profile_path': None}, {'credit_id': '59a08de7925141774b01a699', 'department': 'Art', 'gender': 0, 'id': 148856, 'job': 'Greensman', 'name': 'Frank Mitchell', 'profile_path': '/dRi1hyUsINhhEWHl66sFkkeyhgG.jpg'}, {'credit_id': '59a08e2992514177a7019739', 'department': 'Art', 'gender': 0, 'id': 1877095, 'job': 'Construction Coordinator', 'name': 'Salvador Pena', 'profile_path': None}, {'credit_id': '59a08e4f9251417793019eca', 'department': 'Art', 'gender': 0, 'id': 1560037, 'job': 'Greensman', 'name': 'Francisco Ramirez', 'profile_path': None}, {'credit_id': '59a08e8d925141779f01973c', 'department': 'Art', 'gender': 0, 'id': 1877099, 'job': 'Set Dresser', 'name': 'Macedonio Ramos', 'profile_path': None}, {'credit_id': '59a08eb2c3a368478f018ad0', 'department': 'Art', 'gender': 0, 'id': 1410345, 'job': 'Property Master', 'name': 'Tommy Tomlinson', 'profile_path': None}, {'credit_id': '59a08eee92514177810195b4', 'department': 'Sound', 'gender': 0, 'id': 14382, 'job': 'Supervising Dialogue Editor', 'name': 'George H. Anderson', 'profile_path': None}, {'credit_id': '59a08f32925141774f0193fe', 'department': 'Sound', 'gender': 0, 'id': 671, 'job': 'Supervising Sound Effects Editor', 'name': 'Richard L. Anderson', 'profile_path': None}, {'credit_id': '59a08f6fc3a368481e019b7b', 'department': 'Sound', 'gender': 2, 'id': 1070097, 'job': 'Sound Effects Editor', 'name': 'Gene Corso', 'profile_path': None}, {'credit_id': '59a0904dc3a36847f601941a', 'department': 'Sound', 'gender': 1, 'id': 118944, 'job': 'Dialogue Editor', 'name': 'Cindy Marty', 'profile_path': None}, {'credit_id': '59a090a8c3a36847c501b221', 'department': 'Sound', 'gender': 0, 'id': 1565158, 'job': 'Foley Editor', 'name': 'Steve Richardson', 'profile_path': None}, {'credit_id': '59a090d2925141774b01a9ed', 'department': 'Sound', 'gender': 0, 'id': 1412617, 'job': 'ADR Editor', 'name': 'Hank Salerno', 'profile_path': None}, {'credit_id': '59a09128925141779f019a32', 'department': 'Sound', 'gender': 0, 'id': 1877109, 'job': 'ADR Editor', 'name': 'Corinne Sessarego', 'profile_path': None}, {'credit_id': '59a09167925141779f019a7a', 'department': 'Sound', 'gender': 0, 'id': 1416581, 'job': 'Sound Effects Editor', 'name': 'Catherine Shorr', 'profile_path': None}, {'credit_id': '59a09199925141775b019c1f', 'department': 'Sound', 'gender': 0, 'id': 1409485, 'job': 'Sound Effects Editor', 'name': 'Richard Shorr', 'profile_path': None}, {'credit_id': '59a09201925141779301a318', 'department': 'Sound', 'gender': 2, 'id': 1423863, 'job': 'Supervising Sound Effects Editor', 'name': 'David E. Stone', 'profile_path': None}, {'credit_id': '59a0928ec3a36847f60196e5', 'department': 'Sound', 'gender': 0, 'id': 1418021, 'job': 'ADR Editor', 'name': 'Bill Voigtlander', 'profile_path': None}, {'credit_id': '59a092d2925141779f019c44', 'department': 'Sound', 'gender': 0, 'id': 69586, 'job': 'Sound Effects Editor', 'name': 'Gary Wright', 'profile_path': None}, {'credit_id': '59a0933f9251417781019b39', 'department': 'Visual Effects', 'gender': 0, 'id': 1400815, 'job': 'Special Effects Supervisor', 'name': 'Laurencio Cordero', 'profile_path': None}, {'credit_id': '59a09373925141775b019e7b', 'department': 'Visual Effects', 'gender': 2, 'id': 1118402, 'job': 'Special Effects Supervisor', 'name': 'Al Di Sarro', 'profile_path': None}, {'credit_id': '59a0941c925141774b01ae21', 'department': 'Visual Effects', 'gender': 0, 'id': 1877117, 'job': 'Visual Effects Supervisor', 'name': 'Michael Bigelow', 'profile_path': None}, {'credit_id': '59a0945492514177a7019e75', 'department': 'Visual Effects', 'gender': 0, 'id': 1877120, 'job': 'Visual Effects Producer', 'name': 'Robert M. Greenberg', 'profile_path': None}, {'credit_id': '59a094a3c3a36847e501922d', 'department': 'Visual Effects', 'gender': 0, 'id': 54272, 'job': 'Visual Effects Supervisor', 'name': 'Joel Hynek', 'profile_path': None}, {'credit_id': '59a094ffc3a368481e01a29f', 'department': 'Crew', 'gender': 0, 'id': 1050929, 'job': 'Visual Effects Editor', 'name': 'J.W. Kompare', 'profile_path': None}, {'credit_id': '59a0954ec3a368478f019264', 'department': 'Visual Effects', 'gender': 0, 'id': 1877124, 'job': 'Animation Supervisor', 'name': 'Robert Mrozowski', 'profile_path': None}, {'credit_id': '59a096e4925141779a01a635', 'department': 'Crew', 'gender': 2, 'id': 63709, 'job': 'Stunt Coordinator', 'name': 'Craig R. Baxley', 'profile_path': '/qKxwRBtLLMUBB2QGee3YJ96oCDa.jpg'}, {'credit_id': '59a09746c3a36847d40191f9', 'department': 'Lighting', 'gender': 0, 'id': 1877125, 'job': 'Gaffer', 'name': 'Toby Holtham', 'profile_path': None}, {'credit_id': '59a09780925141779a01a6dd', 'department': 'Lighting', 'gender': 0, 'id': 1640697, 'job': 'Gaffer', 'name': 'Fernando Calvillo', 'profile_path': None}, {'credit_id': '59a097c992514177a701a1b4', 'department': 'Camera', 'gender': 0, 'id': 1877129, 'job': 'Key Grip', 'name': 'Juan Iniestra', 'profile_path': None}, {'credit_id': '59a09811c3a368478f0194ed', 'department': 'Camera', 'gender': 0, 'id': 1877130, 'job': 'Key Grip', 'name': 'Grahame Litchfield', 'profile_path': None}, {'credit_id': '59a09831925141779301a9b8', 'department': 'Lighting', 'gender': 0, 'id': 1877131, 'job': 'Gaffer', 'name': 'Warren Mearns', 'profile_path': None}, {'credit_id': '59a098a5925141774b01b263', 'department': 'Camera', 'gender': 0, 'id': 1877136, 'job': 'Key Grip', 'name': 'Patrick Nash', 'profile_path': None}, {'credit_id': '59a098f4c3a368478f0195be', 'department': 'Camera', 'gender': 0, 'id': 1400082, 'job': 'Still Photographer', 'name': 'Zade Rosenthal', 'profile_path': None}, {'credit_id': '59a0993ac3a3684830019c5c', 'department': 'Camera', 'gender': 0, 'id': 1877141, 'job': 'Still Photographer', 'name': 'Alfredo Ruvalcaba', 'profile_path': None}, {'credit_id': '59a09995c3a36847f6019de9', 'department': 'Costume &amp; Make-Up', 'gender': 0, 'id': 1338836, 'job': 'Costume Supervisor', 'name': 'Robert B. Harris', 'profile_path': None}, {'credit_id': '59a099d0925141774f019f3a', 'department': 'Costume &amp; Make-Up', 'gender': 0, 'id': 1206905, 'job': 'Costume Supervisor', 'name': 'James W. Tyson', 'profile_path': None}, {'credit_id': '59a09a8dc3a36847f6019ed9', 'department': 'Sound', 'gender': 2, 'id': 44813, 'job': 'Orchestrator', 'name': 'James B. Campbell', 'profile_path': '/ma1xUUCa13fs6mHn4riOKwBCQMo.jpg'}, {'credit_id': '59a09b5ec3a36847c501be1b', 'department': 'Sound', 'gender': 2, 'id': 908, 'job': 'Music Editor', 'name': 'Michael Tronick', 'profile_path': None}, {'credit_id': '59a09b9a92514177a701a52f', 'department': 'Crew', 'gender': 0, 'id': 1877148, 'job': 'Pilot', 'name': 'Alejandro Madrid Bonilla', 'profile_path': None}, {'credit_id': '59a09bd1925141774b01b563', 'department': 'Directing', 'gender': 0, 'id': 1877151, 'job': 'Script Supervisor', 'name': 'Gabriela Gurrola', 'profile_path': None}, {'credit_id': '59a09c07c3a368478f019860', 'department': 'Crew', 'gender': 0, 'id': 1632066, 'job': 'Pilot', 'name': 'Peter McKernan', 'profile_path': None}, {'credit_id': '59a09c4dc3a368478f0198a2', 'department': 'Crew', 'gender': 0, 'id': 16563, 'job': 'Aerial Coordinator', 'name': 'Charles A. Tamburro', 'profile_path': '/h0l9hp8RWP8u8fRjN9CyC8NFN2U.jpg'}, {'credit_id': '59a09c87c3a36847d401971f', 'department': 'Crew', 'gender': 2, 'id': 1800242, 'job': 'Pilot', 'name': 'Michael Tamburro', 'profile_path': None}, {'credit_id': '59a09d05c3a368481e01aa09', 'department': 'Directing', 'gender': 0, 'id': 1338840, 'job': 'Script Supervisor', 'name': 'Marion Tumen', 'profile_path': None}]</t>
  </si>
  <si>
    <t>[{'name': 'Twentieth Century Fox Film Corporation', 'id': 306}, {'name': 'Lawrence Gordon Productions', 'id': 840}, {'name': 'Davis Entertainment', 'id': 1302}, {'name': 'Silver Pictures', 'id': 1885}, {'name': 'Amercent Films', 'id': 5263}, {'name': 'American Entertainment Partners L.P.', 'id': 5264}]</t>
  </si>
  <si>
    <t>Predator</t>
  </si>
  <si>
    <t>m479</t>
  </si>
  <si>
    <t>[{'cast_id': 5, 'character': 'Vivian Ward', 'credit_id': '52fe4219c3a36847f8004051', 'gender': 1, 'id': 1204, 'name': 'Julia Roberts', 'order': 0, 'profile_path': '/h13yvG0tRNMTAwciQXxYmQWdYW8.jpg'}, {'cast_id': 6, 'character': 'Edward Lewis', 'credit_id': '52fe4219c3a36847f8004055', 'gender': 2, 'id': 1205, 'name': 'Richard Gere', 'order': 1, 'profile_path': '/hqMhNyTqIStibnhBh8SjyfpU665.jpg'}, {'cast_id': 8, 'character': 'James Morse', 'credit_id': '52fe4219c3a36847f800405d', 'gender': 2, 'id': 1208, 'name': 'Ralph Bellamy', 'order': 2, 'profile_path': '/fjRvQxfzPw77TUMDaJHnPKirpG0.jpg'}, {'cast_id': 7, 'character': 'Philip Stuckey', 'credit_id': '52fe4219c3a36847f8004059', 'gender': 2, 'id': 1206, 'name': 'Jason Alexander', 'order': 3, 'profile_path': '/ernpSXp2RnkzeV14OEEKXRq1yND.jpg'}, {'cast_id': 9, 'character': 'Barney Thompson', 'credit_id': '52fe4219c3a36847f8004061', 'gender': 2, 'id': 1210, 'name': 'HÃ©ctor Elizondo', 'order': 4, 'profile_path': '/48UNfVFZVr0jyMIlLPhzm8IIM7f.jpg'}, {'cast_id': 10, 'character': 'Mr. Hollister', 'credit_id': '52fe4219c3a36847f8004065', 'gender': 2, 'id': 1211, 'name': 'Larry Miller', 'order': 5, 'profile_path': '/xA8zCxNrwtamLaLWNBkLyX5tGtU.jpg'}, {'cast_id': 11, 'character': 'Kit De Luca', 'credit_id': '52fe4219c3a36847f8004069', 'gender': 1, 'id': 1212, 'name': 'Laura San Giacomo', 'order': 6, 'profile_path': '/uGHG7OO1DtBWz0uztjE1MDtd0DU.jpg'}, {'cast_id': 16, 'character': 'David Morse', 'credit_id': '52fe4219c3a36847f8004085', 'gender': 0, 'id': 747, 'name': 'Alex Hyde-White', 'order': 7, 'profile_path': '/n51gvejj2jPn2rLLPC0mO47uGTL.jpg'}, {'cast_id': 17, 'character': 'Bridget', 'credit_id': '52fe4219c3a36847f8004089', 'gender': 1, 'id': 1209, 'name': 'Elinor Donahue', 'order': 8, 'profile_path': '/d1vbluWy6GBchbW18MXKKXYJfXr.jpg'}, {'cast_id': 18, 'character': 'Elizabeth Stuckey', 'credit_id': '52fe4219c3a36847f800408d', 'gender': 1, 'id': 1219, 'name': 'Amy Yasbeck', 'order': 9, 'profile_path': '/c7WOXDlKE9cwTBjpUtCKFPqnptr.jpg'}, {'cast_id': 19, 'character': 'Susan', 'credit_id': '52fe4219c3a36847f8004091', 'gender': 1, 'id': 1220, 'name': 'Judith Baldwin', 'order': 10, 'profile_path': None}, {'cast_id': 22, 'character': 'Detective', 'credit_id': '52fe4219c3a36847f80040a1', 'gender': 2, 'id': 5587, 'name': 'Hank Azaria', 'order': 11, 'profile_path': '/3vIdbP73nKnKpMAcgGWoALPF2JO.jpg'}, {'cast_id': 23, 'character': 'Mark', 'credit_id': '52fe4219c3a36847f80040a5', 'gender': 2, 'id': 42162, 'name': 'John David Carson', 'order': 12, 'profile_path': '/d6xPp9pnIqNSd6KpotDg3NrikWJ.jpg'}, {'cast_id': 24, 'character': "Maitre D'", 'credit_id': '58ce9836c3a36850f30229ef', 'gender': 0, 'id': 1779786, 'name': 'Michael French', 'order': 13, 'profile_path': None}, {'cast_id': 25, 'character': 'Waiter', 'credit_id': '58ce98439251415a3d0245a7', 'gender': 0, 'id': 1708724, 'name': 'Allan Kent', 'order': 14, 'profile_path': None}, {'cast_id': 26, 'character': 'Senator Adams', 'credit_id': '58ce98549251415a3902346c', 'gender': 0, 'id': 1211994, 'name': 'Stacy Keach, Sr.', 'order': 15, 'profile_path': None}, {'cast_id': 27, 'character': 'Skateboard Kid', 'credit_id': '591124019251414e8003b524', 'gender': 2, 'id': 166393, 'name': 'Scott Marshall', 'order': 16, 'profile_path': '/cNMMep3fPHuFxN4YtP4P4UyoJ4R.jpg'}]</t>
  </si>
  <si>
    <t>[{'credit_id': '52fe4219c3a36847f8004041', 'department': 'Production', 'gender': 2, 'id': 376, 'job': 'Producer', 'name': 'Arnon Milchan', 'profile_path': '/5crR5twLRcIdvRR06dB1O0EQ8x0.jpg'}, {'credit_id': '52fe4219c3a36847f8004047', 'department': 'Production', 'gender': 2, 'id': 1202, 'job': 'Producer', 'name': 'Steven Reuther', 'profile_path': None}, {'credit_id': '52fe4219c3a36847f800403b', 'department': 'Directing', 'gender': 2, 'id': 1201, 'job': 'Director', 'name': 'Garry Marshall', 'profile_path': '/kx77E8p5rnEmKxIhFT0qWCEMEik.jpg'}, {'credit_id': '52fe4219c3a36847f800404d', 'department': 'Writing', 'gender': 2, 'id': 1203, 'job': 'Author', 'name': 'J. F. Lawton', 'profile_path': '/b3EoYJqYlYwNjmBX4Be0iByMoPD.jpg'}, {'credit_id': '52fe4219c3a36847f800406f', 'department': 'Sound', 'gender': 2, 'id': 1213, 'job': 'Original Music Composer', 'name': 'James Newton Howard', 'profile_path': '/5UTEMYS7rydwe7ooOmj2dLRFuu2.jpg'}, {'credit_id': '52fe4219c3a36847f8004075', 'department': 'Camera', 'gender': 2, 'id': 1214, 'job': 'Director of Photography', 'name': 'Charles Minsky', 'profile_path': None}, {'credit_id': '52fe4219c3a36847f800407b', 'department': 'Editing', 'gender': 2, 'id': 1215, 'job': 'Editor', 'name': 'Raja Gosnell', 'profile_path': '/jbcOXhl4QGaYcvAK5WsbEARkkQZ.jpg'}, {'credit_id': '52fe4219c3a36847f8004081', 'department': 'Editing', 'gender': 1, 'id': 1217, 'job': 'Editor', 'name': 'Priscilla Nedd-Friendly', 'profile_path': None}, {'credit_id': '52fe4219c3a36847f8004097', 'department': 'Production', 'gender': 1, 'id': 1221, 'job': 'Casting', 'name': 'Dianne Crittenden', 'profile_path': None}, {'credit_id': '52fe4219c3a36847f800409d', 'department': 'Art', 'gender': 2, 'id': 1222, 'job': 'Production Design', 'name': 'Albert Brenner', 'profile_path': None}]</t>
  </si>
  <si>
    <t>[{'id': 10749, 'name': 'Romance'}, {'id': 35, 'name': 'Comedy'}]</t>
  </si>
  <si>
    <t>Pretty Woman</t>
  </si>
  <si>
    <t>m482</t>
  </si>
  <si>
    <t>['drama', 'horror', 'mystery', 'thriller', 'thriller']</t>
  </si>
  <si>
    <t>[{'cast_id': 4, 'character': 'Norman Bates', 'credit_id': '52fe424fc3a36847f8014213', 'gender': 2, 'id': 7301, 'name': 'Anthony Perkins', 'order': 0, 'profile_path': '/8M8Bt20z0M587lrjkdXrEqYtQKU.jpg'}, {'cast_id': 6, 'character': 'Lila Crane', 'credit_id': '52fe424fc3a36847f801421b', 'gender': 1, 'id': 7303, 'name': 'Vera Miles', 'order': 1, 'profile_path': '/qWP9L969DOSFgBhRV2Ik2ve8Z4r.jpg'}, {'cast_id': 7, 'character': 'Sam Loomis', 'credit_id': '52fe424fc3a36847f801421f', 'gender': 2, 'id': 7304, 'name': 'John Gavin', 'order': 2, 'profile_path': '/sOYggS68lUhOpuXKbtz0oXOHV6x.jpg'}, {'cast_id': 5, 'character': 'Marion Crane', 'credit_id': '52fe424fc3a36847f8014217', 'gender': 1, 'id': 7302, 'name': 'Janet Leigh', 'order': 3, 'profile_path': '/3FWYSCJUOuYVDPG9UoMjtqNMdyb.jpg'}, {'cast_id': 20, 'character': 'Det. Milton Arbogast', 'credit_id': '52fe424fc3a36847f8014265', 'gender': 2, 'id': 1936, 'name': 'Martin Balsam', 'order': 4, 'profile_path': '/3lA1XlW9fsBCDYMMlgmvnHaWmOI.jpg'}, {'cast_id': 21, 'character': 'Sheriff Al Chambers', 'credit_id': '52fe424fc3a36847f8014269', 'gender': 2, 'id': 53010, 'name': 'John McIntire', 'order': 5, 'profile_path': '/mqg5Cs6d6FCXlkR0ntUZfmR4As6.jpg'}, {'cast_id': 22, 'character': 'Dr. Fred Richman', 'credit_id': '52fe424fc3a36847f801426d', 'gender': 2, 'id': 14063, 'name': 'Simon Oakland', 'order': 6, 'profile_path': '/alhR5PBU7GVlhp8COJXURKrjaZd.jpg'}, {'cast_id': 23, 'character': 'Tom Cassidy', 'credit_id': '52fe424fc3a36847f8014271', 'gender': 2, 'id': 78902, 'name': 'Frank Albertson', 'order': 7, 'profile_path': '/unqCQDMgquwp9cCdlN9pyiYzaPJ.jpg'}, {'cast_id': 24, 'character': 'Caroline', 'credit_id': '52fe424fc3a36847f8014275', 'gender': 1, 'id': 12500, 'name': 'Patricia Hitchcock', 'order': 8, 'profile_path': '/v4oJhzOA6HBnOScWAHiyoutjY1M.jpg'}, {'cast_id': 25, 'character': 'George Lowery', 'credit_id': '52fe424fc3a36847f8014279', 'gender': 2, 'id': 3641, 'name': 'Vaughn Taylor', 'order': 9, 'profile_path': '/3r3B8Tl6qUXoM3fiL22lT9gD2gJ.jpg'}, {'cast_id': 26, 'character': 'Mrs. Chambers', 'credit_id': '52fe424fc3a36847f801427d', 'gender': 1, 'id': 19781, 'name': 'Lurene Tuttle', 'order': 10, 'profile_path': '/cVAEXfkccfmUdj1EfSXJL4I9bxR.jpg'}, {'cast_id': 28, 'character': 'Highway Patrol Officer', 'credit_id': '52fe424fc3a36847f8014281', 'gender': 2, 'id': 45525, 'name': 'Mort Mills', 'order': 11, 'profile_path': '/1KmPkFX992nBkDBPzg5QoWB8v4K.jpg'}, {'cast_id': 29, 'character': 'California Charlie', 'credit_id': '52fe424fc3a36847f8014285', 'gender': 2, 'id': 19111, 'name': 'John Anderson', 'order': 12, 'profile_path': '/pM45pKyjU1c9nkO087hEr2dCNPw.jpg'}, {'cast_id': 30, 'character': 'Man outside Office', 'credit_id': '52fe424fc3a36847f8014289', 'gender': 2, 'id': 2636, 'name': 'Alfred Hitchcock', 'order': 13, 'profile_path': '/nA6zRjaVk1JjYvRpuihXJ2pirWk.jpg'}, {'cast_id': 31, 'character': 'Church Member (uncredited)', 'credit_id': '56b8df83c3a368746600091d', 'gender': 0, 'id': 1550460, 'name': 'Walter Bacon', 'order': 14, 'profile_path': '/hOyCV8UMxkERWGLJuPa6pYEFPfE.jpg'}, {'cast_id': 32, 'character': 'Deputy District Attorney Alan Deats (uncredited)', 'credit_id': '56b93fb692514106aa000b80', 'gender': 0, 'id': 124848, 'name': 'Francis De Sales', 'order': 15, 'profile_path': '/rCRtwX6vqRqCI6jDBgndhWF2WwV.jpg'}, {'cast_id': 33, 'character': 'Extra (uncredited)', 'credit_id': '56b93fedc3a3681e680017b0', 'gender': 0, 'id': 117673, 'name': 'George Dockstader', 'order': 16, 'profile_path': None}, {'cast_id': 34, 'character': 'Extra (uncredited)', 'credit_id': '56b9400992514106aa000b91', 'gender': 0, 'id': 183856, 'name': 'Harper Flaherty', 'order': 17, 'profile_path': None}, {'cast_id': 35, 'character': 'Extra (uncredited)', 'credit_id': '56b9403bc3a3681e59000d3a', 'gender': 0, 'id': 1422376, 'name': "Lillian O'Malley", 'order': 18, 'profile_path': None}, {'cast_id': 36, 'character': 'Extra (uncredited)', 'credit_id': '56b9409d92514106aa000bb6', 'gender': 0, 'id': 1574696, 'name': 'Fred Scheiwiller', 'order': 19, 'profile_path': None}, {'cast_id': 37, 'character': 'Police Chief James Mitchell (uncredited)', 'credit_id': '56b940cc92514106b4000c1c', 'gender': 0, 'id': 116135, 'name': 'George Eldredge', 'order': 20, 'profile_path': '/baxDDEKL0CsycOSIRIxfZZi0Q6F.jpg'}, {'cast_id': 38, 'character': 'County Sheriff (uncredited)', 'credit_id': '56b940f6c3a3681e77000bac', 'gender': 2, 'id': 120736, 'name': 'Sam Flint', 'order': 21, 'profile_path': '/6BZmlo6TKRYQORLq3VtaXW3Bmzn.jpg'}, {'cast_id': 39, 'character': 'Norma Bates (voice) (uncredited)', 'credit_id': '56b9412bc3a3681e64000b81', 'gender': 1, 'id': 19110, 'name': 'Virginia Gregg', 'order': 22, 'profile_path': '/kekj3Jr2u34qr28Deq30AIdHQM.jpg'}, {'cast_id': 40, 'character': 'Norma Bates (voice) (uncredited)', 'credit_id': '56b9416792514106ac000be0', 'gender': 1, 'id': 7520, 'name': 'Jeanette Nolan', 'order': 23, 'profile_path': '/8E7iDMu0WIbtiKsY1kb8rBYziey.jpg'}, {'cast_id': 41, 'character': 'Bob Summerfield (uncredited)', 'credit_id': '56b941a792514106a1000be4', 'gender': 0, 'id': 117602, 'name': 'Frank Killmond', 'order': 24, 'profile_path': '/heTnPrGD7CQsjD4KVUgvKKBplQQ.jpg'}, {'cast_id': 42, 'character': 'Policeman in Hallway Opening Door (uncredited)', 'credit_id': '56b941ccc3a3681e5d000cb0', 'gender': 2, 'id': 71146, 'name': 'Ted Knight', 'order': 25, 'profile_path': '/32OrUdfeRgxmtkbnYbxYDvGoAJs.jpg'}, {'cast_id': 43, 'character': 'Police Guard (uncredited)', 'credit_id': '56b941edc3a3681e7d000c8c', 'gender': 2, 'id': 151550, 'name': 'Pat McCaffrie', 'order': 26, 'profile_path': None}, {'cast_id': 44, 'character': 'Passerby on Sidewalk (uncredited)', 'credit_id': '56b9420cc3a3681e5d000cbf', 'gender': 0, 'id': 1469587, 'name': 'Hans Moebus', 'order': 27, 'profile_path': None}, {'cast_id': 45, 'character': 'Hardware Store Customer (uncredited)', 'credit_id': '56b94232925141069f000c2f', 'gender': 0, 'id': 114962, 'name': 'Helen Wallace', 'order': 28, 'profile_path': '/cLgm1zgZ5SbNyEZ9i74eySFgdZm.jpg'}, {'cast_id': 54, 'character': 'Man (uncredited)', 'credit_id': '58af21e39251414a210001ba', 'gender': 2, 'id': 938901, 'name': 'Robert Osborne', 'order': 29, 'profile_path': '/ekUgecdEzf0fWotXZ3S67zS2VKE.jpg'}]</t>
  </si>
  <si>
    <t>[{'credit_id': '52fe424fc3a36847f801422b', 'department': 'Sound', 'gender': 2, 'id': 1045, 'job': 'Original Music Composer', 'name': 'Bernard Herrmann', 'profile_path': '/nuGwEH9lJIBTEzsmB4bGDgJ9qgj.jpg'}, {'credit_id': '52fe424ec3a36847f8014203', 'department': 'Directing', 'gender': 2, 'id': 2636, 'job': 'Director', 'name': 'Alfred Hitchcock', 'profile_path': '/nA6zRjaVk1JjYvRpuihXJ2pirWk.jpg'}, {'credit_id': '52fe424fc3a36847f8014225', 'department': 'Production', 'gender': 2, 'id': 2636, 'job': 'Producer', 'name': 'Alfred Hitchcock', 'profile_path': '/nA6zRjaVk1JjYvRpuihXJ2pirWk.jpg'}, {'credit_id': '52fe424fc3a36847f8014237', 'department': 'Editing', 'gender': 2, 'id': 2655, 'job': 'Editor', 'name': 'George Tomasini', 'profile_path': '/AkhUuJi4uCqh60ZQe39ZPxULFoV.jpg'}, {'credit_id': '56b945c0c3a3681e6d000ce3', 'department': 'Costume &amp; Make-Up', 'gender': 0, 'id': 3456, 'job': 'Costume Supervisor', 'name': 'Helen Colvig', 'profile_path': None}, {'credit_id': '52fe424fc3a36847f801423d', 'department': 'Art', 'gender': 2, 'id': 6934, 'job': 'Set Decoration', 'name': 'George Milo', 'profile_path': None}, {'credit_id': '56b94447c3a3681e59000e2f', 'department': 'Directing', 'gender': 2, 'id': 6935, 'job': 'Assistant Director', 'name': 'Hilton A. Green', 'profile_path': None}, {'credit_id': '52fe424ec3a36847f8014209', 'department': 'Writing', 'gender': 2, 'id': 7299, 'job': 'Author', 'name': 'Robert Bloch', 'profile_path': '/5jW9ppMTpAQpBQn1e9LgaR8Np6h.jpg'}, {'credit_id': '52fe424fc3a36847f801420f', 'department': 'Writing', 'gender': 2, 'id': 7300, 'job': 'Screenplay', 'name': 'Joseph Stefano', 'profile_path': None}, {'credit_id': '52fe424fc3a36847f8014231', 'department': 'Camera', 'gender': 2, 'id': 7305, 'job': 'Director of Photography', 'name': 'John L. Russell', 'profile_path': None}, {'credit_id': '52fe424fc3a36847f8014243', 'department': 'Art', 'gender': 0, 'id': 7306, 'job': 'Art Direction', 'name': 'Robert Clatworthy', 'profile_path': None}, {'credit_id': '52fe424fc3a36847f8014249', 'department': 'Art', 'gender': 0, 'id': 7307, 'job': 'Art Direction', 'name': 'Joseph Hurley', 'profile_path': None}, {'credit_id': '52fe424fc3a36847f801424f', 'department': 'Costume &amp; Make-Up', 'gender': 1, 'id': 7308, 'job': 'Costume Design', 'name': 'Rita Riggs', 'profile_path': None}, {'credit_id': '52fe424fc3a36847f8014255', 'department': 'Sound', 'gender': 2, 'id': 7309, 'job': 'Sound Designer', 'name': 'William Russell', 'profile_path': None}, {'credit_id': '52fe424fc3a36847f801425b', 'department': 'Sound', 'gender': 0, 'id': 7310, 'job': 'Sound Designer', 'name': 'Waldon O. Watson', 'profile_path': None}, {'credit_id': '52fe424fc3a36847f8014261', 'department': 'Crew', 'gender': 0, 'id': 7311, 'job': 'Special Effects', 'name': 'Clarence Champagne', 'profile_path': None}, {'credit_id': '56b9431192514106a1000c1d', 'department': 'Costume &amp; Make-Up', 'gender': 2, 'id': 14495, 'job': 'Hairstylist', 'name': 'Larry Germain', 'profile_path': None}, {'credit_id': '56be1e76c3a36817f900410d', 'department': 'Crew', 'gender': 2, 'id': 19460, 'job': 'Title Graphics', 'name': 'Saul Bass', 'profile_path': '/eIvic86r1AMm48BjAOcfnvc044L.jpg'}, {'credit_id': '56b9429bc3a3681e68001848', 'department': 'Production', 'gender': 0, 'id': 27006, 'job': 'Casting', 'name': 'Jere Henshaw', 'profile_path': None}, {'credit_id': '56b9446ec3a3681e5d000d36', 'department': 'Directing', 'gender': 0, 'id': 1185253, 'job': 'Assistant Director', 'name': 'Lester Wm. Berke', 'profile_path': None}, {'credit_id': '56b943cc92514106a4000bd0', 'department': 'Costume &amp; Make-Up', 'gender': 0, 'id': 1339685, 'job': 'Makeup Artist', 'name': 'Robert Dawn', 'profile_path': None}, {'credit_id': '56b9441ec3a3681e6800188c', 'department': 'Production', 'gender': 0, 'id': 1574697, 'job': 'Unit Manager', 'name': 'Lew Leary', 'profile_path': None}]</t>
  </si>
  <si>
    <t>[{'name': 'Paramount Pictures', 'id': 4}, {'name': 'Universal Pictures', 'id': 33}, {'name': 'Shamley Productions', 'id': 10717}]</t>
  </si>
  <si>
    <t>Psycho</t>
  </si>
  <si>
    <t>m483</t>
  </si>
  <si>
    <t>[{'cast_id': 11, 'character': 'Frank Zito', 'credit_id': '52fe4543c3a368484e0502dd', 'gender': 2, 'id': 16525, 'name': 'Joe Spinell', 'order': 0, 'profile_path': '/wzZZO8xXn9OgljCmrGGR4L6wBdg.jpg'}, {'cast_id': 12, 'character': "Anna D'Antoni", 'credit_id': '52fe4543c3a368484e0502e1', 'gender': 1, 'id': 10461, 'name': 'Caroline Munro', 'order': 1, 'profile_path': '/wAZYXnDfMas4j8SpbQfpSOJWlAA.jpg'}, {'cast_id': 13, 'character': 'Rita', 'credit_id': '52fe4543c3a368484e0502e5', 'gender': 1, 'id': 101609, 'name': 'Abigail Clayton', 'order': 2, 'profile_path': '/uCh377XsRN9naH4PmqwtaamLMiO.jpg'}, {'cast_id': 14, 'character': 'Nurse', 'credit_id': '52fe4543c3a368484e0502e9', 'gender': 1, 'id': 101610, 'name': 'Kelly Piper', 'order': 3, 'profile_path': None}, {'cast_id': 15, 'character': 'Hooker', 'credit_id': '52fe4543c3a368484e0502ed', 'gender': 0, 'id': 101611, 'name': 'Rita Montone', 'order': 4, 'profile_path': None}, {'cast_id': 16, 'character': 'Disco Boy', 'credit_id': '52fe4543c3a368484e0502f1', 'gender': 2, 'id': 11161, 'name': 'Tom Savini', 'order': 5, 'profile_path': '/yOZPKC3TXlxkvx4HoDrhq1PgXrU.jpg'}, {'cast_id': 17, 'character': 'Disco Girl', 'credit_id': '52fe4543c3a368484e0502f5', 'gender': 0, 'id': 101612, 'name': 'Hyla Marrow', 'order': 6, 'profile_path': None}, {'cast_id': 18, 'character': 'Beach Boy', 'credit_id': '52fe4543c3a368484e0502f9', 'gender': 0, 'id': 101613, 'name': 'James Brewster', 'order': 7, 'profile_path': None}, {'cast_id': 19, 'character': 'Beach Girl', 'credit_id': '52fe4543c3a368484e0502fd', 'gender': 0, 'id': 101614, 'name': 'Linda Lee Walter', 'order': 8, 'profile_path': None}, {'cast_id': 20, 'character': 'Second Nurse', 'credit_id': '52fe4543c3a368484e050301', 'gender': 1, 'id': 99606, 'name': 'Sharon Mitchell', 'order': 9, 'profile_path': '/1FI0UWhXoXyKclv6Ygt0sKJWSQe.jpg'}, {'cast_id': 21, 'character': 'TV Reporter', 'credit_id': '52fe4543c3a368484e050305', 'gender': 2, 'id': 101615, 'name': 'Frank Pesce', 'order': 10, 'profile_path': '/qkMpNT7rJj8offjNuv5OZ0VeUVQ.jpg'}, {'cast_id': 22, 'character': "Second Nurse's Boyfriend", 'credit_id': '52fe4543c3a368484e050309', 'gender': 0, 'id': 90387, 'name': 'Andrew W. Garroni', 'order': 11, 'profile_path': None}, {'cast_id': 23, 'character': 'Al (Hotel Manager)', 'credit_id': '52fe4543c3a368484e05030d', 'gender': 2, 'id': 44765, 'name': 'William Lustig', 'order': 12, 'profile_path': '/9xmAzAD1As1NfBLeD2N5oiRoFp7.jpg'}]</t>
  </si>
  <si>
    <t>[{'credit_id': '52fe4543c3a368484e0502d9', 'department': 'Crew', 'gender': 2, 'id': 11161, 'job': 'Makeup Effects', 'name': 'Tom Savini', 'profile_path': '/yOZPKC3TXlxkvx4HoDrhq1PgXrU.jpg'}, {'credit_id': '52fe4543c3a368484e0502af', 'department': 'Writing', 'gender': 2, 'id': 16525, 'job': 'Screenplay', 'name': 'Joe Spinell', 'profile_path': '/wzZZO8xXn9OgljCmrGGR4L6wBdg.jpg'}, {'credit_id': '52fe4543c3a368484e0502b5', 'department': 'Production', 'gender': 2, 'id': 16525, 'job': 'Executive Producer', 'name': 'Joe Spinell', 'profile_path': '/wzZZO8xXn9OgljCmrGGR4L6wBdg.jpg'}, {'credit_id': '52fe4543c3a368484e0502a3', 'department': 'Directing', 'gender': 2, 'id': 44765, 'job': 'Director', 'name': 'William Lustig', 'profile_path': '/9xmAzAD1As1NfBLeD2N5oiRoFp7.jpg'}, {'credit_id': '52fe4543c3a368484e0502a9', 'department': 'Production', 'gender': 2, 'id': 44765, 'job': 'Producer', 'name': 'William Lustig', 'profile_path': '/9xmAzAD1As1NfBLeD2N5oiRoFp7.jpg'}, {'credit_id': '52fe4543c3a368484e0502cd', 'department': 'Sound', 'gender': 0, 'id': 73345, 'job': 'Original Music Composer', 'name': 'Jay Chattaway', 'profile_path': None}, {'credit_id': '52fe4543c3a368484e0502bb', 'department': 'Production', 'gender': 0, 'id': 101605, 'job': 'Executive Producer', 'name': 'Judd Hamilton', 'profile_path': None}, {'credit_id': '52fe4543c3a368484e0502c1', 'department': 'Production', 'gender': 0, 'id': 90387, 'job': 'Producer', 'name': 'Andrew W. Garroni', 'profile_path': None}, {'credit_id': '52fe4543c3a368484e0502c7', 'department': 'Production', 'gender': 0, 'id': 90387, 'job': 'Production Manager', 'name': 'Andrew W. Garroni', 'profile_path': None}, {'credit_id': '52fe4543c3a368484e0502d3', 'department': 'Crew', 'gender': 2, 'id': 101608, 'job': 'Makeup Effects', 'name': 'Rob Bottin', 'profile_path': None}]</t>
  </si>
  <si>
    <t>[{'name': 'Magnum Motion Pictures Inc..', 'id': 4237}]</t>
  </si>
  <si>
    <t>Maniac</t>
  </si>
  <si>
    <t>m491</t>
  </si>
  <si>
    <t>['drama', 'romance', 'sport']</t>
  </si>
  <si>
    <t>[{'cast_id': 16, 'character': 'Rocky Balboa', 'credit_id': '52fe42efc3a36847f802e019', 'gender': 2, 'id': 16483, 'name': 'Sylvester Stallone', 'order': 0, 'profile_path': '/gnmwOa46C2TP35N7ARSzboTdx2u.jpg'}, {'cast_id': 17, 'character': 'Adrianna "Adrian" Pennino', 'credit_id': '52fe42efc3a36847f802e01d', 'gender': 1, 'id': 3094, 'name': 'Talia Shire', 'order': 1, 'profile_path': '/liNfrVB3eZFBOjcUGltISCucews.jpg'}, {'cast_id': 18, 'character': 'Paulie', 'credit_id': '52fe42efc3a36847f802e021', 'gender': 2, 'id': 4521, 'name': 'Burt Young', 'order': 2, 'profile_path': '/rbSsSkQ72FoGcvwIHUxQWJ92I3W.jpg'}, {'cast_id': 19, 'character': 'Apollo Creed', 'credit_id': '52fe42efc3a36847f802e025', 'gender': 0, 'id': 1101, 'name': 'Carl Weathers', 'order': 3, 'profile_path': '/xOpDfVa83R1EdiNkWPNITfCH67e.jpg'}, {'cast_id': 20, 'character': 'Mickey Goldmill', 'credit_id': '52fe42efc3a36847f802e029', 'gender': 2, 'id': 16523, 'name': 'Burgess Meredith', 'order': 4, 'profile_path': '/lm98oKloU33Q7QDIIMSyc4Pr2jA.jpg'}, {'cast_id': 21, 'character': 'Jergens', 'credit_id': '52fe42efc3a36847f802e02d', 'gender': 2, 'id': 16524, 'name': 'Thayer David', 'order': 5, 'profile_path': '/nDwH91krP0lqEqohxNj3F1dG0NU.jpg'}, {'cast_id': 22, 'character': 'Gazzo', 'credit_id': '52fe42efc3a36847f802e031', 'gender': 2, 'id': 16525, 'name': 'Joe Spinell', 'order': 6, 'profile_path': '/wzZZO8xXn9OgljCmrGGR4L6wBdg.jpg'}, {'cast_id': 31, 'character': 'Duke', 'credit_id': '52fe42efc3a36847f802e055', 'gender': 2, 'id': 16504, 'name': 'Tony Burton', 'order': 7, 'profile_path': '/ue54hK217thXeQMzN4qUYXLImLd.jpg'}, {'cast_id': 45, 'character': 'Himself', 'credit_id': '55d7d4f492514143f00008ef', 'gender': 2, 'id': 107375, 'name': 'Joe Frazier', 'order': 8, 'profile_path': '/wvtzE6JDZDuW50qMFJEnGHpW6AV.jpg'}, {'cast_id': 23, 'character': 'Mike', 'credit_id': '52fe42efc3a36847f802e035', 'gender': 0, 'id': 16526, 'name': 'Jimmy Gambina', 'order': 9, 'profile_path': '/8ygxVOL1P75gsI8BOlia5Hqorc5.jpg'}, {'cast_id': 27, 'character': 'Marie', 'credit_id': '52fe42efc3a36847f802e045', 'gender': 0, 'id': 16529, 'name': 'Jodi Letizia', 'order': 10, 'profile_path': '/g4huyQK6vJiqV9BiByGDrneLV19.jpg'}, {'cast_id': 33, 'character': 'Dipper', 'credit_id': '55d7d1fd92514143f000085d', 'gender': 2, 'id': 16936, 'name': 'Stan Shaw', 'order': 11, 'profile_path': '/2KUPUQQFmc8Zyzf16uaiYmVrNvX.jpg'}, {'cast_id': 46, 'character': "Apollo Creed's Bodyguard (uncredited)", 'credit_id': '55d7d56f92514143de000a68', 'gender': 2, 'id': 2391, 'name': 'Michael Dorn', 'order': 12, 'profile_path': '/d89cHhByE4kpzQcUB7z51YV3EjA.jpg'}, {'cast_id': 37, 'character': "Apollo's Corner", 'credit_id': '55d7d29692514143f3000916', 'gender': 0, 'id': 1214134, 'name': 'DeForest Covan', 'order': 13, 'profile_path': '/sNwFzHlgXcjCP3qAsgzPH6FxLZo.jpg'}, {'cast_id': 24, 'character': 'Fight Announcer', 'credit_id': '52fe42efc3a36847f802e039', 'gender': 2, 'id': 16527, 'name': 'Bill Baldwin', 'order': 14, 'profile_path': '/iO3gWXI34gESKYbdvTxMaTzUbJ9.jpg'}, {'cast_id': 32, 'character': 'Drunk', 'credit_id': '52fe42efc3a36847f802e059', 'gender': 2, 'id': 78021, 'name': 'Lloyd Kaufman', 'order': 15, 'profile_path': '/zTylEHdJL422WZ1vjEmEkDoWkk7.jpg'}, {'cast_id': 25, 'character': 'Cut Man', 'credit_id': '52fe42efc3a36847f802e03d', 'gender': 2, 'id': 16528, 'name': 'Al Silvani', 'order': 16, 'profile_path': '/tHjzbzaPTDPvkewRwmiXH0zQkdI.jpg'}, {'cast_id': 26, 'character': 'Ice Rink Attendant', 'credit_id': '52fe42efc3a36847f802e041', 'gender': 0, 'id': 2563, 'name': 'George Memmoli', 'order': 17, 'profile_path': '/1liphwhWaxrjWqgsxFhiNMTvUGY.jpg'}, {'cast_id': 28, 'character': 'TV Commentator 1', 'credit_id': '52fe42efc3a36847f802e049', 'gender': 0, 'id': 16530, 'name': 'Diana Lewis', 'order': 18, 'profile_path': '/r77xm7qMNLSR7WYIhFQBNtwdnOa.jpg'}, {'cast_id': 29, 'character': 'TV Commentator 2', 'credit_id': '52fe42efc3a36847f802e04d', 'gender': 0, 'id': 16531, 'name': "George O'Hanlon", 'order': 19, 'profile_path': '/rSBxlbohQIb7KkxjDwsmzdP1MUO.jpg'}, {'cast_id': 30, 'character': 'TV Interviewer', 'credit_id': '52fe42efc3a36847f802e051', 'gender': 2, 'id': 16532, 'name': 'Larry Carroll', 'order': 20, 'profile_path': '/1cnHZFaslmoPXTK54bJMepQ795u.jpg'}, {'cast_id': 42, 'character': 'Streetcorner Singer', 'credit_id': '55d7d359c3a3683201000895', 'gender': 2, 'id': 39780, 'name': 'Frank Stallone', 'order': 21, 'profile_path': '/jYNAnZsqgu7Fm5OWSJTGMnKcxkf.jpg'}, {'cast_id': 34, 'character': 'Bartender', 'credit_id': '55d7d21f92514143e0000924', 'gender': 0, 'id': 16623, 'name': 'Don Sherman', 'order': 22, 'profile_path': '/2C9xC0gyEsmc8xThYh1067RrlZR.jpg'}, {'cast_id': 35, 'character': 'Club Fight Announcer', 'credit_id': '55d7d24392514143e000092a', 'gender': 0, 'id': 29364, 'name': 'Billy Sands', 'order': 23, 'profile_path': '/84td1kDXRVYhNqISra0ereyPHQy.jpg'}, {'cast_id': 38, 'character': 'Club Corner Man', 'credit_id': '55d7d2c592514143de0009dc', 'gender': 2, 'id': 104944, 'name': 'Simmy Bow', 'order': 24, 'profile_path': '/pkF5VoNrpjXH6PB9QXf7oeWLC0H.jpg'}, {'cast_id': 43, 'character': 'Owner of Pet Shop', 'credit_id': '55d7d3b3c3a36831f4000a05', 'gender': 1, 'id': 140591, 'name': 'Jane Marla Robbins', 'order': 25, 'profile_path': '/uCYxhDwsLCLZoWGCm5Txc1DUsJv.jpg'}, {'cast_id': 49, 'character': 'Spectator (uncredited)', 'credit_id': '55d7d5f092514143e00009d3', 'gender': 2, 'id': 101615, 'name': 'Frank Pesce', 'order': 26, 'profile_path': '/qkMpNT7rJj8offjNuv5OZ0VeUVQ.jpg'}, {'cast_id': 50, 'character': 'Aftershave Commercial Director (uncredited)', 'credit_id': '55d7d61392514143e4000a0b', 'gender': 2, 'id': 16542, 'name': 'John Pleshette', 'order': 27, 'profile_path': '/4Uf2uc679UjQxU9Q9ThQYtO7ciT.jpg'}, {'cast_id': 51, 'character': 'Mary Anne Creed (uncredited)', 'credit_id': '55d7d65992514143f0000939', 'gender': 0, 'id': 43869, 'name': 'Lavelle Roby', 'order': 28, 'profile_path': '/1UO7DE0zXEHBKZ3QJB8cVVnbU8I.jpg'}, {'cast_id': 36, 'character': 'Club Fighter', 'credit_id': '55d7d264c3a36831f600091f', 'gender': 2, 'id': 16508, 'name': 'Pedro Lovell', 'order': 29, 'profile_path': None}, {'cast_id': 48, 'character': 'Fight Commentator (uncredited)', 'credit_id': '55d7d5d892514143e90009d7', 'gender': 2, 'id': 16543, 'name': 'Stu Nahan', 'order': 30, 'profile_path': None}, {'cast_id': 39, 'character': 'Apollo Corner Man', 'credit_id': '55d7d2f2c3a36831f6000935', 'gender': 0, 'id': 1379467, 'name': 'Hank Rolike', 'order': 31, 'profile_path': None}, {'cast_id': 40, 'character': 'Secretary', 'credit_id': '55d7d308c3a3683207000910', 'gender': 1, 'id': 12429, 'name': "Shirley O'Hara", 'order': 32, 'profile_path': None}, {'cast_id': 41, 'character': "Paulie's Date", 'credit_id': '55d7d332c3a36831f6000941', 'gender': 1, 'id': 180294, 'name': 'Kathleen Parker', 'order': 33, 'profile_path': None}, {'cast_id': 44, 'character': 'Club Fight Referee', 'credit_id': '55d7d41d92514143e000097d', 'gender': 0, 'id': 1383106, 'name': 'Frankie Van', 'order': 34, 'profile_path': None}, {'cast_id': 47, 'character': 'Spectator (uncredited)', 'credit_id': '55d7d5a192514143e90009c7', 'gender': 2, 'id': 131832, 'name': 'Arnold Johnson', 'order': 35, 'profile_path': None}, {'cast_id': 52, 'character': 'Reporter (uncredited)', 'credit_id': '55d7d69dc3a368320100092d', 'gender': 0, 'id': 1208039, 'name': 'Arthur Tovey', 'order': 36, 'profile_path': None}]</t>
  </si>
  <si>
    <t>[{'credit_id': '579948e9c3a36874e9007b0b', 'department': 'Editing', 'gender': 2, 'id': 1918, 'job': 'Editor', 'name': 'Richard Halsey', 'profile_path': None}, {'credit_id': '579949b3925141230e003d97', 'department': 'Directing', 'gender': 2, 'id': 4699, 'job': 'Assistant Director', 'name': 'Steve Perry', 'profile_path': None}, {'credit_id': '5799493092514124c70038ff', 'department': 'Production', 'gender': 0, 'id': 18379, 'job': 'Executive In Charge Of Production', 'name': 'Hal W. Polaire', 'profile_path': None}, {'credit_id': '52fe42efc3a36847f802dff7', 'department': 'Art', 'gender': 0, 'id': 10064, 'job': 'Art Direction', 'name': 'James H. Spencer', 'profile_path': None}, {'credit_id': '52fe42efc3a36847f802dfd9', 'department': 'Sound', 'gender': 2, 'id': 10494, 'job': 'Original Music Composer', 'name': 'Bill Conti', 'profile_path': '/cR6H9EFVkeGP0TnoX9RPNBB6hSN.jpg'}, {'credit_id': '5799497ac3a3687e7d00484c', 'department': 'Directing', 'gender': 2, 'id': 10546, 'job': 'Assistant Director', 'name': 'Fred T. Gallo', 'profile_path': None}, {'credit_id': '52fe42efc3a36847f802dfd3', 'department': 'Production', 'gender': 2, 'id': 11472, 'job': 'Producer', 'name': 'Irwin Winkler', 'profile_path': '/chJjLXD7PlFhuyeverNCgemIAAC.jpg'}, {'credit_id': '52fe42efc3a36847f802dfdf', 'department': 'Camera', 'gender': 2, 'id': 14843, 'job': 'Director of Photography', 'name': 'James Crabe', 'profile_path': None}, {'credit_id': '52fe42efc3a36847f802dfc7', 'department': 'Writing', 'gender': 2, 'id': 16483, 'job': 'Screenplay', 'name': 'Sylvester Stallone', 'profile_path': '/gnmwOa46C2TP35N7ARSzboTdx2u.jpg'}, {'credit_id': '57994b84c3a3687e7d004926', 'department': 'Crew', 'gender': 2, 'id': 16483, 'job': 'Choreographer', 'name': 'Sylvester Stallone', 'profile_path': '/gnmwOa46C2TP35N7ARSzboTdx2u.jpg'}, {'credit_id': '52fe42efc3a36847f802dfc1', 'department': 'Directing', 'gender': 2, 'id': 16513, 'job': 'Director', 'name': 'John G. Avildsen', 'profile_path': '/siyDKiK6rHXoU94pnLaE6jFe5dk.jpg'}, {'credit_id': '52fe42efc3a36847f802dfcd', 'department': 'Production', 'gender': 2, 'id': 16514, 'job': 'Producer', 'name': 'Robert Chartoff', 'profile_path': None}, {'credit_id': '52fe42efc3a36847f802dfe5', 'department': 'Editing', 'gender': 2, 'id': 16515, 'job': 'Editor', 'name': 'Scott Conrad', 'profile_path': None}, {'credit_id': '52fe42efc3a36847f802dfeb', 'department': 'Production', 'gender': 0, 'id': 16516, 'job': 'Casting', 'name': 'Caro Jones', 'profile_path': None}, {'credit_id': '52fe42efc3a36847f802dff1', 'department': 'Art', 'gender': 2, 'id': 16517, 'job': 'Production Design', 'name': 'William J. Cassidy', 'profile_path': None}, {'credit_id': '52fe42efc3a36847f802dffd', 'department': 'Art', 'gender': 2, 'id': 16518, 'job': 'Set Decoration', 'name': 'Ray Molyneaux', 'profile_path': None}, {'credit_id': '52fe42efc3a36847f802e003', 'department': 'Costume &amp; Make-Up', 'gender': 2, 'id': 16519, 'job': 'Makeup Artist', 'name': 'Michael Westmore', 'profile_path': None}, {'credit_id': '52fe42efc3a36847f802e009', 'department': 'Sound', 'gender': 0, 'id': 16520, 'job': 'Music Editor', 'name': 'Joe Tuley', 'profile_path': None}, {'credit_id': '52fe42efc3a36847f802e00f', 'department': 'Sound', 'gender': 0, 'id': 16521, 'job': 'Sound Designer', 'name': 'Harry W. Tetrick', 'profile_path': None}, {'credit_id': '52fe42efc3a36847f802e015', 'department': 'Crew', 'gender': 0, 'id': 16522, 'job': 'Stunt Coordinator', 'name': 'Jimmy Nickerson', 'profile_path': None}, {'credit_id': '57994ac0925141230e003e00', 'department': 'Editing', 'gender': 1, 'id': 16534, 'job': 'Assistant Editor', 'name': 'Janice Hampton', 'profile_path': None}, {'credit_id': '57994ae8925141230e003e0f', 'department': 'Editing', 'gender': 2, 'id': 23488, 'job': 'Assistant Editor', 'name': 'Geoffrey Rowland', 'profile_path': None}, {'credit_id': '5798f8e392514123480018c9', 'department': 'Production', 'gender': 2, 'id': 44827, 'job': 'Executive Producer', 'name': 'Gene Kirkwood', 'profile_path': None}, {'credit_id': '579953bb925141183800766d', 'department': 'Lighting', 'gender': 0, 'id': 67433, 'job': 'Electrician', 'name': 'Ross A. Maehl', 'profile_path': None}, {'credit_id': '57994bc392514124c70039ec', 'department': 'Crew', 'gender': 0, 'id': 551910, 'job': 'Associate Choreographer', 'name': 'Steve Sayre', 'profile_path': None}, {'credit_id': '5799495a925141234800385e', 'department': 'Production', 'gender': 0, 'id': 955581, 'job': 'Production Manager', 'name': 'Ted Swanson', 'profile_path': '/6lBGKKwdNHqnwMB3SNLcZuS5ofm.jpg'}, {'credit_id': '57994b5992514141a300a222', 'department': 'Directing', 'gender': 1, 'id': 1204798, 'job': 'Script Supervisor', 'name': 'Bonnie Prendergast', 'profile_path': None}, {'credit_id': '57cc5e2f92514159cf00021e', 'department': 'Crew', 'gender': 0, 'id': 1399143, 'job': 'Cinematography', 'name': 'Garrett Brown', 'profile_path': None}, {'credit_id': '57995403c3a3683e73001ac2', 'department': 'Camera', 'gender': 2, 'id': 1418826, 'job': 'Still Photographer', 'name': 'Elliott Marks', 'profile_path': None}, {'credit_id': '57994a14c3a36874e9007b73', 'department': 'Crew', 'gender': 0, 'id': 1521767, 'job': 'Visual Effects Design Consultant', 'name': 'David Nichols', 'profile_path': None}, {'credit_id': '57994c2b9251411838007399', 'department': 'Camera', 'gender': 0, 'id': 1657664, 'job': 'Grip', 'name': 'Gene Kearney', 'profile_path': None}]</t>
  </si>
  <si>
    <t>Rocky</t>
  </si>
  <si>
    <t>m492</t>
  </si>
  <si>
    <t>['animation', 'comedy', 'crime', 'family', 'fantasy', 'mystery', 'animation', 'adventure', 'action', 'fantasy']</t>
  </si>
  <si>
    <t>[{'cast_id': 17, 'character': 'Eddie Valiant', 'credit_id': '52fe4283c3a36847f8024a07', 'gender': 2, 'id': 382, 'name': 'Bob Hoskins', 'order': 0, 'profile_path': '/mIgAC6q5HcHHxZUIiCOvE6mHLGs.jpg'}, {'cast_id': 18, 'character': 'Judge Doom', 'credit_id': '52fe4283c3a36847f8024a0b', 'gender': 2, 'id': 1062, 'name': 'Christopher Lloyd', 'order': 1, 'profile_path': '/iQzG9apaIsHnn7iGrer3YEDp8Zo.jpg'}, {'cast_id': 19, 'character': 'Dolores', 'credit_id': '52fe4283c3a36847f8024a0f', 'gender': 1, 'id': 593, 'name': 'Joanna Cassidy', 'order': 2, 'profile_path': '/p7CQ4EmGmtAaR3YWKRJTnmnRU8i.jpg'}, {'cast_id': 20, 'character': 'Roger Rabbit/Benny The Cab/Greasy/Psycho', 'credit_id': '52fe4283c3a36847f8024a13', 'gender': 2, 'id': 12826, 'name': 'Charles Fleischer', 'order': 3, 'profile_path': '/vlF5j4y3lEKO6wXJ1R98ixUmebx.jpg'}, {'cast_id': 34, 'character': 'Jessica Rabbit', 'credit_id': '546b79a8c3a3680d7d001f2b', 'gender': 1, 'id': 3391, 'name': 'Kathleen Turner', 'order': 4, 'profile_path': '/jM1gpAt7vsn81NsvWqJGVLhD8As.jpg'}, {'cast_id': 21, 'character': 'Marvin Acme', 'credit_id': '52fe4283c3a36847f8024a17', 'gender': 2, 'id': 12827, 'name': 'Stubby Kaye', 'order': 5, 'profile_path': '/rr8PedX37Yg62H9K7j0Ylc1Ir3o.jpg'}, {'cast_id': 22, 'character': 'R.K. Maroon', 'credit_id': '52fe4283c3a36847f8024a1b', 'gender': 2, 'id': 12828, 'name': 'Alan Tilvern', 'order': 6, 'profile_path': '/8PQ6c0GCbuJ5T6dCjfX72gUtbTG.jpg'}, {'cast_id': 23, 'character': 'Lt. Santino', 'credit_id': '52fe4283c3a36847f8024a1f', 'gender': 2, 'id': 12829, 'name': 'Richard LeParmentier', 'order': 7, 'profile_path': '/eyQiSGCHIcmdU2gqKWZbneQEvFj.jpg'}, {'cast_id': 24, 'character': 'Baby Herman', 'credit_id': '52fe4283c3a36847f8024a23', 'gender': 2, 'id': 12830, 'name': 'Lou Hirsch', 'order': 8, 'profile_path': '/dxRykRWGwgODBcpzNKVMBJVnFk9.jpg'}, {'cast_id': 25, 'character': "Jessica's Performance Model", 'credit_id': '52fe4283c3a36847f8024a27', 'gender': 1, 'id': 12831, 'name': 'Betsy Brantley', 'order': 9, 'profile_path': '/sAJuozmEy1eoD84yeHPdCu50c3p.jpg'}, {'cast_id': 26, 'character': 'Bugs Bunny/Daffy Duck/Tweety Bird', 'credit_id': '52fe4283c3a36847f8024a2b', 'gender': 2, 'id': 33923, 'name': 'Mel Blanc', 'order': 10, 'profile_path': '/uwu4kzZ0OtxVE88FtUDE5uMHIyK.jpg'}, {'cast_id': 27, 'character': 'Betty Boop', 'credit_id': '52fe4283c3a36847f8024a2f', 'gender': 1, 'id': 58530, 'name': 'Mae Questel', 'order': 11, 'profile_path': '/8iYG7ydbgrLViJGWrVlV36QCoCK.jpg'}, {'cast_id': 28, 'character': 'Singer', 'credit_id': '52fe4283c3a36847f8024a33', 'gender': 2, 'id': 4347, 'name': 'Frank Sinatra', 'order': 12, 'profile_path': '/oHFqz5yxRPJSrn5Nfi3zKKnBfhT.jpg'}, {'cast_id': 29, 'character': 'Droopy', 'credit_id': '52fe4283c3a36847f8024a37', 'gender': 0, 'id': 116100, 'name': 'Richard Williams', 'order': 13, 'profile_path': '/omKKyk6mm8pGq2nYgKQfyifSAk0.jpg'}, {'cast_id': 30, 'character': 'Mickey Mouse', 'credit_id': '52fe4283c3a36847f8024a3b', 'gender': 2, 'id': 78076, 'name': 'Wayne Allwine', 'order': 14, 'profile_path': '/9Xpy0TLwW1L3pCMMULOIZqgFIzt.jpg'}, {'cast_id': 35, 'character': 'Dumbo', 'credit_id': '550fecda925141065c004c38', 'gender': 2, 'id': 15831, 'name': 'Frank Welker', 'order': 16, 'profile_path': '/b3gImArbw13mMKJIe9leFc9YYb7.jpg'}]</t>
  </si>
  <si>
    <t>[{'credit_id': '52fe4282c3a36847f80249a9', 'department': 'Directing', 'gender': 2, 'id': 24, 'job': 'Director', 'name': 'Robert Zemeckis', 'profile_path': '/isCuZ9PWIOyXzdf3ihodXzjIumL.jpg'}, {'credit_id': '52fe4282c3a36847f80249af', 'department': 'Writing', 'gender': 0, 'id': 12821, 'job': 'Novel', 'name': 'Gary K. Wolf', 'profile_path': None}, {'credit_id': '52fe4282c3a36847f80249b5', 'department': 'Writing', 'gender': 2, 'id': 12100, 'job': 'Screenplay', 'name': 'Jeffrey Price', 'profile_path': None}, {'credit_id': '52fe4282c3a36847f80249bb', 'department': 'Writing', 'gender': 2, 'id': 12101, 'job': 'Screenplay', 'name': 'Peter S. Seaman', 'profile_path': None}, {'credit_id': '52fe4282c3a36847f80249c1', 'department': 'Production', 'gender': 2, 'id': 12824, 'job': 'Producer', 'name': 'Don Hahn', 'profile_path': '/aYdUzIkPlyo0ckyY7GDYCY028sQ.jpg'}, {'credit_id': '52fe4282c3a36847f80249c7', 'department': 'Production', 'gender': 1, 'id': 489, 'job': 'Executive Producer', 'name': 'Kathleen Kennedy', 'profile_path': '/6rGtk7OdbkO2QDM2OQxt9Blww3O.jpg'}, {'credit_id': '52fe4282c3a36847f80249cd', 'department': 'Production', 'gender': 2, 'id': 664, 'job': 'Producer', 'name': 'Frank Marshall', 'profile_path': '/dVPOD85wQ1Xscpe3DOVQ1I59IIF.jpg'}, {'credit_id': '52fe4282c3a36847f80249d3', 'department': 'Production', 'gender': 2, 'id': 488, 'job': 'Executive Producer', 'name': 'Steven Spielberg', 'profile_path': '/pOK15UNaw75Bzj7BQO1ulehbPPm.jpg'}, {'credit_id': '52fe4282c3a36847f80249d9', 'department': 'Production', 'gender': 2, 'id': 30, 'job': 'Producer', 'name': 'Steve Starkey', 'profile_path': None}, {'credit_id': '52fe4282c3a36847f80249df', 'department': 'Production', 'gender': 2, 'id': 711, 'job': 'Producer', 'name': 'Robert Watts', 'profile_path': '/28BlqdvRGNAdbWuzdXAIYissbgZ.jpg'}, {'credit_id': '52fe4282c3a36847f80249e5', 'department': 'Sound', 'gender': 2, 'id': 37, 'job': 'Original Music Composer', 'name': 'Alan Silvestri', 'profile_path': '/chEsfnDEtRmv1bfOaNAoVEzhCc6.jpg'}, {'credit_id': '52fe4282c3a36847f80249eb', 'department': 'Camera', 'gender': 2, 'id': 1060, 'job': 'Director of Photography', 'name': 'Dean Cundey', 'profile_path': '/xunb0FZLZLhca2F5OJcKzV1mjR0.jpg'}, {'credit_id': '52fe4282c3a36847f80249f1', 'department': 'Editing', 'gender': 2, 'id': 38, 'job': 'Editor', 'name': 'Arthur Schmidt', 'profile_path': None}, {'credit_id': '52fe4282c3a36847f80249f7', 'department': 'Art', 'gender': 2, 'id': 12825, 'job': 'Production Design', 'name': 'Roger Cain', 'profile_path': None}, {'credit_id': '52fe4282c3a36847f80249fd', 'department': 'Art', 'gender': 2, 'id': 715, 'job': 'Production Design', 'name': 'Elliot Scott', 'profile_path': None}, {'credit_id': '52fe4283c3a36847f8024a03', 'department': 'Costume &amp; Make-Up', 'gender': 1, 'id': 498, 'job': 'Costume Design', 'name': 'Joanna Johnston', 'profile_path': None}, {'credit_id': '52fe4283c3a36847f8024a49', 'department': 'Directing', 'gender': 0, 'id': 1143354, 'job': 'Script Supervisor', 'name': 'Frank Tudisco', 'profile_path': None}, {'credit_id': '55257e10c3a3687df8001d11', 'department': 'Visual Effects', 'gender': 0, 'id': 1450331, 'job': 'Animation', 'name': 'James Baxter', 'profile_path': '/dRTLlsnpqDTqfqMJ0OHDUnPaJEY.jpg'}, {'credit_id': '5528905c92514111c60009d1', 'department': 'Visual Effects', 'gender': 0, 'id': 1452488, 'job': 'Animation Manager', 'name': 'Pat Sito', 'profile_path': None}, {'credit_id': '552d681492514174db004754', 'department': 'Visual Effects', 'gender': 0, 'id': 1454249, 'job': 'Animation', 'name': 'Frans Vischer', 'profile_path': None}, {'credit_id': '55441f3492514119e0000396', 'department': 'Visual Effects', 'gender': 0, 'id': 1447383, 'job': 'Animation Manager', 'name': 'Silvia Pompei', 'profile_path': None}, {'credit_id': '5548ddcb9251415602002366', 'department': 'Visual Effects', 'gender': 0, 'id': 1447556, 'job': 'Animation Manager', 'name': 'Claire Williams', 'profile_path': None}]</t>
  </si>
  <si>
    <t>[{'id': 14, 'name': 'Fantasy'}, {'id': 16, 'name': 'Animation'}, {'id': 35, 'name': 'Comedy'}, {'id': 80, 'name': 'Crime'}, {'id': 10751, 'name': 'Family'}]</t>
  </si>
  <si>
    <t>[{'name': 'Amblin Entertainment', 'id': 56}, {'name': 'Silver Screen Partners III', 'id': 554}, {'name': 'Touchstone Pictures', 'id': 9195}, {'name': 'Walt Disney Feature Animation', 'id': 10217}]</t>
  </si>
  <si>
    <t>Who Framed Roger Rabbit</t>
  </si>
  <si>
    <t>m493</t>
  </si>
  <si>
    <t>[{'cast_id': 6, 'character': 'Romeo', 'credit_id': '52fe4435c3a36847f80889c7', 'gender': 2, 'id': 30426, 'name': 'Leonard Whiting', 'order': 0, 'profile_path': '/6bsQo0K9W5Ql9U71qrJLGWy88BX.jpg'}, {'cast_id': 7, 'character': 'Juliet', 'credit_id': '52fe4435c3a36847f80889cb', 'gender': 1, 'id': 24695, 'name': 'Olivia Hussey', 'order': 1, 'profile_path': '/qe2QxkaW8yQEn9dzFpUhttLs46x.jpg'}, {'cast_id': 8, 'character': 'Mercutio', 'credit_id': '52fe4435c3a36847f80889cf', 'gender': 2, 'id': 24498, 'name': 'John McEnery', 'order': 2, 'profile_path': '/nDbOOKZP7F0zuhGVIitzOlh162C.jpg'}, {'cast_id': 9, 'character': 'Tybalt', 'credit_id': '52fe4435c3a36847f80889d3', 'gender': 2, 'id': 13919, 'name': 'Michael York', 'order': 3, 'profile_path': '/hW0uWJtsKWsWAQ9k7EYq9sn5YCH.jpg'}, {'cast_id': 10, 'character': 'Friar Laurence', 'credit_id': '52fe4435c3a36847f80889d7', 'gender': 2, 'id': 47137, 'name': "Milo O'Shea", 'order': 4, 'profile_path': '/axJwk4Mwj1ZBx09YE3Lu5qU0QkE.jpg'}, {'cast_id': 11, 'character': 'the Nurse', 'credit_id': '52fe4435c3a36847f80889db', 'gender': 1, 'id': 47138, 'name': 'Pat Heywood', 'order': 5, 'profile_path': '/v3JSx1mhf5MeSuCMTH8D7IChHFv.jpg'}, {'cast_id': 12, 'character': 'the Prince', 'credit_id': '52fe4435c3a36847f80889df', 'gender': 2, 'id': 41957, 'name': 'Robert Stephens', 'order': 6, 'profile_path': '/q1GXvr08N9MzkTrMQjSXwDPrzRV.jpg'}, {'cast_id': 13, 'character': 'Benvolio', 'credit_id': '52fe4435c3a36847f80889e3', 'gender': 0, 'id': 8966, 'name': 'Bruce Robinson', 'order': 7, 'profile_path': '/mImqLKRBNPUZz8dIAzoIvkADDwS.jpg'}, {'cast_id': 14, 'character': 'Lord Capulet', 'credit_id': '52fe4435c3a36847f80889e7', 'gender': 0, 'id': 47139, 'name': 'Paul Hardwick', 'order': 8, 'profile_path': '/wzLLrL99v1RpjQ4YJ3c56hLt8dk.jpg'}, {'cast_id': 15, 'character': 'Lady Capulet', 'credit_id': '52fe4435c3a36847f80889eb', 'gender': 1, 'id': 47140, 'name': 'Natasha Parry', 'order': 9, 'profile_path': '/rlI6zjGLwiYq48myBFgB7s8D9rJ.jpg'}, {'cast_id': 16, 'character': 'Lord Montague', 'credit_id': '52fe4435c3a36847f80889ef', 'gender': 0, 'id': 47141, 'name': 'Antonio Pierfederici', 'order': 10, 'profile_path': None}, {'cast_id': 17, 'character': 'Lady Montague', 'credit_id': '52fe4435c3a36847f80889f3', 'gender': 0, 'id': 41780, 'name': 'Esmeralda Ruspoli', 'order': 11, 'profile_path': None}, {'cast_id': 22, 'character': 'Lord Paris', 'credit_id': '56ac0d65c3a3681c37003c10', 'gender': 0, 'id': 32314, 'name': 'Roberto Bisacco', 'order': 12, 'profile_path': '/p6zlcPq6gHrBARtlWc3KHQiB3Ya.jpg'}, {'cast_id': 23, 'character': 'Peter', 'credit_id': '56ac0d88c3a3681c37003c1b', 'gender': 2, 'id': 24709, 'name': 'Roy Holder', 'order': 13, 'profile_path': None}, {'cast_id': 24, 'character': 'Balthazar', 'credit_id': '56ac0db3c3a3681c3f0047db', 'gender': 0, 'id': 24720, 'name': 'Keith Skinner', 'order': 14, 'profile_path': None}, {'cast_id': 25, 'character': 'Sampson', 'credit_id': '56ac0dd7c3a3681c3100417b', 'gender': 2, 'id': 24661, 'name': 'Dyson Lovell', 'order': 15, 'profile_path': None}, {'cast_id': 26, 'character': 'Gregory', 'credit_id': '56ac0e1dc3a3681c5c00456b', 'gender': 2, 'id': 138563, 'name': 'Richard Warwick', 'order': 16, 'profile_path': '/8IfGMRToIE1tdKN1CmJD2Ir9BBd.jpg'}, {'cast_id': 27, 'character': 'Abraham', 'credit_id': '56ac0e5dc3a3681c34003cc3', 'gender': 0, 'id': 1223410, 'name': 'Roberto Antonelli', 'order': 17, 'profile_path': None}, {'cast_id': 28, 'character': 'Complementary Role (uncredited)', 'credit_id': '56ac0e8a9251417e11004362', 'gender': 0, 'id': 582975, 'name': 'Carlo Palmucci', 'order': 18, 'profile_path': None}, {'cast_id': 29, 'character': 'Complementary Role (uncredited)', 'credit_id': '56ac0ec59251417e200041e9', 'gender': 2, 'id': 240914, 'name': 'Salvatore Billa', 'order': 19, 'profile_path': None}, {'cast_id': 30, 'character': 'Complementary Role (uncredited)', 'credit_id': '56ac0f059251417e29003f83', 'gender': 0, 'id': 1385124, 'name': 'Claudio De Davide', 'order': 20, 'profile_path': '/p8WeXiRZHD19BaazYVFd3qeQ5xB.jpg'}, {'cast_id': 31, 'character': 'Complementary Role (uncredited)', 'credit_id': '56ac0f42c3a3681c3f00483c', 'gender': 1, 'id': 32914, 'name': 'Paola Tedesco', 'order': 21, 'profile_path': '/QFMw1qLrkPM8JvQuznrEBuZyFA.jpg'}, {'cast_id': 32, 'character': 'Narrator (voice) (uncredited)', 'credit_id': '56ac0ff99251417e140043be', 'gender': 2, 'id': 3359, 'name': 'Laurence Olivier', 'order': 22, 'profile_path': '/n8jDSq91O95HSbtCJLRsM367kKx.jpg'}]</t>
  </si>
  <si>
    <t>[{'credit_id': '52fe4435c3a36847f80889c3', 'department': 'Sound', 'gender': 2, 'id': 3098, 'job': 'Original Music Composer', 'name': 'Nino Rota', 'profile_path': '/v42v3uM7jqwoZxDJ8MlEtT6Ol7a.jpg'}, {'credit_id': '52fe4435c3a36847f80889b7', 'department': 'Writing', 'gender': 2, 'id': 6210, 'job': 'Theatre Play', 'name': 'William Shakespeare', 'profile_path': '/2z4njqosEQM4g26ttb9grG9rJUg.jpg'}, {'credit_id': '56ac11419251417e29004002', 'department': 'Costume &amp; Make-Up', 'gender': 2, 'id': 9247, 'job': 'Costume Design', 'name': 'Danilo Donati', 'profile_path': None}, {'credit_id': '52fe4435c3a36847f80889b1', 'department': 'Production', 'gender': 2, 'id': 12719, 'job': 'Producer', 'name': 'Anthony Havelock-Allan', 'profile_path': None}, {'credit_id': '56abb0d69251417e110033d1', 'department': 'Writing', 'gender': 2, 'id': 24657, 'job': 'Screenplay', 'name': 'Franco Zeffirelli', 'profile_path': '/iQgff2OioCGBFuVhxTYzR35VwWB.jpg'}, {'credit_id': '52fe4435c3a36847f80889ab', 'department': 'Directing', 'gender': 2, 'id': 24657, 'job': 'Director', 'name': 'Franco Zeffirelli', 'profile_path': '/iQgff2OioCGBFuVhxTYzR35VwWB.jpg'}, {'credit_id': '56ac10c79251417e110043cb', 'department': 'Production', 'gender': 2, 'id': 24661, 'job': 'Casting', 'name': 'Dyson Lovell', 'profile_path': None}, {'credit_id': '56ac1260c3a3681c4700442a', 'department': 'Directing', 'gender': 2, 'id': 24661, 'job': 'Assistant Director', 'name': 'Dyson Lovell', 'profile_path': None}, {'credit_id': '52fe4435c3a36847f80889ff', 'department': 'Editing', 'gender': 2, 'id': 24667, 'job': 'Editor', 'name': 'Reginald Mills', 'profile_path': None}, {'credit_id': '56ac10ecc3a3681c470043d1', 'department': 'Art', 'gender': 0, 'id': 26268, 'job': 'Production Design', 'name': 'Lorenzo Mongiardino', 'profile_path': None}, {'credit_id': '56ac1067c3a3681c34003d35', 'department': 'Production', 'gender': 2, 'id': 35850, 'job': 'Producer', 'name': 'John Brabourne', 'profile_path': None}, {'credit_id': '56ac10909251417e20004256', 'department': 'Production', 'gender': 0, 'id': 35851, 'job': 'Associate Producer', 'name': 'Richard B. Goodwin', 'profile_path': None}, {'credit_id': '52fe4435c3a36847f80889bd', 'department': 'Camera', 'gender': 2, 'id': 36016, 'job': 'Director of Photography', 'name': 'Pasqualino De Santis', 'profile_path': None}, {'credit_id': '56ac111f9251417e20004273', 'department': 'Art', 'gender': 0, 'id': 43705, 'job': 'Art Direction', 'name': 'Luciano Puccini', 'profile_path': None}, {'credit_id': '52fe4435c3a36847f80889f9', 'department': 'Writing', 'gender': 2, 'id': 49552, 'job': 'Screenplay', 'name': 'Franco Brusati', 'profile_path': '/3FS1JWTtUDdJ2Cn8GVI1stt7wYV.jpg'}, {'credit_id': '56ac135ac3a3681c3b0043b8', 'department': 'Costume &amp; Make-Up', 'gender': 1, 'id': 138330, 'job': 'Set Dressing Artist', 'name': 'Christine Edzard', 'profile_path': None}, {'credit_id': '56ac1676c3a3681c5c004760', 'department': 'Camera', 'gender': 0, 'id': 1102221, 'job': 'Camera Operator', 'name': 'Dudley Lovell', 'profile_path': None}, {'credit_id': '56ac16db9251417e11004582', 'department': 'Editing', 'gender': 0, 'id': 1164394, 'job': 'Assistant Editor', 'name': 'John Rushton', 'profile_path': None}, {'credit_id': '56abb0f0c3a3681c3f0037d0', 'department': 'Writing', 'gender': 0, 'id': 1178491, 'job': 'Screenplay', 'name': "Masolino D'Amico", 'profile_path': None}, {'credit_id': '56ac148ec3a3681c5400430c', 'department': 'Sound', 'gender': 0, 'id': 1404763, 'job': 'ADR &amp; Dubbing', 'name': 'Mike Hopkins', 'profile_path': None}, {'credit_id': '56ac15cac3a3681c4700450b', 'department': 'Sound', 'gender': 2, 'id': 1405206, 'job': 'Sound Re-Recording Mixer', 'name': 'Lionel Strutt', 'profile_path': None}, {'credit_id': '56ac12f1c3a3681c3b0043a2', 'department': 'Art', 'gender': 0, 'id': 1412085, 'job': 'Assistant Art Director', 'name': 'Alessandro Alberti', 'profile_path': None}, {'credit_id': '56ac159cc3a3681c47004501', 'department': 'Sound', 'gender': 0, 'id': 1416951, 'job': 'ADR &amp; Dubbing', 'name': 'Peter Maxwell', 'profile_path': None}, {'credit_id': '56ac1243c3a3681c37003d1f', 'department': 'Directing', 'gender': 0, 'id': 1431337, 'job': 'Assistant Director', 'name': 'Isa Bartalini', 'profile_path': None}, {'credit_id': '56ac13c49251410e8f003e91', 'department': 'Art', 'gender': 0, 'id': 1431338, 'job': 'Set Designer', 'name': 'Italo Tomassi', 'profile_path': None}, {'credit_id': '56ac11fdc3a3681c54004273', 'department': 'Production', 'gender': 0, 'id': 1569879, 'job': 'Production Supervisor', 'name': 'Giuseppe Bordogni', 'profile_path': None}, {'credit_id': '56ac12be9251417e14004474', 'department': 'Directing', 'gender': 0, 'id': 1569880, 'job': 'Assistant Director', 'name': 'Rinaldo Ricci', 'profile_path': None}, {'credit_id': '56ac14039251417e290040aa', 'department': 'Sound', 'gender': 0, 'id': 1569881, 'job': 'Sound Mixer', 'name': 'Sash Fisher', 'profile_path': None}, {'credit_id': '56ac14f9c3a3681c470044d5', 'department': 'Sound', 'gender': 0, 'id': 1569882, 'job': 'Sound Re-Recording Mixer', 'name': 'Maurice Askew', 'profile_path': None}, {'credit_id': '56ac163a9251417c9800048e', 'department': 'Camera', 'gender': 2, 'id': 1569883, 'job': 'Camera Operator', 'name': 'David Harcourt', 'profile_path': None}, {'credit_id': '56ac172fc3a3681c34003eb7', 'department': 'Editing', 'gender': 0, 'id': 1569884, 'job': 'Assistant Editor', 'name': 'Giorgio De Vincenzo', 'profile_path': None}]</t>
  </si>
  <si>
    <t>[{'name': 'Paramount Pictures', 'id': 4}, {'name': 'Dino de Laurentiis Cinematografica', 'id': 1216}, {'name': 'BHE Films', 'id': 2008}, {'name': 'Verona Produzione', 'id': 10520}]</t>
  </si>
  <si>
    <t>Romeo and Juliet</t>
  </si>
  <si>
    <t>m494</t>
  </si>
  <si>
    <t>[{'cast_id': 1, 'character': 'Sam', 'credit_id': '52fe4494c3a36847f809e317', 'gender': 2, 'id': 380, 'name': 'Robert De Niro', 'order': 0, 'profile_path': '/lvTSwUcvJRLAJ2FB5qFaukel516.jpg'}, {'cast_id': 2, 'character': 'Vincent', 'credit_id': '52fe4494c3a36847f809e31b', 'gender': 2, 'id': 1003, 'name': 'Jean Reno', 'order': 1, 'profile_path': '/cdsN5efCYGQWlPrj7vFlZRBTR16.jpg'}, {'cast_id': 3, 'character': 'Deirdre', 'credit_id': '52fe4494c3a36847f809e31f', 'gender': 1, 'id': 11317, 'name': 'Natascha McElhone', 'order': 2, 'profile_path': '/vLiVvD6uRPaunzJEpfA0aPjtD1P.jpg'}, {'cast_id': 4, 'character': 'Gregor', 'credit_id': '52fe4494c3a36847f809e323', 'gender': 2, 'id': 1640, 'name': 'Stellan SkarsgÃ¥rd', 'order': 3, 'profile_path': '/hjWdhX7zEI0DkF7gA4hcEVcYCZl.jpg'}, {'cast_id': 5, 'character': 'Spence', 'credit_id': '52fe4494c3a36847f809e327', 'gender': 2, 'id': 48, 'name': 'Sean Bean', 'order': 4, 'profile_path': '/iIxP2IzvcLgr5WaTBD4UfSqaV3q.jpg'}, {'cast_id': 6, 'character': "Seamus O'Rourke", 'credit_id': '52fe4494c3a36847f809e32b', 'gender': 2, 'id': 378, 'name': 'Jonathan Pryce', 'order': 5, 'profile_path': '/kfRf0eRfh9RRvBZEmpcXazWBgjd.jpg'}, {'cast_id': 7, 'character': 'Larry', 'credit_id': '52fe4494c3a36847f809e32f', 'gender': 2, 'id': 33658, 'name': 'Skipp Sudduth', 'order': 6, 'profile_path': '/oUECAyIm2D0PZ22K27MArXarwWI.jpg'}, {'cast_id': 9, 'character': 'Natacha Kirilova', 'credit_id': '52fe4494c3a36847f809e333', 'gender': 1, 'id': 53955, 'name': 'Katarina Witt', 'order': 7, 'profile_path': '/4YFB0EQxxSGyEe5R1wfFEfRi52D.jpg'}, {'cast_id': 15, 'character': 'Jean-Pierre', 'credit_id': '52fe4494c3a36847f809e34f', 'gender': 2, 'id': 2369, 'name': 'Michael Lonsdale', 'order': 8, 'profile_path': '/pEF7YiXY9yMKUVX5n2Ly7OYH5Op.jpg'}, {'cast_id': 18, 'character': 'Man with the Newspaper', 'credit_id': '52fe4494c3a36847f809e353', 'gender': 2, 'id': 125024, 'name': 'Ron Perkins', 'order': 9, 'profile_path': '/mlmdELJA9yAwIIOh7JhxYW2hJtM.jpg'}, {'cast_id': 19, 'character': 'Mikhi', 'credit_id': '52fe4494c3a36847f809e357', 'gender': 2, 'id': 20285, 'name': 'FÃ©odor Atkine', 'order': 10, 'profile_path': '/cf50q5tFxLlp6rlSyG96AlhZrfi.jpg'}, {'cast_id': 23, 'character': "Sergi's Accomplice", 'credit_id': '52fe4494c3a36847f809e367', 'gender': 0, 'id': 185257, 'name': 'Daniel Breton', 'order': 11, 'profile_path': '/Ajb79rpfRc4xz41x0PBnOhV7m3A.jpg'}, {'cast_id': 24, 'character': 'Man at Exchange', 'credit_id': '52fe4494c3a36847f809e36b', 'gender': 2, 'id': 20115, 'name': 'Amidou', 'order': 12, 'profile_path': '/2G97iTsBjF2cudFBjUdQhPuQvCC.jpg'}, {'cast_id': 32, 'character': 'Dapper Gent', 'credit_id': '52fe4494c3a36847f809e397', 'gender': 2, 'id': 61151, 'name': 'Jan TÅ™Ã­ska', 'order': 13, 'profile_path': '/pg2DHi92xJwJ8KoQq8UfuNkAdtT.jpg'}, {'cast_id': 20, 'character': 'Sergi', 'credit_id': '52fe4494c3a36847f809e35b', 'gender': 2, 'id': 32948, 'name': 'Bernard Bloch', 'order': 14, 'profile_path': '/jaHWM6MTjNTiJ6lfiNKPpjkrGuN.jpg'}, {'cast_id': 31, 'character': 'Arles Little Girl', 'credit_id': '52fe4494c3a36847f809e393', 'gender': 1, 'id': 37189, 'name': 'LÃ©opoldine Serre', 'order': 15, 'profile_path': '/A3cYx44kfCk1LNMRR7NEkyH6sBy.jpg'}, {'cast_id': 21, 'character': 'Clown Ice Skater', 'credit_id': '52fe4494c3a36847f809e35f', 'gender': 0, 'id': 1056214, 'name': 'Dominic Gugliametti', 'order': 16, 'profile_path': None}, {'cast_id': 22, 'character': 'Clown Ice Skater', 'credit_id': '52fe4494c3a36847f809e363', 'gender': 0, 'id': 1056215, 'name': 'Alan Beckworth', 'order': 17, 'profile_path': None}, {'cast_id': 98, 'character': "The 'Boss'", 'credit_id': '599c17e7c3a36822f301077e', 'gender': 0, 'id': 544397, 'name': 'Tolsty', 'order': 18, 'profile_path': '/fyhYx1XHjhdSjjZkTr0kLmQupEY.jpg'}, {'cast_id': 99, 'character': 'Tour Guide', 'credit_id': '599c49b2c3a3682319015b82', 'gender': 2, 'id': 28690, 'name': 'GÃ©rard MoulÃ©vrier', 'order': 19, 'profile_path': '/gqxUPAjdvLFKKdFXkUi3KpcJzBI.jpg'}, {'cast_id': 100, 'character': "The 'Target'", 'credit_id': '599c4a0dc3a3682300016420', 'gender': 0, 'id': 93434, 'name': 'Lionel Vitrant', 'order': 20, 'profile_path': '/rrCyJl2nyfXz1AHtRj04p2XOLYK.jpg'}, {'cast_id': 101, 'character': 'Arles Messenger', 'credit_id': '599c4a1f9251410e32015e10', 'gender': 0, 'id': 1175149, 'name': 'Vincent Schmitt', 'order': 21, 'profile_path': '/x3FhT66eUbHyHbdVFONDukLjVAp.jpg'}, {'cast_id': 102, 'character': 'Girl Hostage', 'credit_id': '599c4c3cc3a368228c01664c', 'gender': 0, 'id': 79032, 'name': 'Julia Maraval', 'order': 22, 'profile_path': '/jCc4xGrVgH0PeICfxMpZjKAqfel.jpg'}, {'cast_id': 103, 'character': 'Tourist in Nice', 'credit_id': '599c4c58c3a36878b300c465', 'gender': 2, 'id': 115686, 'name': 'Laurent Spielvogel', 'order': 23, 'profile_path': '/ccXfj4h0NeRPLCAC8GPD6QKCLoK.jpg'}, {'cast_id': 104, 'character': 'Fishmonger (scenes deleted)', 'credit_id': '599c4c76c3a36878b300c4a2', 'gender': 2, 'id': 42545, 'name': 'Ron Jeremy', 'order': 24, 'profile_path': '/l4aDQlLafsG3N4pJ3W6YjpMXWI3.jpg'}, {'cast_id': 105, 'character': 'Waiter in Nice', 'credit_id': '599c4c9992514126ae00e13e', 'gender': 0, 'id': 145329, 'name': 'Steve Suissa', 'order': 25, 'profile_path': '/weZH0mnfBXDAz943WC9MCJRrZiE.jpg'}, {'cast_id': 106, 'character': 'Woman Hostage', 'credit_id': '599c4cb0c3a36822e6015d7a', 'gender': 1, 'id': 32094, 'name': 'Katia Tchenko', 'order': 26, 'profile_path': '/xIDwaKza9Y7cN7oy04d7VK7iE0x.jpg'}, {'cast_id': 107, 'character': 'Little Screaming Girl', 'credit_id': '599c4ddac3a368783e00b6c9', 'gender': 0, 'id': 1461743, 'name': 'Dyna Gauzy', 'order': 27, 'profile_path': '/1YzULDmL6o6eLRdRHhxCSP1BK3Y.jpg'}, {'cast_id': 108, 'character': 'Little Girl', 'credit_id': '599c4e57c3a36822e6016081', 'gender': 0, 'id': 1056669, 'name': 'Lilly-Fleur Pointeaux', 'order': 28, 'profile_path': '/yJa0zHJaHTvtiAPatyURTS5ikYe.jpg'}, {'cast_id': 109, 'character': 'Russian Interpreter', 'credit_id': '599c4ff99251410e21017c0a', 'gender': 0, 'id': 64585, 'name': 'Dimitri Rafalsky', 'order': 29, 'profile_path': '/YV6xHcuFLyGPxip2aL3MXKLva8.jpg'}, {'cast_id': 110, 'character': 'Ice Rink Security Guard', 'credit_id': '599c84eb9251411f3f003f51', 'gender': 2, 'id': 392417, 'name': 'GÃ©rard Touratier', 'order': 30, 'profile_path': '/6cOmGj9GeuM7K8nJ0xAjVjsxg0b.jpg'}, {'cast_id': 111, 'character': 'Armed Police Officer', 'credit_id': '599c85629251411f0c0040c0', 'gender': 0, 'id': 1581129, 'name': 'Christophe Maratier', 'order': 31, 'profile_path': '/nIOmHdkhCq9CEHx0TzXuIpVfxJh.jpg'}, {'cast_id': 112, 'character': 'CRS Captain', 'credit_id': '599c85a9c3a3682881003e9e', 'gender': 0, 'id': 587181, 'name': 'Pierre Forest', 'order': 32, 'profile_path': '/xkvvFCnNE4MQ97Hennfa7cGdhz0.jpg'}]</t>
  </si>
  <si>
    <t>[{'credit_id': '52fe4494c3a36847f809e389', 'department': 'Writing', 'gender': 2, 'id': 1255, 'job': 'Screenplay', 'name': 'David Mamet', 'profile_path': '/gyEERG5App4yST1ivDc8t9JrsjP.jpg'}, {'credit_id': '536b3cc1c3a3681212009138', 'department': 'Production', 'gender': 1, 'id': 2031, 'job': 'Casting', 'name': 'Amanda Mackey', 'profile_path': None}, {'credit_id': '536b3d22c3a3683bf9000866', 'department': 'Art', 'gender': 0, 'id': 2190, 'job': 'Art Direction', 'name': 'GÃ©rard Viard', 'profile_path': None}, {'credit_id': '536b3cd7c3a36812180090a0', 'department': 'Production', 'gender': 1, 'id': 2532, 'job': 'Casting', 'name': 'Cathy Sandrich', 'profile_path': None}, {'credit_id': '52fe4494c3a36847f809e34b', 'department': 'Camera', 'gender': 2, 'id': 2596, 'job': 'Director of Photography', 'name': 'Robert Fraisse', 'profile_path': None}, {'credit_id': '58bb3104925141609b028a03', 'department': 'Costume &amp; Make-Up', 'gender': 0, 'id': 7297, 'job': 'Set Costumer', 'name': 'Ann Dunsford', 'profile_path': None}, {'credit_id': '536b3caac3a3683bf9000861', 'department': 'Production', 'gender': 1, 'id': 10471, 'job': 'Casting', 'name': 'Margot Capelier', 'profile_path': None}, {'credit_id': '52fe4494c3a36847f809e345', 'department': 'Editing', 'gender': 2, 'id': 12509, 'job': 'Editor', 'name': 'Antony Gibbs', 'profile_path': None}, {'credit_id': '52fe4494c3a36847f809e339', 'department': 'Directing', 'gender': 2, 'id': 13776, 'job': 'Director', 'name': 'John Frankenheimer', 'profile_path': '/q1TaCOAFmC1KNLHDVZhJhkvTSrr.jpg'}, {'credit_id': '52fe4494c3a36847f809e37d', 'department': 'Costume &amp; Make-Up', 'gender': 0, 'id': 14901, 'job': 'Costume Design', 'name': 'May Routh', 'profile_path': None}, {'credit_id': '58bb32b39251416077029dee', 'department': 'Crew', 'gender': 2, 'id': 21946, 'job': 'Utility Stunts', 'name': 'Cyril Raffaelli', 'profile_path': '/4VUUp5gzLrfcpkumkpCrTEGpoBz.jpg'}, {'credit_id': '52fe4494c3a36847f809e377', 'department': 'Art', 'gender': 2, 'id': 34858, 'job': 'Production Design', 'name': 'Michael Z. Hanan', 'profile_path': None}, {'credit_id': '52fe4494c3a36847f809e371', 'department': 'Sound', 'gender': 2, 'id': 43609, 'job': 'Original Music Composer', 'name': 'Elia Cmiral', 'profile_path': None}, {'credit_id': '52fe4494c3a36847f809e33f', 'department': 'Production', 'gender': 2, 'id': 49284, 'job': 'Producer', 'name': 'Frank Mancuso Jr.', 'profile_path': None}, {'credit_id': '58bb32fac3a368664d0289ae', 'department': 'Directing', 'gender': 0, 'id': 108656, 'job': 'Script Supervisor', 'name': 'Angela Allen', 'profile_path': None}, {'credit_id': '52fe4494c3a36847f809e383', 'department': 'Writing', 'gender': 0, 'id': 108846, 'job': 'Screenplay', 'name': 'J.D. Zeik', 'profile_path': None}, {'credit_id': '52fe4494c3a36847f809e38f', 'department': 'Writing', 'gender': 0, 'id': 108846, 'job': 'Story', 'name': 'J.D. Zeik', 'profile_path': None}, {'credit_id': '58bb3484925141606b02a7b2', 'department': 'Writing', 'gender': 0, 'id': 117217, 'job': 'Storyboard', 'name': 'Ted Boonthanakit', 'profile_path': None}, {'credit_id': '58bb31fac3a368663002634c', 'department': 'Sound', 'gender': 2, 'id': 423556, 'job': 'Sound Recordist', 'name': 'Bernard Bats', 'profile_path': None}, {'credit_id': '58bb3064925141609e027b70', 'department': 'Costume &amp; Make-Up', 'gender': 1, 'id': 957442, 'job': 'Assistant Costume Designer', 'name': 'Judy Shrewsbury', 'profile_path': None}, {'credit_id': '557332e5925141318e002845', 'department': 'Production', 'gender': 1, 'id': 993543, 'job': 'Associate Producer', 'name': 'Ethel Winant', 'profile_path': None}, {'credit_id': '536b3d00c3a36812410096f4', 'department': 'Art', 'gender': 0, 'id': 1317558, 'job': 'Set Decoration', 'name': 'Robert Le Corre', 'profile_path': None}, {'credit_id': '58bb3408925141608402a02e', 'department': 'Sound', 'gender': 0, 'id': 1338371, 'job': 'Sound Effects Editor', 'name': 'Robert Fitzgerald', 'profile_path': None}, {'credit_id': '58bb339f9251416084029fd0', 'department': 'Sound', 'gender': 2, 'id': 1371064, 'job': 'Foley', 'name': 'Gregg Barbanell', 'profile_path': None}, {'credit_id': '58bb2fc7925141606b02a462', 'department': 'Camera', 'gender': 0, 'id': 1372884, 'job': 'Camera Operator', 'name': 'David Crone', 'profile_path': None}, {'credit_id': '58bb303fc3a368515d00c1f6', 'department': 'Camera', 'gender': 0, 'id': 1372884, 'job': 'Steadicam Operator', 'name': 'David Crone', 'profile_path': None}, {'credit_id': '58bb33c1c3a368664d028a5c', 'department': 'Sound', 'gender': 0, 'id': 1376276, 'job': 'Music Editor', 'name': 'Mike Flicker', 'profile_path': None}, {'credit_id': '58bb3465c3a3686686024d67', 'department': 'Visual Effects', 'gender': 0, 'id': 1400074, 'job': 'Digital Compositors', 'name': 'Mark Breakspear', 'profile_path': None}, {'credit_id': '58bb3029925141609b02897c', 'department': 'Camera', 'gender': 0, 'id': 1406405, 'job': 'Aerial Camera', 'name': 'Charlet Recors', 'profile_path': None}, {'credit_id': '58bb32849251416077029dd1', 'department': 'Production', 'gender': 0, 'id': 1407212, 'job': 'Unit Production Manager', 'name': 'Claude Albouze', 'profile_path': None}, {'credit_id': '58bb2fe7925141609b02895b', 'department': 'Camera', 'gender': 0, 'id': 1407220, 'job': 'First Assistant Camera', 'name': 'Eric Bialas', 'profile_path': None}, {'credit_id': '58bb3232925141606b02a5d9', 'department': 'Crew', 'gender': 0, 'id': 1425491, 'job': 'Stunt Coordinator', 'name': 'Joe Dunne', 'profile_path': None}, {'credit_id': '58bb33ef925141609b028bdb', 'department': 'Sound', 'gender': 0, 'id': 1433208, 'job': 'Sound Designer', 'name': 'Mike Le Mare', 'profile_path': None}, {'credit_id': '58bb344bc3a36866a50271fa', 'department': 'Sound', 'gender': 0, 'id': 1433208, 'job': 'Supervising Sound Editor', 'name': 'Mike Le Mare', 'profile_path': None}, {'credit_id': '557332d3c3a368376f0044b5', 'department': 'Production', 'gender': 0, 'id': 1474722, 'job': 'Executive Producer', 'name': 'Paul Kelmenson', 'profile_path': None}, {'credit_id': '58bb32499251416077029db0', 'department': 'Crew', 'gender': 0, 'id': 1531277, 'job': 'Stunts', 'name': 'Jean-Louis Airola', 'profile_path': None}, {'credit_id': '58bb3327c3a36851cd00c183', 'department': 'Production', 'gender': 0, 'id': 1538315, 'job': 'Casting Associate', 'name': 'Mercedes Kelso', 'profile_path': None}, {'credit_id': '58bb3210925141126a00bb8a', 'department': 'Crew', 'gender': 0, 'id': 1550844, 'job': 'Special Effects Coordinator', 'name': 'Georges DemÃ©trau', 'profile_path': None}, {'credit_id': '58bb31469251416077029d23', 'department': 'Crew', 'gender': 0, 'id': 1553621, 'job': 'Carpenter', 'name': 'Jacky Hardouin', 'profile_path': None}, {'credit_id': '58bb3188925141607b029021', 'department': 'Crew', 'gender': 0, 'id': 1553623, 'job': 'Driver', 'name': 'Olivier Suffert', 'profile_path': None}, {'credit_id': '58bb2f849251416073029069', 'department': 'Art', 'gender': 0, 'id': 1573420, 'job': 'Location Scout', 'name': 'Fabien Pondevaux', 'profile_path': None}, {'credit_id': '58bb337bc3a368668f023086', 'department': 'Sound', 'gender': 0, 'id': 1573464, 'job': 'Boom Operator', 'name': 'Pierre-Yves Bruneel', 'profile_path': None}, {'credit_id': '58bb312ec3a368664d02889f', 'department': 'Crew', 'gender': 0, 'id': 1581129, 'job': 'Armorer', 'name': 'Christophe Maratier', 'profile_path': '/nIOmHdkhCq9CEHx0TzXuIpVfxJh.jpg'}, {'credit_id': '58bb3310925141126a00bc13', 'department': 'Editing', 'gender': 0, 'id': 1634725, 'job': 'Color Timer', 'name': 'Dale Caldwell', 'profile_path': None}, {'credit_id': '58bb3350c3a36866a5027131', 'department': 'Production', 'gender': 1, 'id': 1661539, 'job': 'Production Accountant', 'name': 'Sophie Drouin', 'profile_path': None}, {'credit_id': '58bb32e6c3a368515d00c37a', 'department': 'Directing', 'gender': 0, 'id': 1721835, 'job': 'First Assistant Director', 'name': 'Mishka Cheyko', 'profile_path': None}, {'credit_id': '58bb3365c3a368663002642e', 'department': 'Production', 'gender': 0, 'id': 1727745, 'job': 'Production Coordinator', 'name': 'Kim Doan', 'profile_path': None}, {'credit_id': '58bb33d9925141609b028bcb', 'department': 'Sound', 'gender': 0, 'id': 1740563, 'job': 'Orchestrator', 'name': 'Nick Ingman', 'profile_path': None}, {'credit_id': '58bb2d809251416073028f31', 'department': 'Art', 'gender': 0, 'id': 1770091, 'job': 'Art Department Coordinator', 'name': 'JoÃ«lle Meffre', 'profile_path': None}, {'credit_id': '58bb2da6c3a368668f022d58', 'department': 'Art', 'gender': 0, 'id': 1770092, 'job': 'Assistant Art Director', 'name': 'Jean-Claude Bourdin', 'profile_path': None}, {'credit_id': '58bb2f59c3a368515d00c159', 'department': 'Art', 'gender': 0, 'id': 1770093, 'job': 'Construction Coordinator', 'name': 'Jean-Paul Gaillot', 'profile_path': None}, {'credit_id': '58bb2f66925141609b028918', 'department': 'Art', 'gender': 0, 'id': 1770094, 'job': 'Construction Foreman', 'name': 'Gilles Allou', 'profile_path': None}, {'credit_id': '58bb2f73c3a36866a5026ef4', 'department': 'Art', 'gender': 0, 'id': 1770096, 'job': 'Leadman', 'name': 'Patrick Dufau', 'profile_path': None}, {'credit_id': '58bb2f9dc3a36866300261f1', 'department': 'Art', 'gender': 0, 'id': 1770098, 'job': 'Set Designer', 'name': 'Marc Flouquet', 'profile_path': None}, {'credit_id': '58bb2fabc3a36866a5026f1d', 'department': 'Art', 'gender': 0, 'id': 1770099, 'job': 'Standby Painter', 'name': 'Patrick Jamot', 'profile_path': None}, {'credit_id': '58bb3017c3a368668f022ea0', 'department': 'Camera', 'gender': 0, 'id': 1770102, 'job': 'Grip', 'name': 'Jean-Pierre Mas', 'profile_path': None}, {'credit_id': '58bb3056c3a368663002625b', 'department': 'Camera', 'gender': 0, 'id': 1770105, 'job': 'Still Photographer', 'name': 'Patrick Camboulive', 'profile_path': None}, {'credit_id': '58bb307cc3a368663002627a', 'department': 'Costume &amp; Make-Up', 'gender': 0, 'id': 1770107, 'job': 'Hairstylist', 'name': 'Jane Milon', 'profile_path': None}, {'credit_id': '58bb3089925141609e027b89', 'department': 'Costume &amp; Make-Up', 'gender': 0, 'id': 1770108, 'job': 'Key Hair Stylist', 'name': 'Jean-Charles Bachelier', 'profile_path': None}, {'credit_id': '58bb30a1c3a368666b02541d', 'department': 'Costume &amp; Make-Up', 'gender': 0, 'id': 1770109, 'job': 'Makeup Artist', 'name': 'Liliane Rametta', 'profile_path': None}, {'credit_id': '58bb30b3c3a368515d00c239', 'department': 'Costume &amp; Make-Up', 'gender': 0, 'id': 1770110, 'job': 'Prosthetic Makeup Artist', 'name': 'Gary Hood', 'profile_path': None}, {'credit_id': '58bb31199251416077029d08', 'department': 'Costume &amp; Make-Up', 'gender': 0, 'id': 1770111, 'job': 'Set Dressing Artist', 'name': 'Bruno Lefebvre', 'profile_path': None}, {'credit_id': '58bb31669251416084029e66', 'department': 'Crew', 'gender': 0, 'id': 1770112, 'job': 'Craft Service', 'name': 'Fabienne Guicheneuy', 'profile_path': None}, {'credit_id': '58bb319b925141609b028a73', 'department': 'Crew', 'gender': 0, 'id': 1770113, 'job': 'Loader', 'name': 'Elodie Delettre', 'profile_path': None}, {'credit_id': '58bb31aec3a368668f022f83', 'department': 'Crew', 'gender': 0, 'id': 1770114, 'job': 'Picture Car Coordinator', 'name': 'Ghislain Le Guisquet', 'profile_path': None}, {'credit_id': '58bb31be925141609e027c3c', 'department': 'Art', 'gender': 0, 'id': 1770115, 'job': 'Property Master', 'name': 'Gilbert PiÃ©ri', 'profile_path': None}, {'credit_id': '58bb31d6925141126a00bb6b', 'department': 'Crew', 'gender': 0, 'id': 1770116, 'job': 'Set Medic', 'name': 'Cedric Kron', 'profile_path': None}, {'credit_id': '58bb31e6c3a368668f022fa8', 'department': 'Crew', 'gender': 0, 'id': 1770117, 'job': 'Set Production Assistant', 'name': 'David Campi-Lemaire', 'profile_path': None}, {'credit_id': '58bb3268c3a36866a50270a7', 'department': 'Crew', 'gender': 0, 'id': 1770118, 'job': 'Transportation Captain', 'name': 'Emmanuel Rigaut', 'profile_path': None}, {'credit_id': '58bb3277c3a3686686024bfe', 'department': 'Crew', 'gender': 0, 'id': 1770119, 'job': 'Transportation Coordinator', 'name': 'Eric AufÃ¨vre', 'profile_path': None}, {'credit_id': '58bb32a6925141607b0290ae', 'department': 'Crew', 'gender': 0, 'id': 1770120, 'job': 'Unit Publicist', 'name': 'MichÃ¨le Abitbol', 'profile_path': None}, {'credit_id': '58bb32d6c3a36866300263cb', 'department': 'Crew', 'gender': 0, 'id': 1770121, 'job': 'Video Assist Operator', 'name': 'Miguel Allo', 'profile_path': None}, {'credit_id': '58bb333ec3a368666b0255ad', 'department': 'Production', 'gender': 0, 'id': 1770122, 'job': 'Location Manager', 'name': 'Jean-Marc Abbou', 'profile_path': None}, {'credit_id': '58bb3392925141609b028b90', 'department': 'Sound', 'gender': 0, 'id': 1770123, 'job': 'Assistant Sound Editor', 'name': 'RubÃ©n Domingo', 'profile_path': None}, {'credit_id': '58bb34a8c3a3686630026528', 'department': 'Crew', 'gender': 0, 'id': 1770124, 'job': 'Thanks', 'name': 'Jeff Robbins', 'profile_path': None}]</t>
  </si>
  <si>
    <t>[{'id': 28, 'name': 'Action'}, {'id': 53, 'name': 'Thriller'}, {'id': 80, 'name': 'Crime'}, {'id': 12, 'name': 'Adventure'}]</t>
  </si>
  <si>
    <t>[{'name': 'United Artists', 'id': 60}, {'name': 'FGM Entertainment', 'id': 2347}]</t>
  </si>
  <si>
    <t>Ronin</t>
  </si>
  <si>
    <t>m496</t>
  </si>
  <si>
    <t>['action', 'comedy', 'crime', 'thriller']</t>
  </si>
  <si>
    <t>[{'cast_id': 10, 'character': 'Det. James Carter', 'credit_id': '52fe43fac3a36847f807b66d', 'gender': 2, 'id': 66, 'name': 'Chris Tucker', 'order': 0, 'profile_path': '/9RQvgEi1GnPK4QzqOGHL3jP3VZr.jpg'}, {'cast_id': 11, 'character': 'Chief Insp. Lee', 'credit_id': '52fe43fac3a36847f807b671', 'gender': 2, 'id': 18897, 'name': 'Jackie Chan', 'order': 1, 'profile_path': '/tEJazyboCJcsvxnhKH3Hf33Bmgj.jpg'}, {'cast_id': 12, 'character': 'Hu Li', 'credit_id': '52fe43fac3a36847f807b675', 'gender': 1, 'id': 1339, 'name': 'Zhang Ziyi', 'order': 2, 'profile_path': '/xrmbGcVtVAZtZ1OCm6T2IEfXSe1.jpg'}, {'cast_id': 13, 'character': 'Isabella Molina', 'credit_id': '52fe43fac3a36847f807b679', 'gender': 1, 'id': 41901, 'name': 'Roselyn SÃ¡nchez', 'order': 3, 'profile_path': '/ctkNxIjd0lQY8tV14n8J6YoFJuA.jpg'}, {'cast_id': 15, 'character': 'Zing', 'credit_id': '52fe43fac3a36847f807b683', 'gender': 2, 'id': 58210, 'name': 'Ernie Reyes, Jr.', 'order': 4, 'profile_path': '/vtsmZGZ1ifJikn888NSVMWSvKZp.jpg'}, {'cast_id': 16, 'character': 'Kenny', 'credit_id': '52fe43fac3a36847f807b687', 'gender': 2, 'id': 1896, 'name': 'Don Cheadle', 'order': 5, 'profile_path': '/b1EVJWdFn7a75qVYJgwO87W2TJU.jpg'}, {'cast_id': 18, 'character': 'Ricky Tan', 'credit_id': '52fe43fac3a36847f807b68b', 'gender': 2, 'id': 11389, 'name': 'John Lone', 'order': 7, 'profile_path': '/qlzum4vK8Snzp65jiUVpZGYPzFE.jpg'}, {'cast_id': 19, 'character': 'Girl in Car', 'credit_id': '52fe43fac3a36847f807b68f', 'gender': 1, 'id': 21045, 'name': 'Maggie Q', 'order': 8, 'profile_path': '/bFc4F3jQLViv66ugp9nzB1uUldX.jpg'}, {'cast_id': 20, 'character': 'Steve Reign', 'credit_id': '52fe43fac3a36847f807b693', 'gender': 2, 'id': 7169, 'name': 'Alan King', 'order': 9, 'profile_path': '/gYtn6UNocRfxISIAKmUfRxl7zOr.jpg'}, {'cast_id': 21, 'character': 'Agent Sterling', 'credit_id': '52fe43fac3a36847f807b697', 'gender': 2, 'id': 1166, 'name': 'Harris Yulin', 'order': 10, 'profile_path': '/MCW4IR3mEB6oeRbX9bfeHkZ3qm.jpg'}, {'cast_id': 22, 'character': 'Captain Chin', 'credit_id': '52fe43fac3a36847f807b69b', 'gender': 0, 'id': 10885, 'name': 'Kenneth Tsang', 'order': 11, 'profile_path': '/6oYTIjKlp8vsyxod7nPJ1R9V8Hf.jpg'}, {'cast_id': 23, 'character': 'Receptionist', 'credit_id': '52fe43fac3a36847f807b69f', 'gender': 1, 'id': 101012, 'name': 'Lisa LoCicero', 'order': 12, 'profile_path': '/oVynyV7jYUeKfXYKjGMvfG58wSE.jpg'}, {'cast_id': 24, 'character': 'Girl in Car', 'credit_id': '52fe43fac3a36847f807b6a3', 'gender': 0, 'id': 73590, 'name': 'Meiling MelanÃ§on', 'order': 13, 'profile_path': None}, {'cast_id': 25, 'character': 'Heaven on Earth Hostess', 'credit_id': '52fe43fac3a36847f807b6a7', 'gender': 1, 'id': 167160, 'name': 'Lucy Lin', 'order': 14, 'profile_path': '/oK9DSU8p3AslY8htFd2DGRpsfkc.jpg'}, {'cast_id': 26, 'character': 'Heaven on Earth Hostess #2', 'credit_id': '52fe43fac3a36847f807b6ab', 'gender': 1, 'id': 154544, 'name': 'Cindy Lu', 'order': 15, 'profile_path': None}, {'cast_id': 27, 'character': 'Versace Salesman', 'credit_id': '52fe43fac3a36847f807b6af', 'gender': 2, 'id': 12799, 'name': 'Jeremy Piven', 'order': 16, 'profile_path': '/qtho4ZUcValnVvscTGgyWfUr4VP.jpg'}]</t>
  </si>
  <si>
    <t>[{'credit_id': '52fe43fac3a36847f807b663', 'department': 'Production', 'gender': 2, 'id': 545, 'job': 'Casting', 'name': 'Matthew Barry', 'profile_path': '/6nQnIW8yzsOHLCJy9JHwYfGIA4o.jpg'}, {'credit_id': '52fe43fac3a36847f807b67f', 'department': 'Editing', 'gender': 2, 'id': 1098, 'job': 'Editor', 'name': 'Mark Helfrich', 'profile_path': None}, {'credit_id': '52fe43fac3a36847f807b651', 'department': 'Camera', 'gender': 2, 'id': 2507, 'job': 'Director of Photography', 'name': 'Matthew F. Leonetti', 'profile_path': None}, {'credit_id': '52fe43fac3a36847f807b64b', 'department': 'Writing', 'gender': 2, 'id': 2689, 'job': 'Screenplay', 'name': 'Jeff Nathanson', 'profile_path': None}, {'credit_id': '52fe43fac3a36847f807b669', 'department': 'Art', 'gender': 2, 'id': 6584, 'job': 'Production Design', 'name': 'Terence Marsh', 'profile_path': None}, {'credit_id': '58070f5ac3a3684c74010727', 'department': 'Sound', 'gender': 2, 'id': 9217, 'job': 'Original Music Composer', 'name': 'Lalo Schifrin', 'profile_path': None}, {'credit_id': '52fe43fac3a36847f807b657', 'department': 'Editing', 'gender': 0, 'id': 17886, 'job': 'Editor', 'name': 'Robert K. Lambert', 'profile_path': None}, {'credit_id': '52fe43fac3a36847f807b63f', 'department': 'Directing', 'gender': 2, 'id': 11091, 'job': 'Director', 'name': 'Brett Ratner', 'profile_path': '/957qMp4h7kLlWehsDhznI39G7zr.jpg'}, {'credit_id': '52fe43fac3a36847f807b645', 'department': 'Writing', 'gender': 2, 'id': 21634, 'job': 'Characters', 'name': 'Ross LaManna', 'profile_path': None}, {'credit_id': '52fe43fac3a36847f807b65d', 'department': 'Production', 'gender': 1, 'id': 21639, 'job': 'Casting', 'name': 'Nancy Green-Keyes', 'profile_path': None}]</t>
  </si>
  <si>
    <t>[{'id': 28, 'name': 'Action'}, {'id': 35, 'name': 'Comedy'}, {'id': 80, 'name': 'Crime'}, {'id': 53, 'name': 'Thriller'}]</t>
  </si>
  <si>
    <t>Rush Hour 2</t>
  </si>
  <si>
    <t>m497</t>
  </si>
  <si>
    <t>['action', 'comedy', 'thriller', 'crime']</t>
  </si>
  <si>
    <t>[{'cast_id': 2, 'character': 'Chief Inspector Lee', 'credit_id': '52fe4336c3a36847f8042f25', 'gender': 2, 'id': 18897, 'name': 'Jackie Chan', 'order': 0, 'profile_path': '/tEJazyboCJcsvxnhKH3Hf33Bmgj.jpg'}, {'cast_id': 4, 'character': 'Detective James Carter', 'credit_id': '52fe4336c3a36847f8042f2d', 'gender': 2, 'id': 66, 'name': 'Chris Tucker', 'order': 1, 'profile_path': '/9RQvgEi1GnPK4QzqOGHL3jP3VZr.jpg'}, {'cast_id': 1, 'character': 'Sang', 'credit_id': '52fe4336c3a36847f8042f21', 'gender': 2, 'id': 2131, 'name': 'Ken Leung', 'order': 2, 'profile_path': '/kftJqCNab1x5W29b46rLUeXkwZi.jpg'}, {'cast_id': 3, 'character': 'Thomas Griffin', 'credit_id': '52fe4336c3a36847f8042f29', 'gender': 2, 'id': 207, 'name': 'Tom Wilkinson', 'order': 3, 'profile_path': '/4mxZKgdem0sQ8hJd0Y7TREwq7TJ.jpg'}, {'cast_id': 5, 'character': 'Consul Solon Han', 'credit_id': '52fe4336c3a36847f8042f31', 'gender': 2, 'id': 21629, 'name': 'Tzi Ma', 'order': 4, 'profile_path': '/zlaSI3VFHl1KsnrFWdwfrTCNgAo.jpg'}, {'cast_id': 6, 'character': 'Clive Cod', 'credit_id': '52fe4336c3a36847f8042f35', 'gender': 2, 'id': 2969, 'name': 'Chris Penn', 'order': 5, 'profile_path': '/57imnLRyaOowXElsxNESvhG1UZk.jpg'}, {'cast_id': 7, 'character': 'First Caucasien', 'credit_id': '52fe4336c3a36847f8042f39', 'gender': 0, 'id': 21630, 'name': 'Robert Littman', 'order': 6, 'profile_path': None}, {'cast_id': 8, 'character': 'Diner Guest', 'credit_id': '52fe4336c3a36847f8042f3d', 'gender': 0, 'id': 21631, 'name': 'Michael Chow', 'order': 7, 'profile_path': '/284hrxXjhtI9k4vv57pciQqMS8N.jpg'}, {'cast_id': 9, 'character': 'Soo Yung', 'credit_id': '52fe4336c3a36847f8042f41', 'gender': 1, 'id': 21632, 'name': 'Julia Hsu', 'order': 8, 'profile_path': None}, {'cast_id': 10, 'character': 'Cop', 'credit_id': '52fe4336c3a36847f8042f45', 'gender': 2, 'id': 21633, 'name': 'Kai Lennox', 'order': 9, 'profile_path': '/9ScEhe7JYdSWJMKNQhux7YEaBJK.jpg'}, {'cast_id': 30, 'character': 'Tania Johnson', 'credit_id': '52fe4336c3a36847f8042fb5', 'gender': 1, 'id': 7430, 'name': 'Elizabeth PeÃ±a', 'order': 10, 'profile_path': '/ePeN3h3UDH9S4THwxwWjQQyK3cH.jpg'}, {'cast_id': 31, 'character': "Soo Yung's Bodyguard", 'credit_id': '52fe4336c3a36847f8042fb9', 'gender': 2, 'id': 263229, 'name': 'Roger Fan', 'order': 11, 'profile_path': '/wziMffKT4jfpqSS0yjt3SxThTuR.jpg'}, {'cast_id': 32, 'character': "Soo Yung's Driver", 'credit_id': '52fe4336c3a36847f8042fbd', 'gender': 2, 'id': 16580, 'name': 'George Cheung', 'order': 12, 'profile_path': '/e513eDX6jpeTpr0DyrgHtd1gp5z.jpg'}, {'cast_id': 33, 'character': 'Cop at Diner', 'credit_id': '52fe4336c3a36847f8042fc1', 'gender': 0, 'id': 117087, 'name': 'Larry Sullivan', 'order': 13, 'profile_path': '/9OMEE8PBsMsxJ9KM2oosZ7mejCl.jpg'}, {'cast_id': 34, 'character': 'Agent Dan Whitney', 'credit_id': '52fe4336c3a36847f8042fc5', 'gender': 2, 'id': 16937, 'name': 'Rex Linn', 'order': 14, 'profile_path': '/2ze2PNirf4vle9sWRkSxHgv1iH0.jpg'}, {'cast_id': 35, 'character': 'Exposition Official', 'credit_id': '52fe4336c3a36847f8042fc9', 'gender': 1, 'id': 167160, 'name': 'Lucy Lin', 'order': 15, 'profile_path': '/oK9DSU8p3AslY8htFd2DGRpsfkc.jpg'}, {'cast_id': 36, 'character': 'Agent Warren Russ', 'credit_id': '52fe4336c3a36847f8042fcd', 'gender': 2, 'id': 6576, 'name': 'Mark Rolston', 'order': 16, 'profile_path': '/bsh3cqDNwVvux4NdaY1Bj4S7mNS.jpg'}, {'cast_id': 37, 'character': 'Captain Diel', 'credit_id': '52fe4337c3a36847f8042fd1', 'gender': 2, 'id': 4492, 'name': 'Philip Baker Hall', 'order': 17, 'profile_path': '/eH7GrivSuLEvhJL85qPkhNvg3E7.jpg'}, {'cast_id': 38, 'character': 'Stucky', 'credit_id': '52fe4337c3a36847f8042fd5', 'gender': 2, 'id': 16861, 'name': 'John Hawkes', 'order': 18, 'profile_path': '/bz4usMR7NWEgVgWTxVBLEjCo3Dv.jpg'}, {'cast_id': 39, 'character': 'Foo Chow Hostess', 'credit_id': '537332a2c3a3681530000e2d', 'gender': 0, 'id': 1198786, 'name': 'Ai Wan', 'order': 19, 'profile_path': '/fKHWhRNkwDs2itR4ouL0xf4vN0M.jpg'}, {'cast_id': 41, 'character': 'Bomb Practice Sergeant', 'credit_id': '58ffdef092514161a6003abe', 'gender': 2, 'id': 1786577, 'name': 'Tommy Bush', 'order': 20, 'profile_path': '/xfziwL5Dz26Py4OuDQKWsvONNr3.jpg'}, {'cast_id': 42, 'character': 'FBI Agent at Building', 'credit_id': '594e7abf9251413108039120', 'gender': 2, 'id': 1838353, 'name': 'Billy Devlin', 'order': 21, 'profile_path': '/dnxo4BhdJk2LWYnhz7zLiuZZ9mt.jpg'}]</t>
  </si>
  <si>
    <t>[{'credit_id': '52fe4336c3a36847f8042f4b', 'department': 'Directing', 'gender': 2, 'id': 11091, 'job': 'Director', 'name': 'Brett Ratner', 'profile_path': '/957qMp4h7kLlWehsDhznI39G7zr.jpg'}, {'credit_id': '52fe4336c3a36847f8042f57', 'department': 'Writing', 'gender': 2, 'id': 21155, 'job': 'Screenplay', 'name': 'Jim Kouf', 'profile_path': None}, {'credit_id': '52fe4336c3a36847f8042f5d', 'department': 'Writing', 'gender': 2, 'id': 21634, 'job': 'Screenplay', 'name': 'Ross LaManna', 'profile_path': None}, {'credit_id': '52fe4336c3a36847f8042f63', 'department': 'Production', 'gender': 2, 'id': 4504, 'job': 'Producer', 'name': 'Roger Birnbaum', 'profile_path': None}, {'credit_id': '52fe4336c3a36847f8042f69', 'department': 'Production', 'gender': 2, 'id': 21635, 'job': 'Producer', 'name': 'Jonathan Glickman', 'profile_path': None}, {'credit_id': '52fe4336c3a36847f8042f6f', 'department': 'Production', 'gender': 2, 'id': 21636, 'job': 'Producer', 'name': 'Arthur M. Sarkissian', 'profile_path': None}, {'credit_id': '52fe4336c3a36847f8042f75', 'department': 'Sound', 'gender': 0, 'id': 21637, 'job': 'Music', 'name': 'Ira Hearshen', 'profile_path': None}, {'credit_id': '52fe4336c3a36847f8042f7b', 'department': 'Sound', 'gender': 2, 'id': 9217, 'job': 'Original Music Composer', 'name': 'Lalo Schifrin', 'profile_path': None}, {'credit_id': '52fe4336c3a36847f8042f81', 'department': 'Camera', 'gender': 2, 'id': 2723, 'job': 'Director of Photography', 'name': 'Adam Greenberg', 'profile_path': '/te3aqArBCPkza8DeJpDx0Rncen8.jpg'}, {'credit_id': '52fe4336c3a36847f8042f87', 'department': 'Production', 'gender': 2, 'id': 545, 'job': 'Casting', 'name': 'Matthew Barry', 'profile_path': '/6nQnIW8yzsOHLCJy9JHwYfGIA4o.jpg'}, {'credit_id': '52fe4336c3a36847f8042f93', 'department': 'Production', 'gender': 1, 'id': 21639, 'job': 'Casting', 'name': 'Nancy Green-Keyes', 'profile_path': None}, {'credit_id': '52fe4336c3a36847f8042f99', 'department': 'Art', 'gender': 2, 'id': 21640, 'job': 'Set Designer', 'name': 'Robb Wilson King', 'profile_path': None}, {'credit_id': '52fe4336c3a36847f8042f9f', 'department': 'Art', 'gender': 2, 'id': 21641, 'job': 'Art Direction', 'name': 'Thomas Fichter', 'profile_path': None}, {'credit_id': '52fe4336c3a36847f8042fa5', 'department': 'Costume &amp; Make-Up', 'gender': 2, 'id': 21642, 'job': 'Set Dressing Artist', 'name': 'Lance Lombardo', 'profile_path': None}, {'credit_id': '52fe4336c3a36847f8042fab', 'department': 'Costume &amp; Make-Up', 'gender': 1, 'id': 15573, 'job': 'Costume Design', 'name': 'Sharen Davis', 'profile_path': None}, {'credit_id': '52fe4336c3a36847f8042fb1', 'department': 'Editing', 'gender': 2, 'id': 1098, 'job': 'Editor', 'name': 'Mark Helfrich', 'profile_path': None}, {'credit_id': '554be2bfc3a3685e58002ebc', 'department': 'Writing', 'gender': 2, 'id': 21634, 'job': 'Story', 'name': 'Ross LaManna', 'profile_path': None}]</t>
  </si>
  <si>
    <t>Rush Hour</t>
  </si>
  <si>
    <t>m499</t>
  </si>
  <si>
    <t>[{'cast_id': 13, 'character': 'Sam Baldwin', 'credit_id': '52fe4283c3a36847f8024bd9', 'gender': 2, 'id': 31, 'name': 'Tom Hanks', 'order': 0, 'profile_path': '/pQFoyx7rp09CJTAb932F2g8Nlho.jpg'}, {'cast_id': 14, 'character': 'Annie Reed', 'credit_id': '52fe4283c3a36847f8024bdd', 'gender': 1, 'id': 5344, 'name': 'Meg Ryan', 'order': 1, 'profile_path': '/iv33eEcSakPCkO2MiR4bIZpjgyg.jpg'}, {'cast_id': 15, 'character': 'Walter', 'credit_id': '52fe4283c3a36847f8024be1', 'gender': 2, 'id': 8984, 'name': 'Bill Pullman', 'order': 2, 'profile_path': '/pIpTEQVbDif8m8OdjAxQKNCj0D6.jpg'}, {'cast_id': 16, 'character': 'Jonah Baldwin', 'credit_id': '52fe4283c3a36847f8024be5', 'gender': 2, 'id': 12928, 'name': 'Ross Malinger', 'order': 3, 'profile_path': '/oeqoxZ3WgQRUE1DusC68SACHHrC.jpg'}, {'cast_id': 17, 'character': 'Becky', 'credit_id': '52fe4283c3a36847f8024be9', 'gender': 0, 'id': 12929, 'name': "Rosie O'Donnell", 'order': 4, 'profile_path': '/76ZWoNK1Fr6gmJUH1zhEBMsT9DT.jpg'}, {'cast_id': 18, 'character': 'Jessica', 'credit_id': '52fe4283c3a36847f8024bed', 'gender': 1, 'id': 12930, 'name': 'Gaby Hoffmann', 'order': 5, 'profile_path': '/zg7FTMjtdWmyg8b4o5DXEZNC5uv.jpg'}, {'cast_id': 19, 'character': 'Greg', 'credit_id': '52fe4283c3a36847f8024bf1', 'gender': 2, 'id': 8536, 'name': 'Victor Garber', 'order': 6, 'profile_path': '/127afV11FFwJJMochlUIoK8uqeY.jpg'}, {'cast_id': 20, 'character': 'Suzy', 'credit_id': '52fe4283c3a36847f8024bf5', 'gender': 1, 'id': 12931, 'name': 'Rita Wilson', 'order': 7, 'profile_path': '/jsIeIIzvirqMMCua4fA0ziRsRIs.jpg'}, {'cast_id': 21, 'character': 'Victoria', 'credit_id': '52fe4283c3a36847f8024bf9', 'gender': 1, 'id': 12932, 'name': 'Barbara Garrick', 'order': 8, 'profile_path': '/5qWUMLEFG0J6pOPGiZ5YJacnvvu.jpg'}, {'cast_id': 22, 'character': 'Jay', 'credit_id': '52fe4283c3a36847f8024bfd', 'gender': 2, 'id': 3026, 'name': 'Rob Reiner', 'order': 9, 'profile_path': '/2zw9Iq9uo4vZiTQNQWdNFwbA1TA.jpg'}, {'cast_id': 23, 'character': 'Maggie Abbott Baldwin', 'credit_id': '52fe4283c3a36847f8024c01', 'gender': 1, 'id': 10679, 'name': 'Carey Lowell', 'order': 10, 'profile_path': '/2NbOMG1sab6uNSuedsgYM0hQ0lp.jpg'}, {'cast_id': 24, 'character': 'Dennis Reed', 'credit_id': '52fe4283c3a36847f8024c05', 'gender': 2, 'id': 11076, 'name': 'David Hyde Pierce', 'order': 11, 'profile_path': '/96qVGJhtV6tQkXmJVmbi6BBk1Ll.jpg'}, {'cast_id': 25, 'character': 'Claire Bennett', 'credit_id': '52fe4283c3a36847f8024c09', 'gender': 1, 'id': 13314, 'name': 'Dana Ivey', 'order': 12, 'profile_path': '/12mxrB5iT1TAwCzIZvmcFGLBQ52.jpg'}, {'cast_id': 26, 'character': 'Rob', 'credit_id': '578352659251417e7e0002c8', 'gender': 2, 'id': 60018, 'name': 'Tom Riis Farrell', 'order': 13, 'profile_path': '/7A3LpATFqv2FJYUTq59RQS4m0dP.jpg'}, {'cast_id': 27, 'character': 'Barbara Reed', 'credit_id': '578353139251417e5200031e', 'gender': 0, 'id': 557850, 'name': 'Le ClanchÃ© du Rand', 'order': 14, 'profile_path': None}, {'cast_id': 28, 'character': 'Cliff Reed', 'credit_id': '5783537a92514173a4004c96', 'gender': 2, 'id': 77022, 'name': "Kevin O'Morrison", 'order': 15, 'profile_path': '/c8ClQUJKGxWUNM9tHjmgGuJf1Mx.jpg'}, {'cast_id': 29, 'character': 'Betsy Reed', 'credit_id': '578353d9c3a36842180003ed', 'gender': 0, 'id': 1648581, 'name': 'Valerie Wright', 'order': 16, 'profile_path': None}, {'cast_id': 30, 'character': 'Irene Reed', 'credit_id': '57835481c3a368421800042c', 'gender': 1, 'id': 4432, 'name': 'Frances Conroy', 'order': 17, 'profile_path': '/mQsO4JrmYWKTXtFg7u3zhYGiXfM.jpg'}, {'cast_id': 31, 'character': 'Harold Reed', 'credit_id': '578354bec3a36862ae00725d', 'gender': 2, 'id': 75201, 'name': 'Tom Tammi', 'order': 18, 'profile_path': '/jWhkiZEWi5ONnph2SKPZ30w0Ewm.jpg'}, {'cast_id': 32, 'character': 'Uncle Milton', 'credit_id': '5783550dc3a36841db000426', 'gender': 0, 'id': 1260945, 'name': 'Calvin Trillin', 'order': 19, 'profile_path': None}, {'cast_id': 50, 'character': 'Dr. Marcia Fieldstone', 'credit_id': '5813dede925141571e0288fc', 'gender': 1, 'id': 1910, 'name': 'Caroline Aaron', 'order': 20, 'profile_path': '/9v9h9bR4CX6MrpZFgEktTHFIlgT.jpg'}, {'cast_id': 51, 'character': 'Loretta', 'credit_id': '5813defc9251414f9b027cef', 'gender': 1, 'id': 1212453, 'name': 'Linda Wallem', 'order': 21, 'profile_path': None}, {'cast_id': 52, 'character': "Seattle Maitre D'", 'credit_id': '58ea60c5c3a3684aa40671af', 'gender': 0, 'id': 1792779, 'name': 'Victor Morris', 'order': 22, 'profile_path': None}]</t>
  </si>
  <si>
    <t>[{'credit_id': '52fe4283c3a36847f8024b93', 'department': 'Directing', 'gender': 0, 'id': 9248, 'job': 'Director', 'name': 'Nora Ephron', 'profile_path': '/2DO8ef3VVkcmMX2m0Qfz01IkMl4.jpg'}, {'credit_id': '52fe4283c3a36847f8024b99', 'department': 'Writing', 'gender': 0, 'id': 9248, 'job': 'Screenplay', 'name': 'Nora Ephron', 'profile_path': '/2DO8ef3VVkcmMX2m0Qfz01IkMl4.jpg'}, {'credit_id': '52fe4283c3a36847f8024b9f', 'department': 'Writing', 'gender': 2, 'id': 12920, 'job': 'Screenplay', 'name': 'David S. Ward', 'profile_path': None}, {'credit_id': '52fe4283c3a36847f8024ba5', 'department': 'Writing', 'gender': 2, 'id': 12921, 'job': 'Screenplay', 'name': 'Jeff Arch', 'profile_path': None}, {'credit_id': '52fe4283c3a36847f8024bab', 'department': 'Production', 'gender': 2, 'id': 12922, 'job': 'Producer', 'name': 'Gary Foster', 'profile_path': None}, {'credit_id': '52fe4283c3a36847f8024bb7', 'department': 'Sound', 'gender': 2, 'id': 9251, 'job': 'Original Music Composer', 'name': 'Marc Shaiman', 'profile_path': '/aesoPh8jPR5qDKjjt7o5uj9kS3W.jpg'}, {'credit_id': '52fe4283c3a36847f8024bc3', 'department': 'Camera', 'gender': 2, 'id': 11905, 'job': 'Director of Photography', 'name': 'Sven Nykvist', 'profile_path': '/2S1wtqPzCUlAMVpor5o0YHkme21.jpg'}, {'credit_id': '52fe4283c3a36847f8024bc9', 'department': 'Editing', 'gender': 2, 'id': 12926, 'job': 'Editor', 'name': 'Robert M. Reitano', 'profile_path': None}, {'credit_id': '52fe4283c3a36847f8024bcf', 'department': 'Art', 'gender': 2, 'id': 12927, 'job': 'Production Design', 'name': 'Jeffrey Townsend', 'profile_path': None}, {'credit_id': '52fe4283c3a36847f8024bd5', 'department': 'Art', 'gender': 2, 'id': 4197, 'job': 'Set Decoration', 'name': 'Clay A. Griffith', 'profile_path': None}, {'credit_id': '5813dcb8c3a3687955027137', 'department': 'Camera', 'gender': 2, 'id': 555085, 'job': 'Still Photographer', 'name': 'Bruce McBroom', 'profile_path': None}, {'credit_id': '5813de51c3a3687a8d027952', 'department': 'Production', 'gender': 1, 'id': 1046, 'job': 'Casting', 'name': 'Juliet Taylor', 'profile_path': None}, {'credit_id': '5813dc8f9251414f9b027ba0', 'department': 'Directing', 'gender': 1, 'id': 1464541, 'job': 'Script Supervisor', 'name': 'Mary A. Kelly', 'profile_path': None}, {'credit_id': '5813dcc6c3a3687a8d027888', 'department': 'Camera', 'gender': 0, 'id': 1391594, 'job': 'Steadicam Operator', 'name': 'Randy Nolen', 'profile_path': None}, {'credit_id': '5813dceac3a3687a9d02899d', 'department': 'Sound', 'gender': 2, 'id': 1472169, 'job': 'Supervising Sound Editor', 'name': 'Michael Kirchberger', 'profile_path': None}, {'credit_id': '5813dd29c3a3687aa00299dc', 'department': 'Sound', 'gender': 0, 'id': 1463390, 'job': 'Production Sound Mixer', 'name': 'Kirk Francis', 'profile_path': None}, {'credit_id': '5813dd3b92514152d5028a02', 'department': 'Sound', 'gender': 2, 'id': 92377, 'job': 'Sound Re-Recording Mixer', 'name': 'Lee Dichter', 'profile_path': None}, {'credit_id': '5813dd4bc3a3687a9d0289e2', 'department': 'Sound', 'gender': 2, 'id': 1648018, 'job': 'Boom Operator', 'name': 'Mychal Smith', 'profile_path': None}, {'credit_id': '5813dd76c3a368798a0279cb', 'department': 'Crew', 'gender': 0, 'id': 12948, 'job': 'Stunt Coordinator', 'name': 'Conrad E. Palmisano', 'profile_path': None}, {'credit_id': '5813dda8c3a3687b180252a2', 'department': 'Costume &amp; Make-Up', 'gender': 1, 'id': 587803, 'job': 'Assistant Costume Designer', 'name': 'Kimberly Adams-Galligan', 'profile_path': None}, {'credit_id': '5813ddbac3a3687477023385', 'department': 'Costume &amp; Make-Up', 'gender': 1, 'id': 7536, 'job': 'Costume Design', 'name': 'Judy L. Ruskin', 'profile_path': None}, {'credit_id': '5813de07925141543e029ca4', 'department': 'Production', 'gender': 1, 'id': 12923, 'job': 'Associate Producer', 'name': 'Jane Bartelme', 'profile_path': None}, {'credit_id': '5813de1292514156800288f0', 'department': 'Production', 'gender': 1, 'id': 57678, 'job': 'Associate Producer', 'name': 'Delia Ephron', 'profile_path': '/yIn85fxeUvk1else8GIA7OtgSkO.jpg'}, {'credit_id': '5813de2092514156800288f7', 'department': 'Production', 'gender': 2, 'id': 4701, 'job': 'Associate Producer', 'name': 'James W. Skotchdopole', 'profile_path': None}, {'credit_id': '5813de32925141571e02888c', 'department': 'Production', 'gender': 1, 'id': 2162, 'job': 'Executive Producer', 'name': 'Lynda Obst', 'profile_path': None}, {'credit_id': '5813de3dc3a3687b180252d9', 'department': 'Production', 'gender': 2, 'id': 25600, 'job': 'Executive Producer', 'name': 'Patrick Crowley', 'profile_path': None}, {'credit_id': '5813de6cc3a368798d024379', 'department': 'Writing', 'gender': 2, 'id': 12921, 'job': 'Story', 'name': 'Jeff Arch', 'profile_path': None}]</t>
  </si>
  <si>
    <t>[{'name': 'TriStar Pictures', 'id': 559}]</t>
  </si>
  <si>
    <t>Sleepless in Seattle</t>
  </si>
  <si>
    <t>m500</t>
  </si>
  <si>
    <t>['drama', 'history']</t>
  </si>
  <si>
    <t>[{'cast_id': 3, 'character': 'Sheriff', 'credit_id': '52fe4470c3a368484e02329f', 'gender': 2, 'id': 70990, 'name': 'Will Geer', 'order': 0, 'profile_path': '/4DfSqy8f0d4A3Zb2w4BcEaffnPv.jpg'}, {'cast_id': 4, 'character': 'Barton', 'credit_id': '52fe4470c3a368484e0232a3', 'gender': 2, 'id': 90372, 'name': 'David Wolfe', 'order': 1, 'profile_path': None}, {'cast_id': 5, 'character': 'Hartwell', 'credit_id': '52fe4470c3a368484e0232a7', 'gender': 0, 'id': 90373, 'name': 'Mervin Williams', 'order': 2, 'profile_path': None}, {'cast_id': 6, 'character': 'Alexander', 'credit_id': '52fe4470c3a368484e0232ab', 'gender': 2, 'id': 90374, 'name': 'David Sarvis', 'order': 3, 'profile_path': None}, {'cast_id': 7, 'character': 'Esperanza Quintero', 'credit_id': '52fe4470c3a368484e0232af', 'gender': 1, 'id': 968599, 'name': 'Rosaura Revueltas', 'order': 4, 'profile_path': None}]</t>
  </si>
  <si>
    <t>[{'credit_id': '52fe4470c3a368484e0232b5', 'department': 'Writing', 'gender': 2, 'id': 13267, 'job': 'Writer', 'name': 'Michael Wilson', 'profile_path': '/bvIoOE2bASGvE2g7IlLUYP28QuU.jpg'}, {'credit_id': '5740721692514153a90001e2', 'department': 'Sound', 'gender': 2, 'id': 30922, 'job': 'Original Music Composer', 'name': 'Sol Kaplan', 'profile_path': None}, {'credit_id': '54b6c20c9251411d66000333', 'department': 'Editing', 'gender': 0, 'id': 82444, 'job': 'Editor', 'name': 'Ed Spiegel', 'profile_path': None}, {'credit_id': '52fe4470c3a368484e023295', 'department': 'Directing', 'gender': 2, 'id': 90370, 'job': 'Director', 'name': 'Herbert J. Biberman', 'profile_path': '/rCfSKhBzK1ycsMeQSA75c8uTCCI.jpg'}, {'credit_id': '52fe4470c3a368484e02329b', 'department': 'Production', 'gender': 2, 'id': 90371, 'job': 'Producer', 'name': 'Paul Jarrico', 'profile_path': None}, {'credit_id': '54b6c1d59251411d6600032f', 'department': 'Camera', 'gender': 2, 'id': 959793, 'job': 'Director of Photography', 'name': 'Stanley Meredith', 'profile_path': None}, {'credit_id': '57407331c3a368072000243f', 'department': 'Production', 'gender': 0, 'id': 1413681, 'job': 'Production Manager', 'name': 'Jules Schwerin', 'profile_path': None}, {'credit_id': '57407339c3a3680736002318', 'department': 'Directing', 'gender': 0, 'id': 1413681, 'job': 'Assistant Director', 'name': 'Jules Schwerin', 'profile_path': None}, {'credit_id': '54b6c1b0c3a3686c68000512', 'department': 'Production', 'gender': 0, 'id': 1413681, 'job': 'Associate Producer', 'name': 'Jules Schwerin', 'profile_path': None}, {'credit_id': '54b6c1ee9251411d6a000408', 'department': 'Camera', 'gender': 0, 'id': 1413682, 'job': 'Director of Photography', 'name': 'Leonard Stark', 'profile_path': None}, {'credit_id': '54b6c218c3a3686c65000391', 'department': 'Editing', 'gender': 0, 'id': 1413683, 'job': 'Editor', 'name': 'Joan Laird', 'profile_path': None}]</t>
  </si>
  <si>
    <t>[{'id': 36, 'name': 'History'}, {'id': 18, 'name': 'Drama'}]</t>
  </si>
  <si>
    <t>[{'name': 'Intl Union of Mine, Mill &amp; Smelter Workers', 'id': 77138}, {'name': 'Independent Production Company (IPC)', 'id': 77139}]</t>
  </si>
  <si>
    <t>Salt of the Earth</t>
  </si>
  <si>
    <t>m502</t>
  </si>
  <si>
    <t>['action', 'drama', 'history', 'war']</t>
  </si>
  <si>
    <t>[{'cast_id': 10, 'character': 'Captain John H. Miller', 'credit_id': '52fe4283c3a36847f8024aef', 'gender': 2, 'id': 31, 'name': 'Tom Hanks', 'order': 0, 'profile_path': '/pQFoyx7rp09CJTAb932F2g8Nlho.jpg'}, {'cast_id': 29, 'character': 'Private James Francis Ryan', 'credit_id': '52fe4283c3a36847f8024b19', 'gender': 2, 'id': 1892, 'name': 'Matt Damon', 'order': 1, 'profile_path': '/elSlNgV8xVifsbHpFsqrPGxJToZ.jpg'}, {'cast_id': 32, 'character': 'Private Adrian Caparzo', 'credit_id': '52fe4283c3a36847f8024b25', 'gender': 2, 'id': 12835, 'name': 'Vin Diesel', 'order': 2, 'profile_path': '/7rwSXluNWZAluYMOEWBxkPmckES.jpg'}, {'cast_id': 11, 'character': 'Technical Sergeant Michael Horvath', 'credit_id': '52fe4283c3a36847f8024af3', 'gender': 2, 'id': 3197, 'name': 'Tom Sizemore', 'order': 3, 'profile_path': '/soINOuacuiThRb2LyPD4tTWve7C.jpg'}, {'cast_id': 31, 'character': 'Private Daniel Jackson', 'credit_id': '52fe4283c3a36847f8024b21', 'gender': 2, 'id': 12834, 'name': 'Barry Pepper', 'order': 4, 'profile_path': '/xLVueyLs2MERkS9RxERa3VCn95s.jpg'}, {'cast_id': 35, 'character': 'Corporal Timothy Upham', 'credit_id': '52fe4283c3a36847f8024b31', 'gender': 2, 'id': 4654, 'name': 'Jeremy Davies', 'order': 5, 'profile_path': '/xPM0Wf4zVDpdNw3xokD2mDTqtoP.jpg'}, {'cast_id': 21, 'character': 'Lieutenant Colonel Walter Anderson', 'credit_id': '52fe4283c3a36847f8024af7', 'gender': 2, 'id': 1117, 'name': 'Dennis Farina', 'order': 6, 'profile_path': '/o649nAtUimSZxEV6xa5JbMSgsED.jpg'}, {'cast_id': 28, 'character': 'Corporal Henderson', 'credit_id': '52fe4283c3a36847f8024b15', 'gender': 2, 'id': 94864, 'name': 'Max Martini', 'order': 7, 'profile_path': '/fUGKNDsQnKCLzNrWyyBkx7O26XC.jpg'}, {'cast_id': 22, 'character': 'Steamboat Willie', 'credit_id': '52fe4283c3a36847f8024afb', 'gender': 2, 'id': 12838, 'name': 'Joerg Stadler', 'order': 8, 'profile_path': '/c442cR10gEk6CWXNJQUdf3rUFgk.jpg'}, {'cast_id': 24, 'character': 'General George C. Marshall', 'credit_id': '52fe4283c3a36847f8024aff', 'gender': 2, 'id': 3907, 'name': 'Harve Presnell', 'order': 9, 'profile_path': '/hH4HYzCa5BzWxOs76HQnDBOKe4c.jpg'}, {'cast_id': 30, 'character': 'Private Richard Reiben', 'credit_id': '52fe4283c3a36847f8024b1d', 'gender': 2, 'id': 12833, 'name': 'Edward Burns', 'order': 10, 'profile_path': '/jR0Z5bkcYxQ1V603v2RuWJZ4Uew.jpg'}, {'cast_id': 33, 'character': 'Private Stanley Mellish', 'credit_id': '52fe4283c3a36847f8024b29', 'gender': 2, 'id': 6163, 'name': 'Adam Goldberg', 'order': 11, 'profile_path': '/utlFTzTDP5VDQYXmzdHBbfloYhb.jpg'}, {'cast_id': 34, 'character': 'T-Medic Irwin Wade', 'credit_id': '52fe4283c3a36847f8024b2d', 'gender': 2, 'id': 1771, 'name': 'Giovanni Ribisi', 'order': 12, 'profile_path': '/mLQrEU7X7GD5V7i1clGRqpg8PVk.jpg'}, {'cast_id': 36, 'character': 'Captain Fred Hamill', 'credit_id': '52fe4283c3a36847f8024b35', 'gender': 2, 'id': 12836, 'name': 'Ted Danson', 'order': 13, 'profile_path': '/wWm9eDLuPDw29R76KAjg6gIE9dS.jpg'}, {'cast_id': 37, 'character': 'Sergeant William Hill', 'credit_id': '52fe4283c3a36847f8024b39', 'gender': 2, 'id': 13242, 'name': 'Paul Giamatti', 'order': 14, 'profile_path': '/rX4LRmkYshMRfQ6lVbeZVAfqVKI.jpg'}, {'cast_id': 38, 'character': 'Toynbe', 'credit_id': '52fe4283c3a36847f8024b3d', 'gender': 2, 'id': 52476, 'name': 'Dylan Bruno', 'order': 15, 'profile_path': '/4JdgfAHPodXaJEHNeogxboQtMZp.jpg'}, {'cast_id': 39, 'character': 'Weller', 'credit_id': '52fe4283c3a36847f8024b41', 'gender': 2, 'id': 75071, 'name': 'Daniel Cerqueira', 'order': 16, 'profile_path': '/qRtDgnRfQXkYLgHmq1TMtp4LH95.jpg'}, {'cast_id': 40, 'character': 'Parker', 'credit_id': '52fe4283c3a36847f8024b45', 'gender': 2, 'id': 20471, 'name': 'Demetri Goritsas', 'order': 17, 'profile_path': '/3b3wImKHpQ6BvjoyuCJbU25GyoR.jpg'}, {'cast_id': 41, 'character': 'Trask', 'credit_id': '52fe4283c3a36847f8024b49', 'gender': 0, 'id': 59085, 'name': 'Ian Porter', 'order': 18, 'profile_path': '/8KePS3Ubkv6IM4QRxcr9ca7mtL1.jpg'}, {'cast_id': 42, 'character': 'Rice', 'credit_id': '52fe4283c3a36847f8024b4d', 'gender': 0, 'id': 218321, 'name': 'Gary Sefton', 'order': 19, 'profile_path': '/gEojydkOnjBxri7h9wRjHe4uoOq.jpg'}, {'cast_id': 43, 'character': 'Garrity', 'credit_id': '52fe4283c3a36847f8024b51', 'gender': 0, 'id': 141358, 'name': 'Julian Spencer', 'order': 20, 'profile_path': '/9MpFW75fGJjgjzElHQJj3h1fu1d.jpg'}, {'cast_id': 44, 'character': 'Old Mrs. Ryan', 'credit_id': '52fe4283c3a36847f8024b55', 'gender': 1, 'id': 99905, 'name': 'Kathleen Byron', 'order': 21, 'profile_path': '/pw90dr1OFji81G8D6N3EROQCY11.jpg'}, {'cast_id': 45, 'character': 'Minnesota Ryan', 'credit_id': '52fe4283c3a36847f8024b59', 'gender': 2, 'id': 51797, 'name': 'Nathan Fillion', 'order': 22, 'profile_path': '/B7VTVtnKyFk0AtYjEbqzBQlPec.jpg'}, {'cast_id': 48, 'character': 'War Department Colonel', 'credit_id': '5427c809c3a3680b2c001d1e', 'gender': 2, 'id': 17419, 'name': 'Bryan Cranston', 'order': 23, 'profile_path': '/7Jahy5LZX2Fo8fGJltMreAI49hC.jpg'}, {'cast_id': 53, 'character': 'Wilson', 'credit_id': '5783a8bcc3a3684295001c39', 'gender': 0, 'id': 1342659, 'name': 'Steve Griffin', 'order': 24, 'profile_path': None}, {'cast_id': 54, 'character': 'Lyle', 'credit_id': '5783a8cb9251413e9e000e84', 'gender': 0, 'id': 183930, 'name': 'William Marsh', 'order': 25, 'profile_path': None}, {'cast_id': 55, 'character': 'Fallon', 'credit_id': '5783a8dbc3a36841db001e56', 'gender': 0, 'id': 592618, 'name': 'Marc Cass', 'order': 26, 'profile_path': '/uXLa9OA8bpeZvY4LB7g1BVSNvxE.jpg'}, {'cast_id': 56, 'character': 'Major Hoess', 'credit_id': '5783a8e8c3a3681706000f7a', 'gender': 0, 'id': 1648656, 'name': 'Markus Napier', 'order': 27, 'profile_path': None}, {'cast_id': 57, 'character': 'Ramelle Paratrooper', 'credit_id': '5783a8f89251413f54000d5a', 'gender': 0, 'id': 1063140, 'name': 'Neil Finnighan', 'order': 28, 'profile_path': None}, {'cast_id': 58, 'character': 'Ramelle Paratrooper', 'credit_id': '5783a9099251417df6001ca3', 'gender': 0, 'id': 1230574, 'name': 'Peter Miles', 'order': 29, 'profile_path': '/2Cu56fQK90ZWMq46B0WYMkF5m3I.jpg'}, {'cast_id': 59, 'character': 'Field HQ Major', 'credit_id': '5783a92192514171a2008f4e', 'gender': 0, 'id': 1648657, 'name': 'Paul Garcia', 'order': 30, 'profile_path': None}, {'cast_id': 60, 'character': 'Field HQ Aide', 'credit_id': '5783a92fc3a3685c84008500', 'gender': 0, 'id': 1648658, 'name': 'Seamus McQuade', 'order': 31, 'profile_path': None}, {'cast_id': 61, 'character': 'War Department Captain', 'credit_id': '5783a950c3a3684218002206', 'gender': 2, 'id': 92811, 'name': 'David Wohl', 'order': 32, 'profile_path': None}, {'cast_id': 62, 'character': 'War Department Clerk', 'credit_id': '578e2c7ec3a3680d34008ee2', 'gender': 1, 'id': 1653085, 'name': 'Valerie Colgan', 'order': 33, 'profile_path': '/qlaLpyJVIv5sZJSlEVyM0Dshd00.jpg'}, {'cast_id': 142, 'character': 'Czech Wehrmacht Soldier', 'credit_id': '57ab9709c3a36825cc000334', 'gender': 2, 'id': 1054325, 'name': 'Martin Hub', 'order': 34, 'profile_path': '/kYMySjmfnmwuVBN0vMUXmcyWto7.jpg'}, {'cast_id': 144, 'character': "Jean's Daughter", 'credit_id': '58855a24c3a3682d74000783', 'gender': 0, 'id': 234586, 'name': 'Anna Maguire', 'order': 35, 'profile_path': '/A29cjkJOcVa4jsnUSHcUanVMRwR.jpg'}, {'cast_id': 145, 'character': 'Ryan as Old Man', 'credit_id': '599ee1d2c3a3685a6f010f25', 'gender': 2, 'id': 51931, 'name': 'Harrison Young', 'order': 36, 'profile_path': '/hCBj5YW0JhfBtfgeRIRICE3QUW.jpg'}, {'cast_id': 146, 'character': 'German Sniper (uncredited)', 'credit_id': '59b40c54c3a3684c1300057e', 'gender': 0, 'id': 25753, 'name': 'Leo Stransky', 'order': 37, 'profile_path': None}]</t>
  </si>
  <si>
    <t>[{'credit_id': '52fe4283c3a36847f8024abb', 'department': 'Production', 'gender': 2, 'id': 488, 'job': 'Producer', 'name': 'Steven Spielberg', 'profile_path': '/pOK15UNaw75Bzj7BQO1ulehbPPm.jpg'}, {'credit_id': '52fe4283c3a36847f8024ac1', 'department': 'Directing', 'gender': 2, 'id': 488, 'job': 'Director', 'name': 'Steven Spielberg', 'profile_path': '/pOK15UNaw75Bzj7BQO1ulehbPPm.jpg'}, {'credit_id': '52fe4283c3a36847f8024ac7', 'department': 'Production', 'gender': 2, 'id': 9987, 'job': 'Producer', 'name': 'Ian Bryce', 'profile_path': None}, {'credit_id': '52fe4283c3a36847f8024acd', 'department': 'Production', 'gender': 2, 'id': 6048, 'job': 'Producer', 'name': 'Mark Gordon', 'profile_path': '/lATsud5NyaXaKE5p8H1kEkUsbWN.jpg'}, {'credit_id': '52fe4283c3a36847f8024ad3', 'department': 'Production', 'gender': 2, 'id': 284, 'job': 'Producer', 'name': 'Gary Levinsohn', 'profile_path': None}, {'credit_id': '52fe4283c3a36847f8024ad9', 'department': 'Writing', 'gender': 2, 'id': 12832, 'job': 'Screenplay', 'name': 'Robert Rodat', 'profile_path': None}, {'credit_id': '52fe4283c3a36847f8024adf', 'department': 'Sound', 'gender': 2, 'id': 491, 'job': 'Original Music Composer', 'name': 'John Williams', 'profile_path': '/2Ats98PB1SH2yfEPikiLdhRuXZm.jpg'}, {'credit_id': '52fe4283c3a36847f8024ae5', 'department': 'Camera', 'gender': 2, 'id': 492, 'job': 'Director of Photography', 'name': 'Janusz KamiÅ„ski', 'profile_path': '/5LNGARjEfMDOcEP6fMNtJypAGYx.jpg'}, {'credit_id': '52fe4283c3a36847f8024aeb', 'department': 'Editing', 'gender': 2, 'id': 493, 'job': 'Editor', 'name': 'Michael Kahn', 'profile_path': '/jb4Y9q1q91VRQJue0VXhU7VcXce.jpg'}, {'credit_id': '52fe4283c3a36847f8024b05', 'department': 'Art', 'gender': 2, 'id': 2486, 'job': 'Production Design', 'name': 'Thomas E. Sanders', 'profile_path': None}, {'credit_id': '52fe4283c3a36847f8024b0b', 'department': 'Art', 'gender': 0, 'id': 7849, 'job': 'Set Decoration', 'name': 'Lisa Dean', 'profile_path': None}, {'credit_id': '52fe4283c3a36847f8024b11', 'department': 'Costume &amp; Make-Up', 'gender': 1, 'id': 498, 'job': 'Costume Design', 'name': 'Joanna Johnston', 'profile_path': None}, {'credit_id': '536b974f0e0a2647d800c18f', 'department': 'Production', 'gender': 1, 'id': 2215, 'job': 'Casting', 'name': 'Denise Chamian', 'profile_path': '/mEn7U8Dt5zqnNMO0Y1YtXO7evS.jpg'}, {'credit_id': '556b81d7c3a3682725001d6e', 'department': 'Production', 'gender': 1, 'id': 2210, 'job': 'Co-Producer', 'name': 'Bonnie Curtis', 'profile_path': None}, {'credit_id': '556b81f792514164cd001c30', 'department': 'Production', 'gender': 0, 'id': 21983, 'job': 'Co-Producer', 'name': 'Allison Lyon Segan', 'profile_path': None}, {'credit_id': '57a5efd59251412ee300bbeb', 'department': 'Art', 'gender': 2, 'id': 61361, 'job': 'Art Direction', 'name': 'Ricky Eyres', 'profile_path': None}, {'credit_id': '556b81e2c3a368254b0024a6', 'department': 'Production', 'gender': 2, 'id': 75804, 'job': 'Associate Producer', 'name': 'Kevin De La Noy', 'profile_path': None}, {'credit_id': '556b81ecc3a368548900443b', 'department': 'Production', 'gender': 2, 'id': 8401, 'job': 'Associate Producer', 'name': 'Mark Huffam', 'profile_path': None}, {'credit_id': '57a5ef73925141446100105d', 'department': 'Art', 'gender': 2, 'id': 1322142, 'job': 'Art Direction', 'name': 'Tom Brown', 'profile_path': None}, {'credit_id': '57a5efa59251410f03004cfd', 'department': 'Art', 'gender': 2, 'id': 19291, 'job': 'Supervising Art Director', 'name': 'Daniel T. Dorrance', 'profile_path': None}, {'credit_id': '57a5f00692514144930010e8', 'department': 'Art', 'gender': 2, 'id': 60579, 'job': 'Art Direction', 'name': 'Chris Seagers', 'profile_path': None}, {'credit_id': '57a5f03892514144610010a9', 'department': 'Art', 'gender': 2, 'id': 10880, 'job': 'Art Direction', 'name': 'Alan Tomkins', 'profile_path': None}, {'credit_id': '57a5f16c92514146ca001233', 'department': 'Art', 'gender': 0, 'id': 1662298, 'job': 'Art Department Assistant', 'name': 'Joanna Branch', 'profile_path': None}, {'credit_id': '57a5f17dc3a3682e29004d85', 'department': 'Art', 'gender': 0, 'id': 1561994, 'job': 'Art Department Coordinator', 'name': 'Lavinia Waters', 'profile_path': None}, {'credit_id': '57a5f19ac3a3681d1f001296', 'department': 'Art', 'gender': 0, 'id': 15328, 'job': 'Assistant Art Director', 'name': 'Kevin Kavanaugh', 'profile_path': None}, {'credit_id': '57a5f1c79251414461001146', 'department': 'Art', 'gender': 0, 'id': 1662299, 'job': 'Construction Coordinator', 'name': 'Terry Apsey', 'profile_path': None}, {'credit_id': '57a5f1ddc3a3682e7300457a', 'department': 'Art', 'gender': 0, 'id': 1662300, 'job': 'Painter', 'name': 'Glenn Start', 'profile_path': None}, {'credit_id': '57a5f1ecc3a3682e70004d95', 'department': 'Art', 'gender': 0, 'id': 132566, 'job': 'Production Illustrator', 'name': 'Matt Codd', 'profile_path': None}, {'credit_id': '57a5f24ec3a3681d1f0012e1', 'department': 'Art', 'gender': 0, 'id': 1662301, 'job': 'Sculptor', 'name': 'Andy Hunt', 'profile_path': None}, {'credit_id': '57a5f2ab92514146ca0012b6', 'department': 'Camera', 'gender': 0, 'id': 1614160, 'job': 'Additional Photography', 'name': 'Dan Moore', 'profile_path': None}, {'credit_id': '57a5f2ce9251410f03004e57', 'department': 'Camera', 'gender': 0, 'id': 1662303, 'job': 'Camera Operator', 'name': 'Seamus Corcoran', 'profile_path': None}, {'credit_id': '57a5f2e69251410eb1004d33', 'department': 'Camera', 'gender': 0, 'id': 1403544, 'job': 'First Assistant Camera', 'name': 'CiarÃ¡n Barry', 'profile_path': None}, {'credit_id': '59e0e257925141251f0c1701', 'department': 'Camera', 'gender': 0, 'id': 1535097, 'job': 'Key Grip', 'name': 'John Flemming', 'profile_path': None}, {'credit_id': '59e0e3a192514124eb0bcbce', 'department': 'Crew', 'gender': 2, 'id': 1576007, 'job': 'Aerial Coordinator', 'name': 'Marc Wolff', 'profile_path': None}, {'credit_id': '57a5f402c3a3682eb2004e05', 'department': 'Camera', 'gender': 2, 'id': 1389139, 'job': 'Still Photographer', 'name': 'David James', 'profile_path': None}, {'credit_id': '57a5f447c3a3682e29004e8a', 'department': 'Costume &amp; Make-Up', 'gender': 0, 'id': 1662311, 'job': 'Assistant Costume Designer', 'name': 'Sally Turner', 'profile_path': None}, {'credit_id': '57a5f4579251410f03004ed8', 'department': 'Costume &amp; Make-Up', 'gender': 0, 'id': 1662313, 'job': 'Costume Supervisor', 'name': 'Sheila Fahey', 'profile_path': None}, {'credit_id': '57a5f468925141449300128a', 'department': 'Costume &amp; Make-Up', 'gender': 1, 'id': 404709, 'job': 'Hairstylist', 'name': 'Betty Glasow', 'profile_path': None}, {'credit_id': '59e0e2f8c3a36861ec0be58b', 'department': 'Costume &amp; Make-Up', 'gender': 0, 'id': 1249773, 'job': 'Key Makeup Artist', 'name': 'Lois Burwell', 'profile_path': None}, {'credit_id': '57a5f4bbc3a3682e29004eb4', 'department': 'Costume &amp; Make-Up', 'gender': 0, 'id': 1662318, 'job': 'Prosthetic Supervisor', 'name': 'Brendan Lonergan', 'profile_path': None}, {'credit_id': '57a5f4cbc3a3682e29004ec1', 'department': 'Costume &amp; Make-Up', 'gender': 0, 'id': 1662320, 'job': 'Seamstress', 'name': 'Pat Williamson', 'profile_path': None}, {'credit_id': '59e0e335c3a368624d0b9aba', 'department': 'Costume &amp; Make-Up', 'gender': 0, 'id': 1422400, 'job': 'Key Set Costumer', 'name': 'Tom Macdonald', 'profile_path': None}, {'credit_id': '59e0e22b925141251f0c16d2', 'department': 'Art', 'gender': 0, 'id': 1662324, 'job': 'Set Dresser', 'name': 'Jeff Hay', 'profile_path': None}, {'credit_id': '57a5f5589251410eb1004e13', 'department': 'Crew', 'gender': 0, 'id': 1117347, 'job': 'Armorer', 'name': 'Simon Atherton', 'profile_path': '/di5Gr8kLKeLuI1gyzqBDIc5xyod.jpg'}, {'credit_id': '57a5f5899251410f03004f4d', 'department': 'Crew', 'gender': 0, 'id': 1662328, 'job': 'Carpenter', 'name': 'John Mcgregor', 'profile_path': None}, {'credit_id': '57a5f5fc92514132fa00bccb', 'department': 'Crew', 'gender': 0, 'id': 1662332, 'job': 'Chef', 'name': 'Colin Anderson', 'profile_path': None}, {'credit_id': '57a5f60b92514132fa00bcd6', 'department': 'Crew', 'gender': 1, 'id': 1662334, 'job': 'Craft Service', 'name': 'Aurelia Thomas', 'profile_path': None}, {'credit_id': '57a5f61e9251410eda004c62', 'department': 'Crew', 'gender': 0, 'id': 1419114, 'job': 'Dialect Coach', 'name': 'Jessica Drake', 'profile_path': None}, {'credit_id': '57a5f700c3a3682033001558', 'department': 'Crew', 'gender': 0, 'id': 1417842, 'job': 'Driver', 'name': 'Gary Birmingham', 'profile_path': None}, {'credit_id': '57a5f75fc3a3684a25008c14', 'department': 'Crew', 'gender': 0, 'id': 1662341, 'job': 'Loader', 'name': 'Rosalyn Ellis', 'profile_path': None}, {'credit_id': '57a5f78a9251410f0300502e', 'department': 'Crew', 'gender': 0, 'id': 1662342, 'job': 'Makeup Effects', 'name': 'Michelle Freeborn', 'profile_path': None}, {'credit_id': '57a5f7979251410eb1004f13', 'department': 'Crew', 'gender': 0, 'id': 89426, 'job': 'Mix Technician', 'name': 'Tony Sereno', 'profile_path': None}, {'credit_id': '57a5f7b99251410eb1004f28', 'department': 'Crew', 'gender': 0, 'id': 1586927, 'job': 'Post Production Assistant', 'name': 'Kevin Du Toit', 'profile_path': None}, {'credit_id': '57a5f7d99251412ee300beef', 'department': 'Crew', 'gender': 1, 'id': 1339432, 'job': 'Post Production Supervisor', 'name': 'Erica Frauman', 'profile_path': None}, {'credit_id': '57a5f7f6925141446100136b', 'department': 'Crew', 'gender': 0, 'id': 1558210, 'job': 'Production Controller', 'name': 'Jim Turner', 'profile_path': None}, {'credit_id': '57a5f81392514146ca00150a', 'department': 'Crew', 'gender': 0, 'id': 1662344, 'job': 'Property Master', 'name': 'Maxie McDonald', 'profile_path': None}, {'credit_id': '57a5f8419251412ee300bf05', 'department': 'Crew', 'gender': 0, 'id': 1631609, 'job': 'Set Production Assistant', 'name': 'Rhys Summerhayes', 'profile_path': None}, {'credit_id': '57a5f85bc3a3681d1f00152a', 'department': 'Crew', 'gender': 0, 'id': 1404219, 'job': 'Special Effects Coordinator', 'name': 'Carol McAulay', 'profile_path': None}, {'credit_id': '57a5f871c3a3682e7300479a', 'department': 'Crew', 'gender': 0, 'id': 1546756, 'job': 'Stand In', 'name': 'Jason Horwood', 'profile_path': None}, {'credit_id': '57a5f8899251410f030050a4', 'department': 'Crew', 'gender': 0, 'id': 142325, 'job': 'Stunt Coordinator', 'name': 'Simon Crane', 'profile_path': None}, {'credit_id': '57a5f8a99251410eda004d6e', 'department': 'Crew', 'gender': 0, 'id': 1354926, 'job': 'Stunts', 'name': 'Andy Bennett', 'profile_path': None}, {'credit_id': '57a5f8eac3a3682033001649', 'department': 'Crew', 'gender': 0, 'id': 1405243, 'job': 'Transportation Captain', 'name': 'Brian Baverstock', 'profile_path': None}, {'credit_id': '57a5f913c3a3681d1f001566', 'department': 'Crew', 'gender': 0, 'id': 1593085, 'job': 'Transportation Coordinator', 'name': 'Brian Hathaway', 'profile_path': None}, {'credit_id': '57a5f942c3a368205a001327', 'department': 'Crew', 'gender': 0, 'id': 1466988, 'job': 'Unit Publicist', 'name': "Susan d'Arcy", 'profile_path': None}, {'credit_id': '57a5f978c3a3681d1f00158f', 'department': 'Crew', 'gender': 0, 'id': 1583799, 'job': 'Utility Stunts', 'name': 'Stuart Clarke', 'profile_path': None}, {'credit_id': '57a5f9bd9251412ee300bf74', 'department': 'Crew', 'gender': 0, 'id': 1662351, 'job': 'Video Assist Operator', 'name': 'Noel Donnellon', 'profile_path': None}, {'credit_id': '57a5fa0192514144930014c7', 'department': 'Crew', 'gender': 0, 'id': 1530363, 'job': 'Visual Effects Editor', 'name': 'Bill Kimberlin', 'profile_path': None}, {'credit_id': '57a5faf29251410eda004e4a', 'department': 'Directing', 'gender': 1, 'id': 1341865, 'job': 'Script Supervisor', 'name': 'Ana Maria Quintana', 'profile_path': '/qRZk7M0pZ9JmcXVGPYGtDPjmk6R.jpg'}, {'credit_id': '59e0e3f2c3a36861ec0be6a1', 'department': 'Directing', 'gender': 2, 'id': 9264, 'job': 'First Assistant Director', 'name': 'Sergio Mimica-Gezzan', 'profile_path': '/egwNF05PeDTKcADbTlMvZReZBux.jpg'}, {'credit_id': '57a5fba3c3a3682eb2005165', 'department': 'Editing', 'gender': 0, 'id': 1429549, 'job': 'Color Timer', 'name': 'Dale E. Grahn', 'profile_path': None}, {'credit_id': '57a5fbc4c3a3682033001790', 'department': 'Editing', 'gender': 0, 'id': 1537139, 'job': 'Dialogue Editor', 'name': 'Sara Bolder', 'profile_path': None}, {'credit_id': '57a5fbddc3a368203300179f', 'department': 'Editing', 'gender': 0, 'id': 20846, 'job': 'First Assistant Editor', 'name': 'Richard Byard', 'profile_path': None}, {'credit_id': '57a5fc01c3a3681d1f0016ca', 'department': 'Lighting', 'gender': 0, 'id': 1662357, 'job': 'Best Boy Electric', 'name': 'Ricky Pattenden', 'profile_path': None}, {'credit_id': '57a5fc129251410eb10050d3', 'department': 'Lighting', 'gender': 0, 'id': 1118383, 'job': 'Electrician', 'name': 'Garret Baldwin', 'profile_path': None}, {'credit_id': '57a5fc38c3a3682e700051b6', 'department': 'Production', 'gender': 0, 'id': 1413042, 'job': 'Location Manager', 'name': 'Alex Gladstone', 'profile_path': None}, {'credit_id': '57a5fc62c3a36820330017f0', 'department': 'Production', 'gender': 0, 'id': 1662359, 'job': 'Production Accountant', 'name': 'George Marshall', 'profile_path': None}, {'credit_id': '57a5fc78c3a3682eb20051e9', 'department': 'Production', 'gender': 0, 'id': 1662360, 'job': 'Production Coordinator', 'name': 'Elaine Burt', 'profile_path': None}, {'credit_id': '57a5fc8c9251410eb1005129', 'department': 'Production', 'gender': 2, 'id': 8401, 'job': 'Production Manager', 'name': 'Mark Huffam', 'profile_path': None}, {'credit_id': '59e0e4e2c3a36862270b5ecd', 'department': 'Sound', 'gender': 0, 'id': 1456474, 'job': 'ADR Supervisor', 'name': 'Larry Singer', 'profile_path': None}, {'credit_id': '57a5ffc9c3a3682eb2005380', 'department': 'Sound', 'gender': 2, 'id': 75380, 'job': 'Boom Operator', 'name': 'Robert Jackson', 'profile_path': None}, {'credit_id': '59e0e503c3a36861a30bc4b3', 'department': 'Sound', 'gender': 0, 'id': 14657, 'job': 'Foley Editor', 'name': 'Sandina Bailo-Lape', 'profile_path': None}, {'credit_id': '57a5fff792514118d8000030', 'department': 'Sound', 'gender': 0, 'id': 66142, 'job': 'Music Editor', 'name': 'Kenneth Wannberg', 'profile_path': None}, {'credit_id': '57a60021925141188b000062', 'department': 'Sound', 'gender': 0, 'id': 91146, 'job': 'Orchestrator', 'name': 'John Neufeld', 'profile_path': None}, {'credit_id': '57a600459251410eda0050a3', 'department': 'Sound', 'gender': 2, 'id': 2216, 'job': 'Sound Designer', 'name': 'Gary Rydstrom', 'profile_path': '/jZpr1nVfO7lldWI0YtmP1FGw7Rj.jpg'}, {'credit_id': '57a6005fc3a3682eb20053c6', 'department': 'Sound', 'gender': 0, 'id': 1095994, 'job': 'Sound Mixer', 'name': 'Ron Judkins', 'profile_path': None}, {'credit_id': '57a600779251411859000095', 'department': 'Sound', 'gender': 0, 'id': 1425978, 'job': 'Sound Re-Recording Mixer', 'name': 'Gary Summers', 'profile_path': None}, {'credit_id': '57a60099c3a3680bba000086', 'department': 'Sound', 'gender': 0, 'id': 7764, 'job': 'Supervising Sound Editor', 'name': 'Richard Hymns', 'profile_path': None}, {'credit_id': '57a600b892514118b40000bd', 'department': 'Visual Effects', 'gender': 0, 'id': 6060, 'job': 'Special Effects Supervisor', 'name': 'Neil Corbould', 'profile_path': None}, {'credit_id': '57a600e192514118d80000c5', 'department': 'Visual Effects', 'gender': 0, 'id': 1478858, 'job': 'Visual Effects Producer', 'name': 'Kim Bromley', 'profile_path': None}, {'credit_id': '57a600fec3a3684a250090ea', 'department': 'Visual Effects', 'gender': 0, 'id': 25453, 'job': 'Visual Effects Supervisor', 'name': 'Stefen Fangmeier', 'profile_path': '/fv6ObyJnaielYg2YbgHFbszinYd.jpg'}, {'credit_id': '57a6012292514118590000fa', 'department': 'Writing', 'gender': 0, 'id': 1662377, 'job': 'Storyboard', 'name': 'John Greaves', 'profile_path': None}, {'credit_id': '57a6013a9251410eda00511d', 'department': 'Crew', 'gender': 0, 'id': 1662380, 'job': 'Machinist', 'name': 'Norman Baker', 'profile_path': None}, {'credit_id': '57a601b6925141449300182c', 'department': 'Crew', 'gender': 0, 'id': 8159, 'job': 'Sound Design Assistant', 'name': 'Shannon Mills', 'profile_path': None}, {'credit_id': '57a60214c3a3682e73004b79', 'department': 'Crew', 'gender': 0, 'id': 1418480, 'job': 'Visual Effects Art Director', 'name': 'Alexander Laurant', 'profile_path': None}, {'credit_id': '5823d7d4c3a3684bfe0016c5', 'department': 'Editing', 'gender': 2, 'id': 1327842, 'job': 'Assistant Editor', 'name': 'Michael Trent', 'profile_path': None}, {'credit_id': '59e0e029c3a368623e0bb023', 'department': 'Art', 'gender': 0, 'id': 1905116, 'job': 'Assistant Set Dresser', 'name': 'Veronique Fletcher', 'profile_path': None}, {'credit_id': '59e0e04092514124cd0bf938', 'department': 'Art', 'gender': 2, 'id': 40750, 'job': 'Draughtsman', 'name': 'Stephen Bream', 'profile_path': None}, {'credit_id': '59e0e290c3a368624d0b9a37', 'department': 'Camera', 'gender': 0, 'id': 1734651, 'job': 'Grip', 'name': 'Philip Murphy', 'profile_path': None}, {'credit_id': '59e0e2bfc3a36862270b5c62', 'department': 'Costume &amp; Make-Up', 'gender': 0, 'id': 1556436, 'job': 'Costume Coordinator', 'name': 'Sarah Hinch', 'profile_path': None}, {'credit_id': '59e0e2dfc3a368623e0bb32a', 'department': 'Costume &amp; Make-Up', 'gender': 0, 'id': 1837372, 'job': 'Key Costumer', 'name': 'Diana Wilson', 'profile_path': None}, {'credit_id': '59e0e319c3a368624d0b9a9d', 'department': 'Costume &amp; Make-Up', 'gender': 0, 'id': 1422795, 'job': 'Makeup Artist', 'name': 'Sian Grigg', 'profile_path': None}, {'credit_id': '59e0e361c3a36861ec0be5ff', 'department': 'Costume &amp; Make-Up', 'gender': 0, 'id': 1681342, 'job': 'Set Costumer', 'name': 'Marcus Love-McGuirk', 'profile_path': None}, {'credit_id': '59e0e381925141252c0bacab', 'department': 'Costume &amp; Make-Up', 'gender': 0, 'id': 1738171, 'job': 'Tailor', 'name': 'Lee Clayton', 'profile_path': None}, {'credit_id': '59e0e3cec3a36862270b5d8d', 'department': 'Crew', 'gender': 0, 'id': 1905118, 'job': 'Marine Coordinator', 'name': 'R.H. Davies', 'profile_path': None}, {'credit_id': '59e0e40fc3a368623e0bb478', 'department': 'Directing', 'gender': 2, 'id': 25457, 'job': 'Second Assistant Director', 'name': 'Adam Goodman', 'profile_path': None}, {'credit_id': '59e0e42892514124c50bfb10', 'department': 'Directing', 'gender': 0, 'id': 1837276, 'job': 'Third Assistant Director', 'name': 'Martin Krauka', 'profile_path': None}, {'credit_id': '59e0e443c3a36861df0cc397', 'department': 'Editing', 'gender': 0, 'id': 1733142, 'job': 'Negative Cutter', 'name': 'Gary Burritt', 'profile_path': None}, {'credit_id': '59e0e46192514124c50bfb5c', 'department': 'Lighting', 'gender': 0, 'id': 1389540, 'job': 'Chief Lighting Technician', 'name': 'David Devlin', 'profile_path': None}, {'credit_id': '59e0e48692514124c50bfb8e', 'department': 'Production', 'gender': 0, 'id': 1461635, 'job': 'Assistant Production Coordinator', 'name': 'Tania Clarke', 'profile_path': None}, {'credit_id': '59e0e4a6c3a368624d0b9c4d', 'department': 'Production', 'gender': 0, 'id': 1905119, 'job': 'Casting Assistant', 'name': 'Kara Katsoulis', 'profile_path': None}, {'credit_id': '59e0e4c9925141251f0c19e9', 'department': 'Sound', 'gender': 0, 'id': 1905120, 'job': 'ADR Editor', 'name': 'Denise Whiting', 'profile_path': None}, {'credit_id': '59e0e51f92514124c90bf18d', 'department': 'Sound', 'gender': 0, 'id': 1741194, 'job': 'Musician', 'name': 'James Thatcher', 'profile_path': None}]</t>
  </si>
  <si>
    <t>[{'id': 18, 'name': 'Drama'}, {'id': 36, 'name': 'History'}, {'id': 10752, 'name': 'War'}]</t>
  </si>
  <si>
    <t>[{'name': 'Paramount Pictures', 'id': 4}, {'name': 'DreamWorks SKG', 'id': 27}, {'name': 'Amblin Entertainment', 'id': 56}, {'name': 'Mutual Film Company', 'id': 762}, {'name': 'Mark Gordon Productions', 'id': 11362}]</t>
  </si>
  <si>
    <t>Saving Private Ryan</t>
  </si>
  <si>
    <t>m503</t>
  </si>
  <si>
    <t>[{'cast_id': 1, 'character': 'Lloyd Dobler', 'credit_id': '52fe432ec3a36847f8040683', 'gender': 2, 'id': 3036, 'name': 'John Cusack', 'order': 0, 'profile_path': '/uKydQYuZ9TnCzvbQLtj6j98vWAT.jpg'}, {'cast_id': 4, 'character': 'Diane Court', 'credit_id': '52fe432ec3a36847f8040693', 'gender': 1, 'id': 3126, 'name': 'Ione Skye', 'order': 1, 'profile_path': '/oiVKhuD2s4kNVnnAYUICtCjdzoC.jpg'}, {'cast_id': 5, 'character': 'James Court', 'credit_id': '52fe432ec3a36847f8040697', 'gender': 2, 'id': 4251, 'name': 'John Mahoney', 'order': 2, 'profile_path': '/jK2uDKxfysuYjNAgUxbwyhd4fKD.jpg'}, {'cast_id': 6, 'character': 'Corey Flood', 'credit_id': '52fe432ec3a36847f804069b', 'gender': 1, 'id': 3127, 'name': 'Lili Taylor', 'order': 3, 'profile_path': '/pIJ4Enx6kIC9srLkDfGpEzfNlDZ.jpg'}, {'cast_id': 7, 'character': 'D.C.', 'credit_id': '52fe432ec3a36847f804069f', 'gender': 1, 'id': 21062, 'name': 'Amy Brooks', 'order': 4, 'profile_path': None}, {'cast_id': 8, 'character': 'Rebecca', 'credit_id': '52fe432ec3a36847f80406a3', 'gender': 1, 'id': 21063, 'name': 'Pamela Adlon', 'order': 5, 'profile_path': '/DbStLMSMhW1qtmKugYjS4yWOi.jpg'}, {'cast_id': 9, 'character': 'Mike Cameron', 'credit_id': '52fe432ec3a36847f80406a7', 'gender': 2, 'id': 21064, 'name': 'Jason Gould', 'order': 6, 'profile_path': None}, {'cast_id': 10, 'character': 'Joe', 'credit_id': '52fe432ec3a36847f80406ab', 'gender': 2, 'id': 11628, 'name': 'Loren Dean', 'order': 7, 'profile_path': '/7qYin1jdiWuuFobjlacatyojqds.jpg'}, {'cast_id': 11, 'character': 'Mark', 'credit_id': '52fe432ec3a36847f80406af', 'gender': 2, 'id': 12799, 'name': 'Jeremy Piven', 'order': 8, 'profile_path': '/qtho4ZUcValnVvscTGgyWfUr4VP.jpg'}, {'cast_id': 12, 'character': 'Luke', 'credit_id': '52fe432ec3a36847f80406b3', 'gender': 2, 'id': 21065, 'name': 'Johnny Green', 'order': 9, 'profile_path': '/wjx2eWoZ3GVuu4Po2gXGIdXbICn.jpg'}, {'cast_id': 13, 'character': 'Denny', 'credit_id': '52fe432ec3a36847f80406b7', 'gender': 2, 'id': 21066, 'name': "Patrick O'Neill", 'order': 10, 'profile_path': None}, {'cast_id': 25, 'character': 'Sparring Partner', 'credit_id': '53724856c3a3684376001225', 'gender': 0, 'id': 106745, 'name': 'Don Wilson', 'order': 11, 'profile_path': '/vBSGab4d62EVmQuMBYy3XGyN5hW.jpg'}, {'cast_id': 26, 'character': 'Mrs. Evans', 'credit_id': '53b49fe8c3a3685eb4000206', 'gender': 1, 'id': 10739, 'name': 'Bebe Neuwirth', 'order': 12, 'profile_path': '/xm58rpMRVDHS0IGttw1pTlqGwkN.jpg'}, {'cast_id': 27, 'character': 'Vahlere', 'credit_id': '53b4a008c3a3685eba0001cd', 'gender': 2, 'id': 7036, 'name': 'Eric Stoltz', 'order': 13, 'profile_path': '/fXaULtqnMDKsqT1to8vnLjSXe0w.jpg'}, {'cast_id': 28, 'character': 'IRS Boss', 'credit_id': '53b4a02cc3a3685eb7000229', 'gender': 2, 'id': 4492, 'name': 'Philip Baker Hall', 'order': 14, 'profile_path': '/eH7GrivSuLEvhJL85qPkhNvg3E7.jpg'}, {'cast_id': 29, 'character': 'Constance Dobler', 'credit_id': '53b4a03fc3a3685eb4000213', 'gender': 1, 'id': 3234, 'name': 'Joan Cusack', 'order': 15, 'profile_path': '/3jcrXcFYoSKEUvokzqrQ2UJGtw.jpg'}]</t>
  </si>
  <si>
    <t>[{'credit_id': '52fe432ec3a36847f8040689', 'department': 'Directing', 'gender': 2, 'id': 11649, 'job': 'Director', 'name': 'Cameron Crowe', 'profile_path': '/eWHjtfUybkQ5xXI5KUICuGmkvc3.jpg'}, {'credit_id': '52fe432ec3a36847f804068f', 'department': 'Writing', 'gender': 2, 'id': 11649, 'job': 'Screenplay', 'name': 'Cameron Crowe', 'profile_path': '/eWHjtfUybkQ5xXI5KUICuGmkvc3.jpg'}, {'credit_id': '52fe432ec3a36847f80406bd', 'department': 'Production', 'gender': 1, 'id': 21067, 'job': 'Producer', 'name': 'Polly Platt', 'profile_path': None}, {'credit_id': '52fe432ec3a36847f80406c3', 'department': 'Camera', 'gender': 2, 'id': 8862, 'job': 'Director of Photography', 'name': 'LÃ¡szlÃ³ KovÃ¡cs', 'profile_path': '/qvsRxyAPJw9Kv8ubV2AKWLiUcz8.jpg'}, {'credit_id': '52fe432ec3a36847f80406c9', 'department': 'Sound', 'gender': 2, 'id': 21068, 'job': 'Original Music Composer', 'name': 'Richard Gibbs', 'profile_path': None}, {'credit_id': '52fe432ec3a36847f80406cf', 'department': 'Sound', 'gender': 1, 'id': 851, 'job': 'Original Music Composer', 'name': 'Anne Dudley', 'profile_path': None}, {'credit_id': '52fe432ec3a36847f80406d5', 'department': 'Production', 'gender': 2, 'id': 21069, 'job': 'Casting', 'name': 'Randy Stone', 'profile_path': None}, {'credit_id': '52fe432ec3a36847f80406db', 'department': 'Art', 'gender': 2, 'id': 21070, 'job': 'Production Design', 'name': 'Mark W. Mansbridge', 'profile_path': None}, {'credit_id': '52fe432ec3a36847f80406e1', 'department': 'Art', 'gender': 2, 'id': 16615, 'job': 'Set Decoration', 'name': 'Joe D. Mitchell', 'profile_path': None}, {'credit_id': '52fe432ec3a36847f80406e7', 'department': 'Costume &amp; Make-Up', 'gender': 1, 'id': 21071, 'job': 'Costume Design', 'name': 'Jane Ruhm', 'profile_path': None}, {'credit_id': '52fe432ec3a36847f80406ed', 'department': 'Production', 'gender': 2, 'id': 3175, 'job': 'Producer', 'name': 'Richard Marks', 'profile_path': None}, {'credit_id': '52fe432ec3a36847f80406f3', 'department': 'Production', 'gender': 0, 'id': 166408, 'job': 'Producer', 'name': 'Paul Germain', 'profile_path': None}, {'credit_id': '52fe432ec3a36847f80406f9', 'department': 'Production', 'gender': 2, 'id': 3388, 'job': 'Executive Producer', 'name': 'James L. Brooks', 'profile_path': '/9Hx9JbnQBChJhlfJTvmnYF8o8DK.jpg'}]</t>
  </si>
  <si>
    <t>[{'name': 'Gracie Films', 'id': 18}, {'name': 'Twentieth Century Fox Film Corporation', 'id': 306}]</t>
  </si>
  <si>
    <t>Say Anything...</t>
  </si>
  <si>
    <t>m505</t>
  </si>
  <si>
    <t>[{'cast_id': 14, 'character': 'Dewey Riley', 'credit_id': '52fe43b4c3a36847f806905d', 'gender': 2, 'id': 15234, 'name': 'David Arquette', 'order': 0, 'profile_path': '/p5l4pnL9xhbHiKSipcdsCekoD52.jpg'}, {'cast_id': 15, 'character': 'Sidney Prescott', 'credit_id': '52fe43b4c3a36847f8069061', 'gender': 1, 'id': 9206, 'name': 'Neve Campbell', 'order': 1, 'profile_path': '/171hRggAVnI2J1DKHGNOCiBgxhm.jpg'}, {'cast_id': 16, 'character': 'Gale Weathers', 'credit_id': '52fe43b4c3a36847f8069065', 'gender': 1, 'id': 14405, 'name': 'Courteney Cox', 'order': 2, 'profile_path': '/1mBVn6MiP69dxpKJkPCK3ckBuHI.jpg'}, {'cast_id': 17, 'character': 'Cici Cooper', 'credit_id': '52fe43b4c3a36847f8069069', 'gender': 1, 'id': 11863, 'name': 'Sarah Michelle Gellar', 'order': 3, 'profile_path': '/gCX6MburZMncZrqGh6niLofn7nb.jpg'}, {'cast_id': 18, 'character': 'Randy Meeks', 'credit_id': '52fe43b4c3a36847f806906d', 'gender': 0, 'id': 6213, 'name': 'Jamie Kennedy', 'order': 4, 'profile_path': '/fwvClPv21iaeAsF8Xdg1I0nF8ls.jpg'}, {'cast_id': 19, 'character': 'Debbie Salt', 'credit_id': '52fe43b4c3a36847f8069071', 'gender': 1, 'id': 12133, 'name': 'Laurie Metcalf', 'order': 5, 'profile_path': '/unMMIT60eoBM2sN2nyR7EZ2BvvD.jpg'}, {'cast_id': 20, 'character': 'Hallie', 'credit_id': '52fe43b4c3a36847f8069075', 'gender': 1, 'id': 21215, 'name': 'Elise Neal', 'order': 6, 'profile_path': '/6Z6LVIlaCVMWsRgOPFOA4NOXAQO.jpg'}, {'cast_id': 22, 'character': 'Derek', 'credit_id': '52fe43b4c3a36847f8069079', 'gender': 2, 'id': 3035, 'name': "Jerry O'Connell", 'order': 7, 'profile_path': '/hkEBKk79L0ptmxGTng0v6X7Lzws.jpg'}, {'cast_id': 23, 'character': 'Mickey', 'credit_id': '52fe43b4c3a36847f806907d', 'gender': 2, 'id': 18082, 'name': 'Timothy Olyphant', 'order': 8, 'profile_path': '/qPqm3mx3xzROFjlSGvh5dqR0XtV.jpg'}, {'cast_id': 25, 'character': 'Maureen Evans', 'credit_id': '53bfcc41c3a3684cf9004abd', 'gender': 1, 'id': 9575, 'name': 'Jada Pinkett Smith', 'order': 9, 'profile_path': '/Pb8KeGa4kTgJqS2ASoYvbNHbLr.jpg'}, {'cast_id': 26, 'character': 'Cotton Weary', 'credit_id': '53bfcc7ac3a3684ce9004a49', 'gender': 2, 'id': 23626, 'name': 'Liev Schreiber', 'order': 10, 'profile_path': '/qFn3npmqd1qaYOk6yohmi3FbPhc.jpg'}, {'cast_id': 51, 'character': 'Chief Hartley', 'credit_id': '583787f0925141319e019ae8', 'gender': 2, 'id': 75465, 'name': 'Lewis Arquette', 'order': 11, 'profile_path': '/uPlzI6d6zjJ8epskb5GepEtkNJF.jpg'}, {'cast_id': 49, 'character': 'Joel', 'credit_id': '583787739251413198019893', 'gender': 2, 'id': 84077, 'name': 'Duane Martin', 'order': 12, 'profile_path': '/k39pQoTLnRj9q4pPMZhgC5pKFTC.jpg'}, {'cast_id': 28, 'character': 'Lois', 'credit_id': '562f8438925141285300dfaa', 'gender': 1, 'id': 59967, 'name': 'Rebecca Gayheart', 'order': 13, 'profile_path': '/gOLs8kdC28ThCGK15zBgCUg8PQm.jpg'}, {'cast_id': 29, 'character': 'Murphy', 'credit_id': '562f8440925141284c00d832', 'gender': 1, 'id': 62010, 'name': 'Portia de Rossi', 'order': 14, 'profile_path': '/sPf2YdfciJT2ov1i7xp0IqfMaKP.jpg'}, {'cast_id': 24, 'character': "'Stab' Casey", 'credit_id': '52fe43b4c3a36847f8069081', 'gender': 1, 'id': 69122, 'name': 'Heather Graham', 'order': 15, 'profile_path': '/wxi8zk7izcJ1WmRWwWTP9Y2YnRM.jpg'}, {'cast_id': 53, 'character': 'Phone Voice (voice)', 'credit_id': '5837893f925141319b01a02e', 'gender': 0, 'id': 51957, 'name': 'Roger L. Jackson', 'order': 16, 'profile_path': '/lI4N9GJ0QuC1YFYSwauNssGwe11.jpg'}, {'cast_id': 45, 'character': 'Film Class Guy #1', 'credit_id': '56d39cbd9251413e5f010d78', 'gender': 2, 'id': 11866, 'name': 'Joshua Jackson', 'order': 17, 'profile_path': '/e1btrP27otWpSRvgVV9PsOKCpJG.jpg'}, {'cast_id': 50, 'character': 'Dawnie', 'credit_id': '5837877d92514131a1018a82', 'gender': 1, 'id': 84457, 'name': 'Marisol Nichols', 'order': 18, 'profile_path': '/qdnvLJghwN0NZPY3UDv4Zf6q9Un.jpg'}, {'cast_id': 44, 'character': "Herself/'Stab' Sidney", 'credit_id': '563d45a8c3a3681b5e0270f9', 'gender': 1, 'id': 19149, 'name': 'Tori Spelling', 'order': 19, 'profile_path': '/r7eK4y6uohT2mtV9IDrn7FNze2S.jpg'}, {'cast_id': 48, 'character': "'Stab' Billy", 'credit_id': '58378769925141319e019a5f', 'gender': 2, 'id': 36422, 'name': 'Luke Wilson', 'order': 20, 'profile_path': '/n7CRA7h1z3FVOzBJ5EjfSrPQbvl.jpg'}, {'cast_id': 52, 'character': 'Gus Gold', 'credit_id': '58378865c3a36836a0017b3f', 'gender': 2, 'id': 2076, 'name': 'David Warner', 'order': 21, 'profile_path': '/wgp2AlWKveLBOcs8YNuLeZiLsGL.jpg'}, {'cast_id': 27, 'character': 'Phil Stevens', 'credit_id': '559ac338c3a3685ee0004340', 'gender': 2, 'id': 4987, 'name': 'Omar Epps', 'order': 22, 'profile_path': '/t4Qg5ANKK2idfOt4RzWzhiP7IEv.jpg'}, {'cast_id': 46, 'character': "Cici's Friend on Phone", 'credit_id': '56e0370f9251412ee20040c2', 'gender': 1, 'id': 11826, 'name': 'Selma Blair', 'order': 23, 'profile_path': '/xltCuuG4xjACQ6vQm55iuR5LFJC.jpg'}, {'cast_id': 54, 'character': 'Usher Giving Out Costumes', 'credit_id': '5890f426c3a368701a0096f7', 'gender': 1, 'id': 1748202, 'name': 'Paulette Patterson', 'order': 24, 'profile_path': None}, {'cast_id': 55, 'character': 'Screaming Girl Up Aisle', 'credit_id': '5890f46ac3a368701400974a', 'gender': 1, 'id': 1748203, 'name': 'Rasila Schroeder', 'order': 25, 'profile_path': None}, {'cast_id': 56, 'character': 'Popcorn Boy', 'credit_id': '5890f4c792514103fd00a0e2', 'gender': 2, 'id': 9573, 'name': 'Peter Deming', 'order': 26, 'profile_path': '/3NgM7E5kRYFMXY5znBPktbeI6qB.jpg'}, {'cast_id': 57, 'character': 'Theater Girl #1', 'credit_id': '5890f4ec92514103fd00a102', 'gender': 1, 'id': 230100, 'name': 'Molly Gross', 'order': 27, 'profile_path': None}, {'cast_id': 58, 'character': 'Theater Girl #2', 'credit_id': '5890f504c3a368701700ada9', 'gender': 1, 'id': 154841, 'name': 'Rebecca McFarland', 'order': 28, 'profile_path': '/yTH73uMYQSPl2VwiqdROAqqDPhL.jpg'}, {'cast_id': 59, 'character': "Cotton's Interviewer", 'credit_id': '5890f57b92514103fa009d18', 'gender': 2, 'id': 26458, 'name': 'Kevin Williamson', 'order': 29, 'profile_path': '/jvQi0LJEJdQGHkz6KEILAA6Z8gk.jpg'}, {'cast_id': 60, 'character': 'Girl in Dorm Hallway', 'credit_id': '5890f59cc3a368701700ae3b', 'gender': 1, 'id': 1748204, 'name': 'Sandy Heddings', 'order': 30, 'profile_path': '/pdbAwa6ncwrFkNz81MBvNstMrgd.jpg'}, {'cast_id': 61, 'character': 'Reporter Outside Theater', 'credit_id': '5890f6ebc3a368701d00a09c', 'gender': 0, 'id': 1748206, 'name': 'Dave Allen Clark', 'order': 31, 'profile_path': None}, {'cast_id': 62, 'character': 'Reporter #1', 'credit_id': '5890f6ffc3a368701700af73', 'gender': 0, 'id': 1748207, 'name': 'Joe Washington', 'order': 32, 'profile_path': None}, {'cast_id': 63, 'character': 'Reporter #2', 'credit_id': '5890f713c3a368701400993d', 'gender': 1, 'id': 1631182, 'name': 'Angie Dillard', 'order': 33, 'profile_path': '/wl3Z4DSXqwFpwQC1ysQyxWZI8tY.jpg'}, {'cast_id': 64, 'character': 'Reporter #3', 'credit_id': '5890f77392514103f000a753', 'gender': 2, 'id': 69393, 'name': 'John Patrick', 'order': 34, 'profile_path': None}, {'cast_id': 65, 'character': 'Artsy Teacher', 'credit_id': '5890f78392514103e400aaa4', 'gender': 2, 'id': 193003, 'name': 'Craig Shoemaker', 'order': 35, 'profile_path': '/aQbMLDSeEBkjNLIuIg8X8zT60Db.jpg'}, {'cast_id': 66, 'character': 'Film Class Guy #2', 'credit_id': '5890f7bcc3a368702400a960', 'gender': 0, 'id': 1214179, 'name': 'Walter Franks', 'order': 36, 'profile_path': None}, {'cast_id': 67, 'character': 'Film Class Mopey Girl', 'credit_id': '5890f7d6c3a368702400a971', 'gender': 1, 'id': 1151869, 'name': 'Nina Petronzio', 'order': 37, 'profile_path': '/pi28Qq4l71OT69y0giqNIyHwn2a.jpg'}, {'cast_id': 68, 'character': 'Reporter #4', 'credit_id': '5890f89dc3a368701d00a1d5', 'gender': 1, 'id': 1748214, 'name': 'Stephanie Belt', 'order': 38, 'profile_path': None}, {'cast_id': 69, 'character': 'Reporter #5', 'credit_id': '5890f90392514103e800aab7', 'gender': 0, 'id': 1748215, 'name': 'Richard Bruce Doughty', 'order': 39, 'profile_path': None}, {'cast_id': 70, 'character': "Coroner at Cici's House", 'credit_id': '5890f973c3a368702400aaa3', 'gender': 1, 'id': 1748216, 'name': 'Cornelia Kiss', 'order': 40, 'profile_path': None}, {'cast_id': 71, 'character': 'ER Doctor', 'credit_id': '5890f9ab92514103ec00aa27', 'gender': 1, 'id': 167160, 'name': 'Lucy Lin', 'order': 41, 'profile_path': '/oK9DSU8p3AslY8htFd2DGRpsfkc.jpg'}, {'cast_id': 72, 'character': 'Officer Andrews', 'credit_id': '5890f9d592514103fa00a007', 'gender': 2, 'id': 20754, 'name': 'Philip Pavel', 'order': 42, 'profile_path': '/ufwmo8SJ1dRs4jIUO0Iuahd7xcw.jpg'}, {'cast_id': 73, 'character': 'Captain Down', 'credit_id': '5890f9f192514103fa00a022', 'gender': 0, 'id': 1748217, 'name': 'Tim Hillman', 'order': 43, 'profile_path': None}, {'cast_id': 74, 'character': "Tori's Interviewer", 'credit_id': '5890fa04c3a368702000a3c3', 'gender': 1, 'id': 127130, 'name': "Nancy O'Dell", 'order': 44, 'profile_path': '/dYSrZtde2UrhGI1N6ooKI0jjB6Z.jpg'}, {'cast_id': 75, 'character': 'Zeus', 'credit_id': '5890fa69c3a368701700b23f', 'gender': 0, 'id': 1748219, 'name': 'Greg Meiss', 'order': 45, 'profile_path': None}, {'cast_id': 76, 'character': 'Ghost Dancer', 'credit_id': '5890fa7792514103f000a9a9', 'gender': 2, 'id': 20739, 'name': 'Adam Shankman', 'order': 46, 'profile_path': '/alYdaxIYDvJZFnVrM2n01jcafKo.jpg'}, {'cast_id': 77, 'character': 'Dancer', 'credit_id': '5890fa86c3a368701000a90a', 'gender': 0, 'id': 1741692, 'name': 'Kris Andersson', 'order': 47, 'profile_path': None}, {'cast_id': 78, 'character': 'Dancer', 'credit_id': '5890fa92c3a368701a009bcc', 'gender': 1, 'id': 1748220, 'name': 'Carmen M. Chavez', 'order': 48, 'profile_path': None}, {'cast_id': 79, 'character': 'Dancer', 'credit_id': '5890fac392514103ec00ab16', 'gender': 1, 'id': 29214, 'name': 'Anne Fletcher', 'order': 49, 'profile_path': '/piR4AwJX9lqJt454iVsI7sQf6Y0.jpg'}, {'cast_id': 80, 'character': 'Dancer', 'credit_id': '5890fad1c3a368702000a45b', 'gender': 0, 'id': 1748221, 'name': 'Erik Hyler', 'order': 50, 'profile_path': None}, {'cast_id': 81, 'character': 'Dancer', 'credit_id': '5890fadec3a368701700b29f', 'gender': 0, 'id': 1748183, 'name': 'Sebastian La Cause', 'order': 51, 'profile_path': None}, {'cast_id': 82, 'character': 'Dancer', 'credit_id': '5890faebc3a3687014009be3', 'gender': 0, 'id': 1339220, 'name': 'Lance MacDonald', 'order': 52, 'profile_path': None}, {'cast_id': 84, 'character': 'Dancer', 'credit_id': '5890fb3992514103fd00a64a', 'gender': 1, 'id': 1101431, 'name': 'Laurie Sposit', 'order': 54, 'profile_path': '/c64RBglFvpmljQOHCmasB9LfEEy.jpg'}, {'cast_id': 85, 'character': 'Dancer', 'credit_id': '5890fbb1c3a368701a009c9c', 'gender': 0, 'id': 1748223, 'name': 'Ryan Lee Swanson', 'order': 55, 'profile_path': None}, {'cast_id': 86, 'character': 'Tackled Cell Phoner', 'credit_id': '5890fbc192514103e400ae1a', 'gender': 0, 'id': 1748224, 'name': 'Jack Baun', 'order': 56, 'profile_path': None}, {'cast_id': 87, 'character': 'Officer Richards', 'credit_id': '5890fbea92514103fa00a190', 'gender': 2, 'id': 1418031, 'name': 'Christopher Doyle', 'order': 57, 'profile_path': '/8Im0vN3mF2aQJHROJBZpKX6RPps.jpg'}, {'cast_id': 88, 'character': 'Fraternity Brother #1', 'credit_id': '5890fbf992514103f000aaea', 'gender': 0, 'id': 1535965, 'name': 'Jason Horgan', 'order': 58, 'profile_path': None}, {'cast_id': 89, 'character': 'Fraternity Brother #2', 'credit_id': '5890fc0992514103ec00ac22', 'gender': 0, 'id': 1475742, 'name': 'Daniel K. Arredondo', 'order': 59, 'profile_path': None}, {'cast_id': 90, 'character': 'Fraternity Brother #3', 'credit_id': '5890fc2f92514103fa00a1bd', 'gender': 0, 'id': 1332247, 'name': 'John Embry', 'order': 60, 'profile_path': None}, {'cast_id': 91, 'character': 'Reporter #7', 'credit_id': '5890fc4a92514103f300aeef', 'gender': 1, 'id': 1225878, 'name': 'Jennifer Weston', 'order': 61, 'profile_path': '/snAi6Jv29ZDIyxCMenC83bYU7uO.jpg'}, {'cast_id': 92, 'character': 'Reporter #8', 'credit_id': '5890fcc1c3a368701700b458', 'gender': 1, 'id': 1748228, 'name': 'Shelly Benedict', 'order': 62, 'profile_path': None}, {'cast_id': 93, 'character': 'Student', 'credit_id': '5890fcf992514103e800ade7', 'gender': 0, 'id': 1416333, 'name': 'Franco Castan', 'order': 63, 'profile_path': '/jT7yXSr9qw65uK6UnhHPGFpLfnv.jpg'}, {'cast_id': 94, 'character': 'College Student', 'credit_id': '5890fd21c3a368701a009da1', 'gender': 1, 'id': 1748232, 'name': 'Carrie Collins', 'order': 64, 'profile_path': None}, {'cast_id': 95, 'character': 'Doctor', 'credit_id': '5890fd81c3a3687014009dd2', 'gender': 2, 'id': 5140, 'name': 'Wes Craven', 'order': 65, 'profile_path': '/vffssPtgNn2ZwoMfLCCDJAxlXGI.jpg'}, {'cast_id': 96, 'character': 'Movie Goer', 'credit_id': '5890fd8f92514103ec00ad54', 'gender': 0, 'id': 1748233, 'name': 'Tom Hand', 'order': 66, 'profile_path': None}, {'cast_id': 97, 'character': 'Student', 'credit_id': '5890fd9bc3a368702400add9', 'gender': 0, 'id': 1748234, 'name': 'Teretha G. Houston', 'order': 67, 'profile_path': None}, {'cast_id': 98, 'character': 'Sorority Sister', 'credit_id': '5890fdaa92514103fa00a2e8', 'gender': 1, 'id': 1748236, 'name': 'Gwenne Hudson', 'order': 68, 'profile_path': None}, {'cast_id': 99, 'character': 'Photographer', 'credit_id': '5890fdf6c3a3687014009e2e', 'gender': 0, 'id': 567231, 'name': 'Rodney L. James', 'order': 69, 'profile_path': None}, {'cast_id': 100, 'character': 'Guy at Party', 'credit_id': '5890fe06c3a368701d00a5f4', 'gender': 2, 'id': 26457, 'name': 'Matthew Lillard', 'order': 70, 'profile_path': '/gJsQkX20g0ABquHqVpBJzMXR2JF.jpg'}, {'cast_id': 101, 'character': 'Maureen Roberts Prescott', 'credit_id': '5890fe1992514103ec00adba', 'gender': 1, 'id': 1748238, 'name': 'Lynn McRee', 'order': 71, 'profile_path': '/fVPlbQ3W6jW1Q8apVRWUly17zLq.jpg'}, {'cast_id': 102, 'character': 'College Professor', 'credit_id': '5890feaec3a368700d00aa8c', 'gender': 1, 'id': 1748239, 'name': 'Deadra Moore', 'order': 72, 'profile_path': '/HoWmMHOcm3ATzJkZVnxaewJyoe.jpg'}, {'cast_id': 103, 'character': 'Library Guy', 'credit_id': '5890ff2dc3a368701000acff', 'gender': 0, 'id': 1347687, 'name': 'Corey Mendell Parker', 'order': 73, 'profile_path': '/5eqoJDVOCD7PSSBmQqWxE7ZqXL9.jpg'}, {'cast_id': 104, 'character': 'Audience Member', 'credit_id': '5890ff3d92514103e800af88', 'gender': 0, 'id': 1009255, 'name': 'Jason Trost', 'order': 74, 'profile_path': '/aocIfW3WvQlVTkt80WSOnVS7BSR.jpg'}, {'cast_id': 105, 'character': 'Dancer', 'credit_id': '58c2d819c3a3681242000008', 'gender': 1, 'id': 203263, 'name': 'Sarah Christine Smith', 'order': 75, 'profile_path': '/bvIjZg74lkBY29QCnJoSdXqXy1k.jpg'}]</t>
  </si>
  <si>
    <t>[{'credit_id': '5638ba649251416d52011118', 'department': 'Art', 'gender': 2, 'id': 15427, 'job': 'Production Design', 'name': 'Bob Ziembicki', 'profile_path': None}, {'credit_id': '5638bab2c3a3681b5901ed86', 'department': 'Costume &amp; Make-Up', 'gender': 2, 'id': 31131, 'job': 'Set Costumer', 'name': 'Keith G. Lewis', 'profile_path': None}, {'credit_id': '5638baf3925141728c000b7c', 'department': 'Costume &amp; Make-Up', 'gender': 0, 'id': 1531230, 'job': 'Set Costumer', 'name': 'Robyn Williams', 'profile_path': None}, {'credit_id': '5638bb089251416d52011125', 'department': 'Costume &amp; Make-Up', 'gender': 0, 'id': 1412330, 'job': 'Set Costumer', 'name': 'Amanda Zenil', 'profile_path': None}, {'credit_id': '5638bb3bc3a3681b540209d2', 'department': 'Directing', 'gender': 0, 'id': 1473981, 'job': 'Script Supervisor', 'name': 'Ronit Ravich-Boss', 'profile_path': None}, {'credit_id': '52fe43b3c3a36847f8069011', 'department': 'Directing', 'gender': 2, 'id': 5140, 'job': 'Director', 'name': 'Wes Craven', 'profile_path': '/vffssPtgNn2ZwoMfLCCDJAxlXGI.jpg'}, {'credit_id': '52fe43b3c3a36847f8069017', 'department': 'Writing', 'gender': 2, 'id': 26458, 'job': 'Characters', 'name': 'Kevin Williamson', 'profile_path': '/jvQi0LJEJdQGHkz6KEILAA6Z8gk.jpg'}, {'credit_id': '52fe43b3c3a36847f806901d', 'department': 'Writing', 'gender': 2, 'id': 26458, 'job': 'Screenplay', 'name': 'Kevin Williamson', 'profile_path': '/jvQi0LJEJdQGHkz6KEILAA6Z8gk.jpg'}, {'credit_id': '52fe43b3c3a36847f8069023', 'department': 'Production', 'gender': 1, 'id': 409, 'job': 'Producer', 'name': 'Cathy Konrad', 'profile_path': None}, {'credit_id': '52fe43b3c3a36847f8069029', 'department': 'Production', 'gender': 1, 'id': 35581, 'job': 'Producer', 'name': 'Marianne Maddalena', 'profile_path': '/bBMwURi3NuQsK4pSMq6tU2RwRT9.jpg'}, {'credit_id': '52fe43b3c3a36847f806902f', 'department': 'Sound', 'gender': 2, 'id': 7229, 'job': 'Original Music Composer', 'name': 'Marco Beltrami', 'profile_path': '/tTBQHKWVieP5ARRfJRMkbnLTW6C.jpg'}, {'credit_id': '52fe43b3c3a36847f8069035', 'department': 'Camera', 'gender': 2, 'id': 9573, 'job': 'Director of Photography', 'name': 'Peter Deming', 'profile_path': '/3NgM7E5kRYFMXY5znBPktbeI6qB.jpg'}, {'credit_id': '52fe43b4c3a36847f806903b', 'department': 'Editing', 'gender': 0, 'id': 27226, 'job': 'Editor', 'name': 'Patrick Lussier', 'profile_path': '/xBZm3o2FtAH0RjEdmAau8OqkoZg.jpg'}, {'credit_id': '52fe43b4c3a36847f8069041', 'department': 'Production', 'gender': 1, 'id': 434, 'job': 'Casting', 'name': 'Lisa Beach', 'profile_path': None}, {'credit_id': '52fe43b4c3a36847f806904d', 'department': 'Art', 'gender': 2, 'id': 15428, 'job': 'Art Direction', 'name': 'Ted Berner', 'profile_path': None}, {'credit_id': '52fe43b4c3a36847f8069053', 'department': 'Art', 'gender': 0, 'id': 14041, 'job': 'Set Decoration', 'name': 'Bob Kensinger', 'profile_path': None}, {'credit_id': '52fe43b4c3a36847f8069059', 'department': 'Costume &amp; Make-Up', 'gender': 0, 'id': 35583, 'job': 'Costume Design', 'name': 'Kathleen Detoro', 'profile_path': None}, {'credit_id': '5638bb649251414ab701d696', 'department': 'Crew', 'gender': 0, 'id': 1271793, 'job': 'Special Effects Coordinator', 'name': 'Ron Trost', 'profile_path': None}, {'credit_id': '5638bb85925141728c000b93', 'department': 'Art', 'gender': 0, 'id': 1531232, 'job': 'Art Department Coordinator', 'name': 'Aimee Rousey', 'profile_path': None}, {'credit_id': '5638bba5925141728c000bae', 'department': 'Costume &amp; Make-Up', 'gender': 0, 'id': 1458883, 'job': 'Hair Department Head', 'name': 'Dugg Kirkpatrick', 'profile_path': None}, {'credit_id': '5638bbb9c3a3681b5e01e597', 'department': 'Costume &amp; Make-Up', 'gender': 0, 'id': 1531233, 'job': 'Key Hair Stylist', 'name': 'Louisa V. Anthony', 'profile_path': None}, {'credit_id': '5638bbe3925141728c000bb6', 'department': 'Costume &amp; Make-Up', 'gender': 0, 'id': 1531234, 'job': 'Hairstylist', 'name': 'Richard Marin', 'profile_path': None}, {'credit_id': '5638bbfdc3a3681b5c021450', 'department': 'Costume &amp; Make-Up', 'gender': 0, 'id': 1435688, 'job': 'Makeup Department Head', 'name': 'Carol Schwartz', 'profile_path': None}, {'credit_id': '5638bc16c3a3681b610203fc', 'department': 'Costume &amp; Make-Up', 'gender': 0, 'id': 1316003, 'job': 'Makeup Artist', 'name': 'Jane Galli', 'profile_path': None}, {'credit_id': '5638bc2a9251413b130012a5', 'department': 'Costume &amp; Make-Up', 'gender': 0, 'id': 1531235, 'job': 'Makeup Artist', 'name': 'Beth Katz', 'profile_path': None}, {'credit_id': '5638bc44c3a3681b4b01d74d', 'department': 'Costume &amp; Make-Up', 'gender': 0, 'id': 168214, 'job': 'Makeup Artist', 'name': 'Judy Murdock', 'profile_path': None}]</t>
  </si>
  <si>
    <t>[{'name': 'Miramax Films', 'id': 14}, {'name': 'Konrad Pictures', 'id': 85}, {'name': 'Maven Entertainment', 'id': 1601}, {'name': 'Dimension Films', 'id': 7405}]</t>
  </si>
  <si>
    <t>Scream 2</t>
  </si>
  <si>
    <t>m506</t>
  </si>
  <si>
    <t>[{'cast_id': 15, 'character': 'Dewey Riley', 'credit_id': '52fe43b4c3a36847f806911d', 'gender': 2, 'id': 15234, 'name': 'David Arquette', 'order': 0, 'profile_path': '/p5l4pnL9xhbHiKSipcdsCekoD52.jpg'}, {'cast_id': 16, 'character': 'Sidney Prescott', 'credit_id': '52fe43b4c3a36847f8069121', 'gender': 1, 'id': 9206, 'name': 'Neve Campbell', 'order': 1, 'profile_path': '/171hRggAVnI2J1DKHGNOCiBgxhm.jpg'}, {'cast_id': 17, 'character': 'Gale Weathers', 'credit_id': '52fe43b4c3a36847f8069125', 'gender': 1, 'id': 14405, 'name': 'Courteney Cox', 'order': 2, 'profile_path': '/1mBVn6MiP69dxpKJkPCK3ckBuHI.jpg'}, {'cast_id': 18, 'character': 'Mark Kincaid', 'credit_id': '52fe43b4c3a36847f8069129', 'gender': 2, 'id': 18352, 'name': 'Patrick Dempsey', 'order': 3, 'profile_path': '/eHNUaEyNBVuCSxJjPQIgH0keYru.jpg'}, {'cast_id': 20, 'character': 'Roman Bridger', 'credit_id': '52fe43b4c3a36847f8069131', 'gender': 2, 'id': 35595, 'name': 'Scott Foley', 'order': 4, 'profile_path': '/sqZxruEjuXUG52kuOItnOVoDjPZ.jpg'}, {'cast_id': 23, 'character': 'John Milton', 'credit_id': '52fe43b4c3a36847f806913d', 'gender': 2, 'id': 2714, 'name': 'Lance Henriksen', 'order': 5, 'profile_path': '/wf4Pr9RxsHGd0O9fLPiB3Al8IVC.jpg'}, {'cast_id': 25, 'character': 'Tom Prinze', 'credit_id': '52fe43b4c3a36847f8069145', 'gender': 0, 'id': 35598, 'name': 'Matt Keeslar', 'order': 6, 'profile_path': '/grucMGE9xHQ4uoE0QSD0dZVQTKe.jpg'}, {'cast_id': 24, 'character': 'Sarah Darling', 'credit_id': '52fe43b4c3a36847f8069141', 'gender': 1, 'id': 35597, 'name': 'Jenny McCarthy', 'order': 7, 'profile_path': '/itsSilp7prfi3lKQMFn1p5J6hWI.jpg'}, {'cast_id': 22, 'character': 'Angelina Tyler', 'credit_id': '52fe43b4c3a36847f8069139', 'gender': 1, 'id': 1246, 'name': 'Emily Mortimer', 'order': 8, 'profile_path': '/rdHrGCfnVcZkbOjfEDnWbk80X5Z.jpg'}, {'cast_id': 19, 'character': 'Jennifer Jolie', 'credit_id': '52fe43b4c3a36847f806912d', 'gender': 1, 'id': 7489, 'name': 'Parker Posey', 'order': 9, 'profile_path': '/pSDZaaXxX1Ic0Fz34tjr6rexMxk.jpg'}, {'cast_id': 21, 'character': 'Tyson Fox', 'credit_id': '52fe43b4c3a36847f8069135', 'gender': 2, 'id': 35596, 'name': 'Deon Richmond', 'order': 10, 'profile_path': '/edx02xKeswZCSHcpmNZFHnUURmU.jpg'}, {'cast_id': 44, 'character': 'Christine', 'credit_id': '583789a0925141319201b3f8', 'gender': 1, 'id': 53924, 'name': 'Kelly Rutherford', 'order': 11, 'profile_path': '/ih8lRdl0n990xk4D21FS8CBW0g5.jpg'}, {'cast_id': 33, 'character': 'Cotton Weary', 'credit_id': '52fe43b4c3a36847f8069165', 'gender': 2, 'id': 23626, 'name': 'Liev Schreiber', 'order': 12, 'profile_path': '/qFn3npmqd1qaYOk6yohmi3FbPhc.jpg'}, {'cast_id': 27, 'character': 'Steven Stone', 'credit_id': '52fe43b4c3a36847f806914d', 'gender': 2, 'id': 9657, 'name': 'Patrick Warburton', 'order': 13, 'profile_path': '/cq8zZ6YfBrq2k4F4aHYLSP9QOJS.jpg'}, {'cast_id': 30, 'character': 'Randy Meeks', 'credit_id': '52fe43b4c3a36847f8069159', 'gender': 0, 'id': 6213, 'name': 'Jamie Kennedy', 'order': 14, 'profile_path': '/fwvClPv21iaeAsF8Xdg1I0nF8ls.jpg'}, {'cast_id': 45, 'character': 'The Voice (voice)', 'credit_id': '583789c6c3a36836ae018d01', 'gender': 0, 'id': 51957, 'name': 'Roger L. Jackson', 'order': 15, 'profile_path': '/lI4N9GJ0QuC1YFYSwauNssGwe11.jpg'}, {'cast_id': 46, 'character': 'Student', 'credit_id': '583789d0925141319b01a0a9', 'gender': 2, 'id': 7472, 'name': 'Richmond Arquette', 'order': 16, 'profile_path': '/xW4bb2qsPYilO27ex4Xoy2Ik1Ai.jpg'}, {'cast_id': 47, 'character': 'Wallace', 'credit_id': '583789dec3a36836a901a992', 'gender': 2, 'id': 6181, 'name': 'Josh Pais', 'order': 17, 'profile_path': '/ogv2OWxCz4gB1h9GOJA8h8qzooO.jpg'}, {'cast_id': 26, 'character': 'Studio Executive', 'credit_id': '52fe43b4c3a36847f8069149', 'gender': 2, 'id': 102429, 'name': 'Roger Corman', 'order': 18, 'profile_path': '/gCfEvxl7jTv2dBo8HvwWVMi3auz.jpg'}, {'cast_id': 31, 'character': 'Silent Bob', 'credit_id': '52fe43b4c3a36847f806915d', 'gender': 2, 'id': 19303, 'name': 'Kevin Smith', 'order': 19, 'profile_path': '/3XXThSMqHQgQFjM4bMJ25U1EJTj.jpg'}, {'cast_id': 32, 'character': 'Jay', 'credit_id': '52fe43b4c3a36847f8069161', 'gender': 2, 'id': 19302, 'name': 'Jason Mewes', 'order': 20, 'profile_path': '/so3nT2vgSCZMO2QXDVHF3ubxaFX.jpg'}, {'cast_id': 29, 'character': 'Martha Meeks', 'credit_id': '52fe43b4c3a36847f8069155', 'gender': 1, 'id': 33656, 'name': 'Heather Matarazzo', 'order': 21, 'profile_path': '/xcwR8aPuSkUCDPIyKU049M1CXph.jpg'}, {'cast_id': 28, 'character': 'Bianca Burnette', 'credit_id': '52fe43b4c3a36847f8069151', 'gender': 1, 'id': 4, 'name': 'Carrie Fisher', 'order': 22, 'profile_path': '/pbleNurCYdrLFQMEnlQB2nkOR1O.jpg'}]</t>
  </si>
  <si>
    <t>[{'credit_id': '52fe43b4c3a36847f80690cb', 'department': 'Directing', 'gender': 2, 'id': 5140, 'job': 'Director', 'name': 'Wes Craven', 'profile_path': '/vffssPtgNn2ZwoMfLCCDJAxlXGI.jpg'}, {'credit_id': '52fe43b4c3a36847f80690d1', 'department': 'Writing', 'gender': 2, 'id': 26458, 'job': 'Characters', 'name': 'Kevin Williamson', 'profile_path': '/jvQi0LJEJdQGHkz6KEILAA6Z8gk.jpg'}, {'credit_id': '52fe43b4c3a36847f80690d7', 'department': 'Writing', 'gender': 2, 'id': 15244, 'job': 'Screenplay', 'name': 'Ehren Kruger', 'profile_path': '/3aC4aA5DKv6fymluT2X6UQ1iKua.jpg'}, {'credit_id': '52fe43b4c3a36847f80690dd', 'department': 'Production', 'gender': 1, 'id': 409, 'job': 'Producer', 'name': 'Cathy Konrad', 'profile_path': None}, {'credit_id': '52fe43b4c3a36847f80690e3', 'department': 'Production', 'gender': 1, 'id': 35581, 'job': 'Producer', 'name': 'Marianne Maddalena', 'profile_path': '/bBMwURi3NuQsK4pSMq6tU2RwRT9.jpg'}, {'credit_id': '52fe43b4c3a36847f80690e9', 'department': 'Production', 'gender': 2, 'id': 26458, 'job': 'Producer', 'name': 'Kevin Williamson', 'profile_path': '/jvQi0LJEJdQGHkz6KEILAA6Z8gk.jpg'}, {'credit_id': '52fe43b4c3a36847f80690ef', 'department': 'Sound', 'gender': 2, 'id': 7229, 'job': 'Original Music Composer', 'name': 'Marco Beltrami', 'profile_path': '/tTBQHKWVieP5ARRfJRMkbnLTW6C.jpg'}, {'credit_id': '52fe43b4c3a36847f80690f5', 'department': 'Camera', 'gender': 2, 'id': 9573, 'job': 'Director of Photography', 'name': 'Peter Deming', 'profile_path': '/3NgM7E5kRYFMXY5znBPktbeI6qB.jpg'}, {'credit_id': '52fe43b4c3a36847f80690fb', 'department': 'Editing', 'gender': 0, 'id': 27226, 'job': 'Editor', 'name': 'Patrick Lussier', 'profile_path': '/xBZm3o2FtAH0RjEdmAau8OqkoZg.jpg'}, {'credit_id': '52fe43b4c3a36847f8069101', 'department': 'Production', 'gender': 1, 'id': 434, 'job': 'Casting', 'name': 'Lisa Beach', 'profile_path': None}, {'credit_id': '52fe43b4c3a36847f8069107', 'department': 'Art', 'gender': 2, 'id': 7856, 'job': 'Set Designer', 'name': 'Bruce Alan Miller', 'profile_path': None}, {'credit_id': '52fe43b4c3a36847f806910d', 'department': 'Art', 'gender': 2, 'id': 21641, 'job': 'Art Direction', 'name': 'Thomas Fichter', 'profile_path': None}, {'credit_id': '52fe43b4c3a36847f8069113', 'department': 'Art', 'gender': 2, 'id': 5957, 'job': 'Set Decoration', 'name': 'Gene Serdena', 'profile_path': None}, {'credit_id': '52fe43b4c3a36847f8069119', 'department': 'Costume &amp; Make-Up', 'gender': 1, 'id': 35594, 'job': 'Costume Design', 'name': 'Abigail Murray', 'profile_path': None}, {'credit_id': '563b2b9a92514150af00194c', 'department': 'Art', 'gender': 0, 'id': 1392233, 'job': 'Art Department Coordinator', 'name': 'Claudia Bestor', 'profile_path': None}, {'credit_id': '563b2bc5c3a3681b590236a6', 'department': 'Art', 'gender': 0, 'id': 1398118, 'job': 'Construction Coordinator', 'name': 'Robert J. Carlyle', 'profile_path': None}, {'credit_id': '563b2be19251416d52015900', 'department': 'Crew', 'gender': 0, 'id': 1422412, 'job': 'Special Effects Coordinator', 'name': 'Ron Bolanowski', 'profile_path': None}, {'credit_id': '563b2c2ec3a3681b4b021d70', 'department': 'Visual Effects', 'gender': 0, 'id': 1392907, 'job': 'Visual Effects Producer', 'name': 'Leslie Huntley', 'profile_path': None}, {'credit_id': '563b2c45c3a3681b540259ad', 'department': 'Visual Effects', 'gender': 0, 'id': 1393390, 'job': 'Visual Effects Supervisor', 'name': 'Ray McIntyre Jr.', 'profile_path': None}, {'credit_id': '563b2c6fc3a3681b4d0271fb', 'department': 'Visual Effects', 'gender': 0, 'id': 1413509, 'job': 'Visual Effects Supervisor', 'name': 'Gene Warren Jr.', 'profile_path': None}, {'credit_id': '563b2c869251414ab70222ea', 'department': 'Production', 'gender': 1, 'id': 436, 'job': 'Casting Associate', 'name': 'Sarah Katzman', 'profile_path': None}, {'credit_id': '563b2cb79251414ab70222f5', 'department': 'Directing', 'gender': 1, 'id': 1400540, 'job': 'Script Supervisor', 'name': 'Sheila Waldron', 'profile_path': None}, {'credit_id': '563b2cd79251414cc9003d58', 'department': 'Costume &amp; Make-Up', 'gender': 1, 'id': 66692, 'job': 'Hair Department Head', 'name': 'Kathrine Gordon', 'profile_path': None}, {'credit_id': '563b2cf59251417819001365', 'department': 'Costume &amp; Make-Up', 'gender': 0, 'id': 1435688, 'job': 'Makeup Department Head', 'name': 'Carol Schwartz', 'profile_path': None}]</t>
  </si>
  <si>
    <t>[{'name': 'Konrad Pictures', 'id': 85}, {'name': 'Craven-Maddalena Films', 'id': 1600}, {'name': 'Dimension Films', 'id': 7405}]</t>
  </si>
  <si>
    <t>Scream 3</t>
  </si>
  <si>
    <t>m507</t>
  </si>
  <si>
    <t>['crime', 'horror', 'mystery', 'thriller']</t>
  </si>
  <si>
    <t>[{'cast_id': 19, 'character': "Deputy Dwight 'Dewey' Riley", 'credit_id': '52fe43b3c3a36847f8068f93', 'gender': 2, 'id': 15234, 'name': 'David Arquette', 'order': 0, 'profile_path': '/p5l4pnL9xhbHiKSipcdsCekoD52.jpg'}, {'cast_id': 20, 'character': 'Sidney Prescott', 'credit_id': '52fe43b3c3a36847f8068f97', 'gender': 1, 'id': 9206, 'name': 'Neve Campbell', 'order': 1, 'profile_path': '/171hRggAVnI2J1DKHGNOCiBgxhm.jpg'}, {'cast_id': 21, 'character': 'Gale Weathers', 'credit_id': '52fe43b3c3a36847f8068f9b', 'gender': 1, 'id': 14405, 'name': 'Courteney Cox', 'order': 2, 'profile_path': '/1mBVn6MiP69dxpKJkPCK3ckBuHI.jpg'}, {'cast_id': 24, 'character': 'Stu Macher', 'credit_id': '52fe43b3c3a36847f8068fa7', 'gender': 2, 'id': 26457, 'name': 'Matthew Lillard', 'order': 3, 'profile_path': '/gJsQkX20g0ABquHqVpBJzMXR2JF.jpg'}, {'cast_id': 23, 'character': 'Tatum Riley', 'credit_id': '52fe43b3c3a36847f8068fa3', 'gender': 1, 'id': 16850, 'name': 'Rose McGowan', 'order': 4, 'profile_path': '/llI2Fc6G0wqZlASpIEGWnLViZxD.jpg'}, {'cast_id': 22, 'character': 'Billy Loomis', 'credit_id': '52fe43b3c3a36847f8068f9f', 'gender': 2, 'id': 22108, 'name': 'Skeet Ulrich', 'order': 5, 'profile_path': '/id0y6bKmNSpr2pYU2Qkiv11EyvR.jpg'}, {'cast_id': 27, 'character': 'Casey Becker', 'credit_id': '52fe43b3c3a36847f8068fb3', 'gender': 1, 'id': 69597, 'name': 'Drew Barrymore', 'order': 6, 'profile_path': '/y8GKPHsBXVGIGBdDzdNxjm0IbKF.jpg'}, {'cast_id': 25, 'character': 'Randy Meeks', 'credit_id': '52fe43b3c3a36847f8068fab', 'gender': 0, 'id': 6213, 'name': 'Jamie Kennedy', 'order': 7, 'profile_path': '/fwvClPv21iaeAsF8Xdg1I0nF8ls.jpg'}, {'cast_id': 26, 'character': 'Kenny Jones', 'credit_id': '52fe43b3c3a36847f8068faf', 'gender': 2, 'id': 6951, 'name': 'W. Earl Brown', 'order': 8, 'profile_path': '/ygTJtQVn9R2NgE1YPybsgk33jBm.jpg'}, {'cast_id': 28, 'character': 'Sheriff Burke', 'credit_id': '52fe43b3c3a36847f8068fb7', 'gender': 2, 'id': 13660, 'name': 'Joseph Whipp', 'order': 9, 'profile_path': None}, {'cast_id': 32, 'character': 'Cotton Weary', 'credit_id': '52fe43b3c3a36847f8068fc7', 'gender': 2, 'id': 23626, 'name': 'Liev Schreiber', 'order': 10, 'profile_path': '/qFn3npmqd1qaYOk6yohmi3FbPhc.jpg'}, {'cast_id': 29, 'character': 'Phone Voice (voice)', 'credit_id': '52fe43b3c3a36847f8068fbb', 'gender': 0, 'id': 51957, 'name': 'Roger L. Jackson', 'order': 11, 'profile_path': '/lI4N9GJ0QuC1YFYSwauNssGwe11.jpg'}, {'cast_id': 33, 'character': 'Steven Orth', 'credit_id': '52fe43b3c3a36847f8068fcb', 'gender': 2, 'id': 10827, 'name': 'Kevin Patrick Walls', 'order': 12, 'profile_path': None}, {'cast_id': 30, 'character': 'Mr. Becker', 'credit_id': '52fe43b3c3a36847f8068fbf', 'gender': 2, 'id': 101312, 'name': 'David Booth', 'order': 13, 'profile_path': None}, {'cast_id': 31, 'character': 'Neil Prescott', 'credit_id': '52fe43b3c3a36847f8068fc3', 'gender': 2, 'id': 101313, 'name': 'Lawrence Hecht', 'order': 14, 'profile_path': None}, {'cast_id': 34, 'character': 'Mrs. Riley', 'credit_id': '52fe43b3c3a36847f8068fcf', 'gender': 1, 'id': 1070, 'name': 'Frances Lee McCain', 'order': 15, 'profile_path': '/kOI0WF56kQLIDCkEdT30KBDQNYT.jpg'}, {'cast_id': 35, 'character': 'Principal Arthur Himbry', 'credit_id': '52fe43b3c3a36847f8068fd3', 'gender': 2, 'id': 31903, 'name': 'Henry Winkler', 'order': 16, 'profile_path': '/bwRNFbcotcEeZcKzlbUia4juF6N.jpg'}, {'cast_id': 36, 'character': 'Obnoxious Reporter', 'credit_id': '52fe43b3c3a36847f8068fd7', 'gender': 1, 'id': 37366, 'name': 'Linda Blair', 'order': 17, 'profile_path': '/tIoU3CSpjnLi79UfBgNjXNQM1GN.jpg'}, {'cast_id': 37, 'character': 'Fred the Janitor', 'credit_id': '52fe43b3c3a36847f8068fdb', 'gender': 2, 'id': 5140, 'name': 'Wes Craven', 'order': 18, 'profile_path': '/vffssPtgNn2ZwoMfLCCDJAxlXGI.jpg'}]</t>
  </si>
  <si>
    <t>[{'credit_id': '52fe43b3c3a36847f8068f41', 'department': 'Production', 'gender': 1, 'id': 409, 'job': 'Producer', 'name': 'Cathy Konrad', 'profile_path': None}, {'credit_id': '52fe43b3c3a36847f8068f77', 'department': 'Production', 'gender': 1, 'id': 434, 'job': 'Casting', 'name': 'Lisa Beach', 'profile_path': None}, {'credit_id': '57609220c3a3687b83000185', 'department': 'Sound', 'gender': 2, 'id': 1052, 'job': 'Sound Re-Recording Mixer', 'name': 'Rick Alexander', 'profile_path': None}, {'credit_id': '57609288c3a3687b8f000185', 'department': 'Sound', 'gender': 0, 'id': 1056, 'job': 'Sound Effects Editor', 'name': 'Sam Gemette', 'profile_path': None}, {'credit_id': '52fe43b3c3a36847f8068f53', 'department': 'Production', 'gender': 2, 'id': 1307, 'job': 'Executive Producer', 'name': 'Bob Weinstein', 'profile_path': '/hheuMcH8MnFGmatPvhdLUNnSOwm.jpg'}, {'credit_id': '52fe43b3c3a36847f8068f59', 'department': 'Production', 'gender': 2, 'id': 59839, 'job': 'Executive Producer', 'name': 'Harvey Weinstein', 'profile_path': '/k4UCnh7n0r5CEjq30gAl6QCfF9g.jpg'}, {'credit_id': '52fe43b3c3a36847f8068f83', 'department': 'Art', 'gender': 2, 'id': 4059, 'job': 'Art Direction', 'name': 'David Lubin', 'profile_path': None}, {'credit_id': '52fe43b3c3a36847f8068f65', 'department': 'Sound', 'gender': 2, 'id': 7229, 'job': 'Original Music Composer', 'name': 'Marco Beltrami', 'profile_path': '/tTBQHKWVieP5ARRfJRMkbnLTW6C.jpg'}, {'credit_id': '52fe43b3c3a36847f8068f29', 'department': 'Directing', 'gender': 2, 'id': 5140, 'job': 'Director', 'name': 'Wes Craven', 'profile_path': '/vffssPtgNn2ZwoMfLCCDJAxlXGI.jpg'}, {'credit_id': '52fe43b3c3a36847f8068f5f', 'department': 'Production', 'gender': 2, 'id': 5505, 'job': 'Producer', 'name': 'Cary Woods', 'profile_path': None}, {'credit_id': '52fe43b3c3a36847f8068f6b', 'department': 'Camera', 'gender': 2, 'id': 7413, 'job': 'Director of Photography', 'name': 'Mark Irwin', 'profile_path': None}, {'credit_id': '56377eb0c3a3681b5c01f025', 'department': 'Art', 'gender': 2, 'id': 7856, 'job': 'Production Design', 'name': 'Bruce Alan Miller', 'profile_path': None}, {'credit_id': '52fe43b3c3a36847f8068f7d', 'department': 'Art', 'gender': 2, 'id': 7856, 'job': 'Set Designer', 'name': 'Bruce Alan Miller', 'profile_path': None}, {'credit_id': '58f377549251413d95011efa', 'department': 'Camera', 'gender': 0, 'id': 9352, 'job': 'First Assistant Camera', 'name': 'Scott Andrew Ressler', 'profile_path': None}, {'credit_id': '52fe43b3c3a36847f8068f89', 'department': 'Art', 'gender': 0, 'id': 11761, 'job': 'Set Decoration', 'name': 'Michele Poulik', 'profile_path': None}, {'credit_id': '58f377d2c3a36808670127f4', 'department': 'Costume &amp; Make-Up', 'gender': 0, 'id': 12612, 'job': 'Makeup Artist', 'name': 'Karen Bradley', 'profile_path': None}, {'credit_id': '57609329c3a3687b9300019e', 'department': 'Visual Effects', 'gender': 0, 'id': 13030, 'job': 'Special Effects Supervisor', 'name': 'Frank Ceglia', 'profile_path': None}, {'credit_id': '58f38faec3a36807fd011831', 'department': 'Production', 'gender': 2, 'id': 12781, 'job': 'Production Accountant', 'name': 'David Crockett', 'profile_path': None}, {'credit_id': '5760926cc3a3687b9600018b', 'department': 'Sound', 'gender': 2, 'id': 56765, 'job': 'Sound Re-Recording Mixer', 'name': 'Leslie Shatz', 'profile_path': None}, {'credit_id': '58f38e159251413d95013090', 'department': 'Production', 'gender': 0, 'id': 28401, 'job': 'Unit Production Manager', 'name': 'Stuart M. Besser', 'profile_path': None}, {'credit_id': '5574bca092514140310022fc', 'department': 'Production', 'gender': 0, 'id': 28401, 'job': 'Co-Executive Producer', 'name': 'Stuart M. Besser', 'profile_path': None}, {'credit_id': '5574bcaac3a36823b9001f0a', 'department': 'Production', 'gender': 1, 'id': 28402, 'job': 'Co-Producer', 'name': 'Dixie J. Capp', 'profile_path': None}, {'credit_id': '52fe43b3c3a36847f8068f2f', 'department': 'Writing', 'gender': 2, 'id': 26458, 'job': 'Screenplay', 'name': 'Kevin Williamson', 'profile_path': '/jvQi0LJEJdQGHkz6KEILAA6Z8gk.jpg'}, {'credit_id': '52fe43b3c3a36847f8068f47', 'department': 'Production', 'gender': 1, 'id': 35581, 'job': 'Executive Producer', 'name': 'Marianne Maddalena', 'profile_path': '/bBMwURi3NuQsK4pSMq6tU2RwRT9.jpg'}, {'credit_id': '5574bcb5c3a3686b7d0047cd', 'department': 'Production', 'gender': 2, 'id': 35582, 'job': 'Associate Producer', 'name': 'Nicholas Mastandrea', 'profile_path': None}, {'credit_id': '58f38e7ec3a368081e013123', 'department': 'Directing', 'gender': 2, 'id': 35582, 'job': 'First Assistant Director', 'name': 'Nicholas Mastandrea', 'profile_path': None}, {'credit_id': '52fe43b3c3a36847f8068f71', 'department': 'Editing', 'gender': 0, 'id': 27226, 'job': 'Editor', 'name': 'Patrick Lussier', 'profile_path': '/xBZm3o2FtAH0RjEdmAau8OqkoZg.jpg'}, {'credit_id': '58f375469251413d84011ce7', 'department': 'Costume &amp; Make-Up', 'gender': 1, 'id': 25551, 'job': 'Costume Design', 'name': 'Cynthia Bergstrom', 'profile_path': None}, {'credit_id': '58f38ea8c3a368081e013150', 'department': 'Editing', 'gender': 0, 'id': 40269, 'job': 'First Assistant Editor', 'name': 'Peter Devaney Flanagan', 'profile_path': None}, {'credit_id': '58f38f6c9251413dbe0130d4', 'department': 'Production', 'gender': 2, 'id': 62598, 'job': 'Executive In Charge Of Production', 'name': 'Cary Granat', 'profile_path': None}, {'credit_id': '57609202c3a3687b8f000174', 'department': 'Sound', 'gender': 2, 'id': 108143, 'job': 'Sound Mixer', 'name': 'Richard Bryce Goodman', 'profile_path': None}, {'credit_id': '576092dfc3a3687b880001c8', 'department': 'Editing', 'gender': 0, 'id': 113835, 'job': 'Dialogue Editor', 'name': 'Bob Goold', 'profile_path': None}, {'credit_id': '58f38ff0c3a3680835012bf4', 'department': 'Sound', 'gender': 2, 'id': 1115114, 'job': 'ADR Supervisor', 'name': 'John K. Adams', 'profile_path': None}, {'credit_id': '57609368c3a3687b960001b0', 'department': 'Camera', 'gender': 0, 'id': 1197265, 'job': 'Still Photographer', 'name': 'David Moir', 'profile_path': None}, {'credit_id': '56377ecbc3a3681b5401e6a0', 'department': 'Art', 'gender': 0, 'id': 1377216, 'job': 'Art Department Coordinator', 'name': 'Gerald Lehtola', 'profile_path': None}, {'credit_id': '58f38dfcc3a368081e0130cb', 'department': 'Crew', 'gender': 0, 'id': 1389625, 'job': 'Transportation Coordinator', 'name': 'Derek Raser', 'profile_path': None}, {'credit_id': '56377f3792514129fe00f5d0', 'department': 'Directing', 'gender': 1, 'id': 1391605, 'job': 'Script Supervisor', 'name': 'Annie Welles', 'profile_path': None}, {'credit_id': '58f3768cc3a368081e011e92', 'department': 'Art', 'gender': 0, 'id': 1398118, 'job': 'Construction Coordinator', 'name': 'Robert J. Carlyle', 'profile_path': None}, {'credit_id': '576093929251410d0e0001f2', 'department': 'Camera', 'gender': 0, 'id': 1408192, 'job': 'Steadicam Operator', 'name': 'Kirk R. Gardner', 'profile_path': None}, {'credit_id': '576092d0c3a3687b990001b5', 'department': 'Editing', 'gender': 0, 'id': 1411265, 'job': 'Dialogue Editor', 'name': 'Vic Radulich', 'profile_path': None}, {'credit_id': '58f38cea9251413da7012ac1', 'department': 'Art', 'gender': 0, 'id': 1415610, 'job': 'Property Master', 'name': "John Paul 'J.P.' Jones", 'profile_path': None}, {'credit_id': '576093889251410d150001ac', 'department': 'Camera', 'gender': 0, 'id': 1420160, 'job': 'Steadicam Operator', 'name': 'Dan Kneece', 'profile_path': None}, {'credit_id': '576092129251410d15000185', 'department': 'Sound', 'gender': 0, 'id': 1421706, 'job': 'Sound Re-Recording Mixer', 'name': 'Tom E. Dahl', 'profile_path': None}, {'credit_id': '58f38e339251413d950130a8', 'department': 'Crew', 'gender': 0, 'id': 1424185, 'job': 'Unit Publicist', 'name': 'Claire Raskind', 'profile_path': None}, {'credit_id': '58f377b39251413d84011eb5', 'department': 'Costume &amp; Make-Up', 'gender': 0, 'id': 1433996, 'job': 'Key Hair Stylist', 'name': 'Barbara Olvera', 'profile_path': None}, {'credit_id': '58f38f94c3a368085a011ebd', 'department': 'Production', 'gender': 0, 'id': 1453320, 'job': 'Location Manager', 'name': 'Eric Klosterman', 'profile_path': None}, {'credit_id': '58f377749251413dbe011f52', 'department': 'Camera', 'gender': 0, 'id': 1463692, 'job': 'Grip', 'name': 'Joseph J. Allen', 'profile_path': None}, {'credit_id': '58f38c9b9251413dbe012ec3', 'department': 'Crew', 'gender': 0, 'id': 1475742, 'job': 'Post Production Supervisor', 'name': 'Daniel K. Arredondo', 'profile_path': None}, {'credit_id': '58f37794c3a36807df010c02', 'department': 'Costume &amp; Make-Up', 'gender': 0, 'id': 1528918, 'job': 'Hairstylist', 'name': 'Lynn Marie Curreri', 'profile_path': None}, {'credit_id': '56377f049251414ad801bb07', 'department': 'Costume &amp; Make-Up', 'gender': 0, 'id': 1530866, 'job': 'Costume Supervisor', 'name': 'Mathew Hooey', 'profile_path': None}, {'credit_id': '56377f18c3a3681b5201ce40', 'department': 'Costume &amp; Make-Up', 'gender': 0, 'id': 1530867, 'job': 'Costume Supervisor', 'name': 'Gary J. Saldutti', 'profile_path': None}, {'credit_id': '58f38dd5c3a368081e0130b7', 'department': 'Crew', 'gender': 0, 'id': 1545466, 'job': 'Stunt Coordinator', 'name': 'Anthony Cecere', 'profile_path': None}, {'credit_id': '58f39037c3a3680867013b2a', 'department': 'Sound', 'gender': 2, 'id': 1548698, 'job': 'Orchestrator', 'name': 'Pete Anthony', 'profile_path': None}, {'credit_id': '5760939f9251410d1a000192', 'department': 'Camera', 'gender': 0, 'id': 1550284, 'job': 'Steadicam Operator', 'name': 'Mark Van Loon', 'profile_path': None}, {'credit_id': '58f3772bc3a36807bd00faec', 'department': 'Art', 'gender': 0, 'id': 1553239, 'job': 'Standby Painter', 'name': 'Victoria Carlson', 'profile_path': None}, {'credit_id': '576093549251410d1e0001e0', 'department': 'Sound', 'gender': 0, 'id': 1556630, 'job': 'Music Editor', 'name': 'E. Gedney Webb', 'profile_path': None}, {'credit_id': '58f38ccfc3a368086701387e', 'department': 'Production', 'gender': 0, 'id': 1580896, 'job': 'Production Office Coordinator', 'name': 'Dean Wright', 'profile_path': None}, {'credit_id': '58f376aec3a3680867012704', 'department': 'Art', 'gender': 0, 'id': 1589687, 'job': 'Greensman', 'name': 'James Burke', 'profile_path': None}, {'credit_id': '576092999251410d1e0001d1', 'department': 'Sound', 'gender': 0, 'id': 1636057, 'job': 'Sound Effects Editor', 'name': 'Scott A. Tinsley', 'profile_path': None}, {'credit_id': '576092aa9251410d1700018e', 'department': 'Editing', 'gender': 0, 'id': 1636058, 'job': 'Dialogue Editor', 'name': 'Marla McGuire', 'profile_path': None}, {'credit_id': '576092b6c3a3687b96000197', 'department': 'Editing', 'gender': 0, 'id': 1636059, 'job': 'Dialogue Editor', 'name': 'John O. Wilde', 'profile_path': None}, {'credit_id': '576093029251410d1500019d', 'department': 'Sound', 'gender': 0, 'id': 1636060, 'job': 'Boom Operator', 'name': 'Sean Rush', 'profile_path': None}, {'credit_id': '57609342c3a3687b850001c7', 'department': 'Sound', 'gender': 0, 'id': 1636063, 'job': 'Music Supervisor', 'name': 'Jeff Rabhan', 'profile_path': None}, {'credit_id': '58f38d709251413d80012457', 'department': 'Sound', 'gender': 0, 'id': 1665959, 'job': 'Sound Recordist', 'name': 'Steve Kohler', 'profile_path': None}, {'credit_id': '58f38e8fc3a3680835012b01', 'department': 'Editing', 'gender': 2, 'id': 1752978, 'job': 'Color Timer', 'name': 'Mike Mertens', 'profile_path': None}, {'credit_id': '58f39061c3a36807bd010b87', 'department': 'Writing', 'gender': 0, 'id': 1778013, 'job': 'Storyboard', 'name': 'Gary Damian Thomas', 'profile_path': None}, {'credit_id': '58f376f5c3a36807df010b77', 'department': 'Art', 'gender': 0, 'id': 1797174, 'job': 'Location Scout', 'name': 'James Marlowe', 'profile_path': None}, {'credit_id': '58f377069251413da7011ae0', 'department': 'Art', 'gender': 0, 'id': 1797175, 'job': 'Painter', 'name': 'Robert Burg', 'profile_path': None}, {'credit_id': '58f378029251413dbe011fbb', 'department': 'Costume &amp; Make-Up', 'gender': 0, 'id': 1797177, 'job': 'Set Dressing Artist', 'name': 'Lori Harrison', 'profile_path': None}, {'credit_id': '58f378139251413dbe011fcc', 'department': 'Crew', 'gender': 0, 'id': 1797178, 'job': 'Additional Music', 'name': 'Craig Braginsky', 'profile_path': None}, {'credit_id': '58f38b2d9251413dbe012dd7', 'department': 'Crew', 'gender': 0, 'id': 1797209, 'job': 'Carpenter', 'name': 'Braxton Bragg', 'profile_path': None}, {'credit_id': '58f38b3c9251413da701298c', 'department': 'Crew', 'gender': 0, 'id': 1797210, 'job': 'Craft Service', 'name': 'Mary Ellen Leonard', 'profile_path': None}, {'credit_id': '58f38b51c3a36807fd011543', 'department': 'Crew', 'gender': 0, 'id': 1797211, 'job': 'Driver', 'name': 'Moore Brian', 'profile_path': None}, {'credit_id': '58f38c7a9251413d95012f41', 'department': 'Crew', 'gender': 0, 'id': 1797217, 'job': 'Loader', 'name': 'Egor Davidoff', 'profile_path': None}, {'credit_id': '58f38c8dc3a368081e012fa3', 'department': 'Crew', 'gender': 0, 'id': 1797218, 'job': 'Post Production Assistant', 'name': 'Ryan Krayser', 'profile_path': None}, {'credit_id': '58f38dc79251413d6e013b24', 'department': 'Crew', 'gender': 0, 'id': 1797225, 'job': 'Stand In', 'name': 'Theresa Donahoe', 'profile_path': None}, {'credit_id': '58f38dee9251413d72012f5c', 'department': 'Crew', 'gender': 0, 'id': 1797226, 'job': 'Transportation Captain', 'name': 'J.T. Thayer', 'profile_path': None}, {'credit_id': '58f38e6c9251413d6e013b93', 'department': 'Crew', 'gender': 0, 'id': 1797228, 'job': 'Video Assist Operator', 'name': 'Doug Hunt', 'profile_path': None}, {'credit_id': '58f38f0e9251413d80012573', 'department': 'Lighting', 'gender': 0, 'id': 1797235, 'job': 'Lighting Technician', 'name': 'Jason Boccaleoni', 'profile_path': None}, {'credit_id': '58f38f1d9251413d84013098', 'department': 'Lighting', 'gender': 0, 'id': 1797238, 'job': 'Rigging Grip', 'name': 'Ron Diggory', 'profile_path': None}, {'credit_id': '58f390169251413d720130dc', 'department': 'Sound', 'gender': 0, 'id': 1797243, 'job': 'Foley', 'name': 'Roy Baker', 'profile_path': None}]</t>
  </si>
  <si>
    <t>[{'id': 80, 'name': 'Crime'}, {'id': 27, 'name': 'Horror'}, {'id': 9648, 'name': 'Mystery'}]</t>
  </si>
  <si>
    <t>[{'name': 'Woods Entertainment', 'id': 979}, {'name': 'Dimension Films', 'id': 7405}]</t>
  </si>
  <si>
    <t>Scream</t>
  </si>
  <si>
    <t>m511</t>
  </si>
  <si>
    <t>[{'cast_id': 18, 'character': 'Will Shakespeare', 'credit_id': '52fe4323c3a36847f803d455', 'gender': 2, 'id': 12763, 'name': 'Joseph Fiennes', 'order': 0, 'profile_path': '/qbGRmhRN3f2prrgcTDmBGAa46Qd.jpg'}, {'cast_id': 25, 'character': 'Viola De Lesseps', 'credit_id': '52fe4323c3a36847f803d46d', 'gender': 1, 'id': 12052, 'name': 'Gwyneth Paltrow', 'order': 1, 'profile_path': '/uSidH77gLyon3Zpg6y1GxpKJMdZ.jpg'}, {'cast_id': 19, 'character': 'Philip Henslowe', 'credit_id': '52fe4323c3a36847f803d459', 'gender': 2, 'id': 118, 'name': 'Geoffrey Rush', 'order': 2, 'profile_path': '/5h91WHSK80YtqTk1bMiar2IZzO2.jpg'}, {'cast_id': 20, 'character': 'Hugh Fennyman', 'credit_id': '52fe4323c3a36847f803d45d', 'gender': 2, 'id': 207, 'name': 'Tom Wilkinson', 'order': 3, 'profile_path': '/4mxZKgdem0sQ8hJd0Y7TREwq7TJ.jpg'}, {'cast_id': 21, 'character': 'Queen Elizabeth', 'credit_id': '52fe4323c3a36847f803d461', 'gender': 1, 'id': 5309, 'name': 'Judi Dench', 'order': 4, 'profile_path': '/2is9RvJ3BQAku2EtCmyk5EZoxzT.jpg'}, {'cast_id': 22, 'character': 'Nurse', 'credit_id': '52fe4323c3a36847f803d465', 'gender': 1, 'id': 11356, 'name': 'Imelda Staunton', 'order': 5, 'profile_path': '/mKlkh0AuYPD5HjmnlrW0uPm5QvJ.jpg'}, {'cast_id': 23, 'character': 'Lord Wessex', 'credit_id': '52fe4323c3a36847f803d469', 'gender': 2, 'id': 5472, 'name': 'Colin Firth', 'order': 6, 'profile_path': '/lKUq407IhFF6CQoJbUgbEyfS9JA.jpg'}, {'cast_id': 27, 'character': 'Ned Alleyn', 'credit_id': '52fe4323c3a36847f803d475', 'gender': 2, 'id': 880, 'name': 'Ben Affleck', 'order': 7, 'profile_path': '/cPuPt6mYJ83DjvO3hbjNGug6Fbi.jpg'}, {'cast_id': 26, 'character': 'Tilney', 'credit_id': '52fe4323c3a36847f803d471', 'gender': 2, 'id': 4001, 'name': 'Simon Callow', 'order': 8, 'profile_path': '/pOABmGHa7h1CQ1oG4Q6PyuCbwqL.jpg'}, {'cast_id': 30, 'character': 'Makepeace', 'credit_id': '52fe4323c3a36847f803d479', 'gender': 0, 'id': 20069, 'name': 'Steven Beard', 'order': 9, 'profile_path': None}, {'cast_id': 31, 'character': 'Ralph Bashford', 'credit_id': '52fe4323c3a36847f803d47d', 'gender': 2, 'id': 20070, 'name': 'Jim Carter', 'order': 10, 'profile_path': '/ycS14B6YHA2k4IlEPNgh0eQOv7u.jpg'}, {'cast_id': 32, 'character': 'Christopher Marlowe', 'credit_id': '52fe4323c3a36847f803d481', 'gender': 2, 'id': 4757, 'name': 'Rupert Everett', 'order': 11, 'profile_path': '/pgwbXEVq1v6vVNwcjqbMnhIvA4k.jpg'}, {'cast_id': 33, 'character': 'Richard Burbage', 'credit_id': '52fe4323c3a36847f803d485', 'gender': 2, 'id': 22159, 'name': 'Martin Clunes', 'order': 12, 'profile_path': '/vkXWi8amQC9sUjYkoVrQAiVrBpB.jpg'}, {'cast_id': 34, 'character': 'Frees', 'credit_id': '52fe4323c3a36847f803d489', 'gender': 2, 'id': 15740, 'name': 'Tim McMullan', 'order': 13, 'profile_path': '/8se9JhmD9LE6tiibkGiV51M8rdD.jpg'}, {'cast_id': 35, 'character': 'John Webster', 'credit_id': '52fe4323c3a36847f803d48d', 'gender': 2, 'id': 1125580, 'name': 'Joe Roberts', 'order': 14, 'profile_path': '/dsJX2wZBezfALI5t5haqyKcbI6w.jpg'}]</t>
  </si>
  <si>
    <t>[{'credit_id': '52fe4323c3a36847f803d3fd', 'department': 'Writing', 'gender': 2, 'id': 372, 'job': 'Screenplay', 'name': 'Tom Stoppard', 'profile_path': '/q3lSJRPAqLHIRLgbMuF3GuCaoCC.jpg'}, {'credit_id': '52fe4323c3a36847f803d42d', 'department': 'Sound', 'gender': 2, 'id': 469, 'job': 'Original Music Composer', 'name': 'Stephen Warbeck', 'profile_path': None}, {'credit_id': '52fe4323c3a36847f803d427', 'department': 'Production', 'gender': 2, 'id': 1307, 'job': 'Executive Producer', 'name': 'Bob Weinstein', 'profile_path': '/hheuMcH8MnFGmatPvhdLUNnSOwm.jpg'}, {'credit_id': '52fe4323c3a36847f803d409', 'department': 'Production', 'gender': 2, 'id': 59839, 'job': 'Producer', 'name': 'Harvey Weinstein', 'profile_path': '/k4UCnh7n0r5CEjq30gAl6QCfF9g.jpg'}, {'credit_id': '52fe4323c3a36847f803d43f', 'department': 'Production', 'gender': 1, 'id': 5489, 'job': 'Casting', 'name': 'Michelle Guish', 'profile_path': None}, {'credit_id': '52fe4323c3a36847f803d403', 'department': 'Production', 'gender': 2, 'id': 9181, 'job': 'Producer', 'name': 'Edward Zwick', 'profile_path': '/ucBi071XeIGMEHaEGKtU6PN1FwN.jpg'}, {'credit_id': '52fe4323c3a36847f803d451', 'department': 'Costume &amp; Make-Up', 'gender': 0, 'id': 9027, 'job': 'Costume Design', 'name': 'Sandy Powell', 'profile_path': '/6J0JwsWmFv3vKEguRTV71aK5J.jpg'}, {'credit_id': '52fe4323c3a36847f803d445', 'department': 'Art', 'gender': 2, 'id': 10788, 'job': 'Art Direction', 'name': 'Steven Lawrence', 'profile_path': None}, {'credit_id': '52fe4323c3a36847f803d44b', 'department': 'Art', 'gender': 1, 'id': 11460, 'job': 'Set Decoration', 'name': 'Jill Quertier', 'profile_path': None}, {'credit_id': '52fe4323c3a36847f803d3f1', 'department': 'Directing', 'gender': 0, 'id': 18844, 'job': 'Director', 'name': 'John Madden', 'profile_path': '/8HPERxuUmp44PJcwbweQfICo149.jpg'}, {'credit_id': '52fe4323c3a36847f803d3f7', 'department': 'Writing', 'gender': 2, 'id': 20061, 'job': 'Screenplay', 'name': 'Marc Norman', 'profile_path': None}, {'credit_id': '52fe4323c3a36847f803d415', 'department': 'Production', 'gender': 2, 'id': 20061, 'job': 'Producer', 'name': 'Marc Norman', 'profile_path': None}, {'credit_id': '52fe4323c3a36847f803d40f', 'department': 'Production', 'gender': 2, 'id': 20062, 'job': 'Producer', 'name': 'David Parfitt', 'profile_path': None}, {'credit_id': '52fe4323c3a36847f803d41b', 'department': 'Production', 'gender': 1, 'id': 20063, 'job': 'Producer', 'name': 'Donna Gigliotti', 'profile_path': None}, {'credit_id': '52fe4323c3a36847f803d421', 'department': 'Production', 'gender': 1, 'id': 20064, 'job': 'Executive Producer', 'name': 'Julie Goldstein', 'profile_path': None}, {'credit_id': '52fe4323c3a36847f803d433', 'department': 'Camera', 'gender': 2, 'id': 20065, 'job': 'Director of Photography', 'name': 'Richard Greatrex', 'profile_path': None}, {'credit_id': '52fe4323c3a36847f803d439', 'department': 'Editing', 'gender': 2, 'id': 20066, 'job': 'Editor', 'name': 'David Gamble', 'profile_path': None}]</t>
  </si>
  <si>
    <t>[{'id': 10749, 'name': 'Romance'}, {'id': 36, 'name': 'History'}]</t>
  </si>
  <si>
    <t>[{'name': 'Miramax Films', 'id': 14}, {'name': 'Universal Pictures', 'id': 33}, {'name': 'Bedford Falls Productions', 'id': 348}]</t>
  </si>
  <si>
    <t>Shakespeare in Love</t>
  </si>
  <si>
    <t>m516</t>
  </si>
  <si>
    <t>['comedy', 'crime', 'music']</t>
  </si>
  <si>
    <t>[{'cast_id': 7, 'character': 'Deloris Van Cartier/Sister Mary Clarence', 'credit_id': '52fe432bc3a36847f803f985', 'gender': 1, 'id': 2395, 'name': 'Whoopi Goldberg', 'order': 0, 'profile_path': '/n3lF8w4X4rDa4J2LMDIxMEcuUeH.jpg'}, {'cast_id': 8, 'character': 'Mother Superior', 'credit_id': '52fe432bc3a36847f803f989', 'gender': 1, 'id': 10978, 'name': 'Maggie Smith', 'order': 1, 'profile_path': '/8OtS7JhL12Qa8QzSuZZAzNRbFnu.jpg'}, {'cast_id': 9, 'character': 'Sister Mary Patrick', 'credit_id': '52fe432bc3a36847f803f98d', 'gender': 1, 'id': 11074, 'name': 'Kathy Najimy', 'order': 2, 'profile_path': '/eFFh5QU9ErNKls7WfyG8VHEc2MY.jpg'}, {'cast_id': 10, 'character': 'Sister Mary Robert', 'credit_id': '52fe432bc3a36847f803f991', 'gender': 1, 'id': 20623, 'name': 'Wendy Makkena', 'order': 3, 'profile_path': '/9Nx0N6vQP3czBYSiRgAZbETqAiC.jpg'}, {'cast_id': 11, 'character': 'Sister Mary Lazarus', 'credit_id': '52fe432bc3a36847f803f995', 'gender': 1, 'id': 20624, 'name': 'Mary Wickes', 'order': 4, 'profile_path': '/eVNN8YtXFYGGO7uzaA7SqlVFe63.jpg'}, {'cast_id': 12, 'character': 'Vince LaRocca', 'credit_id': '52fe432bc3a36847f803f999', 'gender': 2, 'id': 1037, 'name': 'Harvey Keitel', 'order': 5, 'profile_path': '/4IcHhp1SCKijRxb7kqnxZNJuKdn.jpg'}, {'cast_id': 13, 'character': 'Lt. Eddie Souther', 'credit_id': '52fe432bc3a36847f803f99d', 'gender': 2, 'id': 5502, 'name': 'Bill Nunn', 'order': 6, 'profile_path': '/dcZWC2iGjHasKwdYSwpHcWFQX5a.jpg'}, {'cast_id': 14, 'character': 'Willy', 'credit_id': '52fe432bc3a36847f803f9a1', 'gender': 2, 'id': 4255, 'name': 'Richard Portnow', 'order': 7, 'profile_path': '/bKvHyXRytdiQLZmNkV9AjdFnNvK.jpg'}, {'cast_id': 15, 'character': 'Joey', 'credit_id': '52fe432bc3a36847f803f9a5', 'gender': 2, 'id': 20625, 'name': 'Robert Miranda', 'order': 8, 'profile_path': None}, {'cast_id': 16, 'character': "Bishop O'Hara", 'credit_id': '52fe432bc3a36847f803f9a9', 'gender': 2, 'id': 20626, 'name': 'Joseph Maher', 'order': 9, 'profile_path': '/hgq8vDtBsk0ovVxRJHkAyXzTVth.jpg'}, {'cast_id': 17, 'character': 'Michelle', 'credit_id': '52fe432bc3a36847f803f9ad', 'gender': 1, 'id': 15899, 'name': 'Jenifer Lewis', 'order': 10, 'profile_path': '/yMClokTiKKwa3KWSfxT1wsy9YZ.jpg'}, {'cast_id': 18, 'character': 'Tina', 'credit_id': '52fe432bc3a36847f803f9b1', 'gender': 1, 'id': 20627, 'name': 'Charlotte Crossley', 'order': 11, 'profile_path': None}, {'cast_id': 19, 'character': 'Larry Merrick', 'credit_id': '52fe432bc3a36847f803f9b5', 'gender': 2, 'id': 20628, 'name': 'Michael Durrell', 'order': 12, 'profile_path': None}, {'cast_id': 20, 'character': 'Lewanda', 'credit_id': '54f10a42c3a36832480003d9', 'gender': 1, 'id': 88186, 'name': 'A.J. Johnson', 'order': 13, 'profile_path': '/ltieu9aznaBoj3hVuzDdUpXyvtX.jpg'}, {'cast_id': 21, 'character': 'Biker', 'credit_id': '57265bec9251413309003958', 'gender': 2, 'id': 15372, 'name': 'Jeremy Roberts', 'order': 14, 'profile_path': '/pa0Svikgm2bQI3u6C0r7vg7yRSY.jpg'}, {'cast_id': 22, 'character': 'Choir Nun', 'credit_id': '5764f3ebc3a36818ee000bbe', 'gender': 1, 'id': 951387, 'name': 'Prudence Wright Holmes', 'order': 15, 'profile_path': '/e1zCHuD7jxmRHWshJWIzEDUtiKQ.jpg'}]</t>
  </si>
  <si>
    <t>[{'credit_id': '52fe432bc3a36847f803f963', 'department': 'Directing', 'gender': 2, 'id': 716, 'job': 'Director', 'name': 'Emile Ardolino', 'profile_path': '/h4LqsmRshajyuggfxR3wj7aNqyi.jpg'}, {'credit_id': '52fe432bc3a36847f803f97b', 'department': 'Camera', 'gender': 2, 'id': 2723, 'job': 'Director of Photography', 'name': 'Adam Greenberg', 'profile_path': '/te3aqArBCPkza8DeJpDx0Rncen8.jpg'}, {'credit_id': '52fe432bc3a36847f803f981', 'department': 'Art', 'gender': 2, 'id': 7716, 'job': 'Production Design', 'name': 'Jackson De Govia', 'profile_path': None}, {'credit_id': '52fe432bc3a36847f803f975', 'department': 'Sound', 'gender': 2, 'id': 9251, 'job': 'Original Music Composer', 'name': 'Marc Shaiman', 'profile_path': '/aesoPh8jPR5qDKjjt7o5uj9kS3W.jpg'}, {'credit_id': '52fe432bc3a36847f803f969', 'department': 'Writing', 'gender': 2, 'id': 20621, 'job': 'Screenplay', 'name': 'Joseph Howard', 'profile_path': None}, {'credit_id': '52fe432bc3a36847f803f96f', 'department': 'Production', 'gender': 1, 'id': 20622, 'job': 'Producer', 'name': 'Teri Schwartz', 'profile_path': None}]</t>
  </si>
  <si>
    <t>[{'id': 10402, 'name': 'Music'}, {'id': 35, 'name': 'Comedy'}]</t>
  </si>
  <si>
    <t>Sister Act</t>
  </si>
  <si>
    <t>m517</t>
  </si>
  <si>
    <t>['fantasy', 'mystery', 'thriller']</t>
  </si>
  <si>
    <t>[{'cast_id': 1, 'character': 'Ichabod Crane', 'credit_id': '52fe4364c3a36847f8050ca1', 'gender': 2, 'id': 85, 'name': 'Johnny Depp', 'order': 0, 'profile_path': '/kbWValANhZI8rbWZXximXuMN4UN.jpg'}, {'cast_id': 13, 'character': 'Dr. Lancaster', 'credit_id': '52fe4364c3a36847f8050cd5', 'gender': 2, 'id': 27762, 'name': 'Ian McDiarmid', 'order': 1, 'profile_path': '/8YkDYHhuWoCzP41fkqI1RXGTz2P.jpg'}, {'cast_id': 24, 'character': 'Katrina Van Tassel', 'credit_id': '52fe4364c3a36847f8050d01', 'gender': 1, 'id': 6886, 'name': 'Christina Ricci', 'order': 2, 'profile_path': '/dzB58d6fNrTEi7nBAU1tySJc2at.jpg'}, {'cast_id': 14, 'character': 'Brom Van Brunt', 'credit_id': '52fe4364c3a36847f8050cd9', 'gender': 2, 'id': 27763, 'name': 'Casper Van Dien', 'order': 3, 'profile_path': '/ktJIgsilxxQeOvA9I789veHnDnt.jpg'}, {'cast_id': 15, 'character': 'Notar Hardenbrook', 'credit_id': '52fe4364c3a36847f8050cdd', 'gender': 2, 'id': 3796, 'name': 'Michael Gough', 'order': 4, 'profile_path': '/lSADK0gjUtcq4B6zKIUwB3SofSP.jpg'}, {'cast_id': 16, 'character': 'Hessian Horseman', 'credit_id': '52fe4364c3a36847f8050ce1', 'gender': 2, 'id': 4690, 'name': 'Christopher Walken', 'order': 5, 'profile_path': '/ysO1GwRzLT9OVAB9Y2SKHxomqDr.jpg'}, {'cast_id': 17, 'character': 'Lady Crane', 'credit_id': '52fe4364c3a36847f8050ce5', 'gender': 1, 'id': 4452, 'name': 'Lisa Marie', 'order': 6, 'profile_path': '/ze1gOeR6qfAMAUlMqNYdV7KX3Pd.jpg'}, {'cast_id': 18, 'character': 'Kilian', 'credit_id': '52fe4364c3a36847f8050ce9', 'gender': 2, 'id': 27764, 'name': 'Steven Waddington', 'order': 7, 'profile_path': '/ouQIklNVVkqlW1Htujmptm2qTen.jpg'}, {'cast_id': 19, 'character': 'Burgomaster', 'credit_id': '52fe4364c3a36847f8050ced', 'gender': 2, 'id': 113, 'name': 'Christopher Lee', 'order': 8, 'profile_path': '/aVzp6zflzedmdKPLxaPqcZ05PDK.jpg'}, {'cast_id': 20, 'character': 'Crone', 'credit_id': '52fe4364c3a36847f8050cf1', 'gender': 1, 'id': 8436, 'name': 'Miranda Richardson', 'order': 9, 'profile_path': '/kTs3t6pnO3zR7WYSVYzQfJ9yKMW.jpg'}, {'cast_id': 21, 'character': 'Baltus Van Tassel', 'credit_id': '52fe4364c3a36847f8050cf5', 'gender': 2, 'id': 5658, 'name': 'Michael Gambon', 'order': 10, 'profile_path': '/rcjsXZ6PUKlBbrFNv8itMWLzgXx.jpg'}, {'cast_id': 22, 'character': 'Reverend Steenwyck', 'credit_id': '52fe4364c3a36847f8050cf9', 'gender': 2, 'id': 4004, 'name': 'Jeffrey Jones', 'order': 11, 'profile_path': '/96J47E34mbjqnhiW9dbLuBqyqmD.jpg'}, {'cast_id': 23, 'character': 'BÃ¼rgermeister Phillipse', 'credit_id': '52fe4364c3a36847f8050cfd', 'gender': 2, 'id': 10983, 'name': 'Richard Griffiths', 'order': 12, 'profile_path': '/hUHiJYtXgGgYt7UkHA7YgEiGNYC.jpg'}, {'cast_id': 25, 'character': 'Peter Van Garrett', 'credit_id': '52fe4364c3a36847f8050d05', 'gender': 2, 'id': 2641, 'name': 'Martin Landau', 'order': 13, 'profile_path': '/ylT7pqkcPNsHloe2dJsePFSoIkE.jpg'}, {'cast_id': 34, 'character': 'Young Masbath', 'credit_id': '52fe4364c3a36847f8050d33', 'gender': 2, 'id': 73528, 'name': 'Marc Pickering', 'order': 14, 'profile_path': '/3xOapB4eNc5QU1Oo0NcBDX8Jolh.jpg'}, {'cast_id': 35, 'character': 'Beth Killian', 'credit_id': '52fe4364c3a36847f8050d37', 'gender': 1, 'id': 42641, 'name': 'Claire Skinner', 'order': 15, 'profile_path': '/eWQfFgp4w7dQAW7r0GxyesfrLcN.jpg'}, {'cast_id': 36, 'character': 'High Constable', 'credit_id': '52fe4364c3a36847f8050d3b', 'gender': 2, 'id': 2629, 'name': 'Alun Armstrong', 'order': 16, 'profile_path': '/bndjwAJEebKYUGmLLgGD8VfP9N4.jpg'}, {'cast_id': 37, 'character': 'Sarah', 'credit_id': '52fe4364c3a36847f8050d3f', 'gender': 1, 'id': 208507, 'name': 'Jessica Oyelowo', 'order': 17, 'profile_path': '/6Qp8UScrgCYM0PdSVzH2viLxWMc.jpg'}, {'cast_id': 46, 'character': 'Jonathan Masbath', 'credit_id': '56c8c425c3a368408c004289', 'gender': 0, 'id': 1239833, 'name': 'Mark Spalding', 'order': 19, 'profile_path': '/x5CLzO193M0e9TF9Kqp7nqKnREL.jpg'}, {'cast_id': 39, 'character': 'Lord Crane', 'credit_id': '52fe4364c3a36847f8050d47', 'gender': 2, 'id': 27172, 'name': 'Peter Guinness', 'order': 20, 'profile_path': '/lIdWBWDD8bx9pFR9s6aKPjWIR2Y.jpg'}, {'cast_id': 40, 'character': 'Van Ripper', 'credit_id': '52fe4364c3a36847f8050d4b', 'gender': 2, 'id': 79856, 'name': 'Tony Maudsley', 'order': 21, 'profile_path': '/7VjhAftH1YBVEm3GRznNiX0Q3Pu.jpg'}, {'cast_id': 44, 'character': 'Constable', 'credit_id': '568712a292514113340179a0', 'gender': 2, 'id': 3543, 'name': 'Jamie Foreman', 'order': 22, 'profile_path': '/kjheuaxB6RBqBKIysWamFzor3OD.jpg'}, {'cast_id': 45, 'character': 'Constable', 'credit_id': '568712b1c3a3684bcc02257d', 'gender': 0, 'id': 26857, 'name': 'Philip Martin Brown', 'order': 23, 'profile_path': '/624lOsRpzEdippiIUBDMijEGAx9.jpg'}]</t>
  </si>
  <si>
    <t>[{'credit_id': '52fe4364c3a36847f8050d17', 'department': 'Production', 'gender': 2, 'id': 1776, 'job': 'Executive Producer', 'name': 'Francis Ford Coppola', 'profile_path': '/vEGwqahu7UlI6OwELy92xbXk9Kd.jpg'}, {'credit_id': '52fe4364c3a36847f8050d1d', 'department': 'Production', 'gender': 2, 'id': 511, 'job': 'Executive Producer', 'name': 'Larry J. Franco', 'profile_path': None}, {'credit_id': '5371edffc3a368436e000c80', 'department': 'Art', 'gender': 2, 'id': 1226, 'job': 'Production Design', 'name': 'Rick Heinrichs', 'profile_path': None}, {'credit_id': '52fe4364c3a36847f8050ca7', 'department': 'Directing', 'gender': 2, 'id': 510, 'job': 'Director', 'name': 'Tim Burton', 'profile_path': '/yHEHAHQpN9PfSEQx1UxZPczhcAi.jpg'}, {'credit_id': '52fe4364c3a36847f8050cb9', 'department': 'Sound', 'gender': 2, 'id': 531, 'job': 'Original Music Composer', 'name': 'Danny Elfman', 'profile_path': '/pWacZpYPos8io22nEiim7d3wp2j.jpg'}, {'credit_id': '52fe4364c3a36847f8050cc5', 'department': 'Editing', 'gender': 2, 'id': 541, 'job': 'Editor', 'name': 'Chris Lebenzon', 'profile_path': '/eA6NqE5wdIM0LT3g1ihanv5vUM7.jpg'}, {'credit_id': '52fe4364c3a36847f8050d2f', 'department': 'Costume &amp; Make-Up', 'gender': 0, 'id': 557, 'job': 'Costume Design', 'name': 'Colleen Atwood', 'profile_path': '/4hbAdhvoCkENdoFDLKdXck1ESIl.jpg'}, {'credit_id': '52fe4364c3a36847f8050cd1', 'department': 'Production', 'gender': 1, 'id': 1302, 'job': 'Casting', 'name': 'Susie Figgis', 'profile_path': None}, {'credit_id': '52fe4364c3a36847f8050cb3', 'department': 'Production', 'gender': 2, 'id': 2997, 'job': 'Producer', 'name': 'Scott Rudin', 'profile_path': '/zR8sdlGblto6dneAr2mckTowwEl.jpg'}, {'credit_id': '52fe4364c3a36847f8050cad', 'department': 'Camera', 'gender': 2, 'id': 4185, 'job': 'Director of Photography', 'name': 'Emmanuel Lubezki', 'profile_path': '/cUlQjVraYILk8Lt3uCSAJApNYHy.jpg'}, {'credit_id': '52fe4364c3a36847f8050d29', 'department': 'Production', 'gender': 1, 'id': 6493, 'job': 'Casting', 'name': 'Ilene Starger', 'profile_path': None}, {'credit_id': '52fe4364c3a36847f8050cbf', 'department': 'Writing', 'gender': 2, 'id': 12047, 'job': 'Screenplay', 'name': 'Andrew Kevin Walker', 'profile_path': '/tPypY1vmiLEkoFuN0Q5pUU338ms.jpg'}, {'credit_id': '52fe4364c3a36847f8050d11', 'department': 'Writing', 'gender': 2, 'id': 12047, 'job': 'Screenstory', 'name': 'Andrew Kevin Walker', 'profile_path': '/tPypY1vmiLEkoFuN0Q5pUU338ms.jpg'}, {'credit_id': '52fe4364c3a36847f8050ccb', 'department': 'Writing', 'gender': 0, 'id': 27761, 'job': 'Novel', 'name': 'Washington Irving', 'profile_path': None}, {'credit_id': '52fe4364c3a36847f8050d23', 'department': 'Production', 'gender': 2, 'id': 11303, 'job': 'Producer', 'name': 'Adam Schroeder', 'profile_path': None}, {'credit_id': '52fe4364c3a36847f8050d0b', 'department': 'Writing', 'gender': 0, 'id': 176246, 'job': 'Screenstory', 'name': 'Kevin Yagher', 'profile_path': '/vdmAyU1mghOKUEpg5W6KSqu3FZ7.jpg'}, {'credit_id': '5371ee38c3a3684366000da3', 'department': 'Costume &amp; Make-Up', 'gender': 0, 'id': 1319134, 'job': 'Costume Supervisor', 'name': 'Suzi Turnbull', 'profile_path': None}, {'credit_id': '554a1718c3a36841b6001fdb', 'department': 'Visual Effects', 'gender': 0, 'id': 1460621, 'job': 'VFX Production Coordinator', 'name': "Julie D'Antoni", 'profile_path': None}]</t>
  </si>
  <si>
    <t>[{'id': 18, 'name': 'Drama'}, {'id': 14, 'name': 'Fantasy'}, {'id': 53, 'name': 'Thriller'}, {'id': 9648, 'name': 'Mystery'}]</t>
  </si>
  <si>
    <t>[{'name': 'Paramount Pictures', 'id': 4}, {'name': 'American Zoetrope', 'id': 70}, {'name': 'Mandalay Pictures', 'id': 551}, {'name': 'Tim Burton Productions', 'id': 8601}, {'name': 'Karol Film Productions', 'id': 23310}]</t>
  </si>
  <si>
    <t>Sleepy Hollow</t>
  </si>
  <si>
    <t>m522</t>
  </si>
  <si>
    <t>[{'cast_id': 15, 'character': 'Sugar Kane Kowalczyk', 'credit_id': '52fe422bc3a36847f8009465', 'gender': 1, 'id': 3149, 'name': 'Marilyn Monroe', 'order': 0, 'profile_path': '/12djXHYsa1fc9tZK0b9BfxaA6CP.jpg'}, {'cast_id': 5, 'character': 'Joe (Josephine)', 'credit_id': '52fe422bc3a36847f8009437', 'gender': 2, 'id': 3150, 'name': 'Tony Curtis', 'order': 1, 'profile_path': '/pgI8yJsEjEE4YU1PEGhsa3pdQXp.jpg'}, {'cast_id': 6, 'character': 'Jerry (Daphne)', 'credit_id': '52fe422bc3a36847f800943b', 'gender': 2, 'id': 3151, 'name': 'Jack Lemmon', 'order': 2, 'profile_path': '/chZmNRYMtqkiDlatprGDH4BzGqG.jpg'}, {'cast_id': 16, 'character': 'Spats Colombo', 'credit_id': '52fe422bc3a36847f8009469', 'gender': 2, 'id': 3152, 'name': 'George Raft', 'order': 3, 'profile_path': '/orQya82STEGviY0ARuyo3AIt1Ud.jpg'}, {'cast_id': 17, 'character': 'Det. Mulligan', 'credit_id': '52fe422bc3a36847f800946d', 'gender': 0, 'id': 3155, 'name': 'Pat Oâ€™Brien', 'order': 4, 'profile_path': '/nRd6AufixcDcptqRSJwq1pTLArX.jpg'}, {'cast_id': 7, 'character': 'Osgood Fielding III', 'credit_id': '52fe422bc3a36847f800943f', 'gender': 0, 'id': 3156, 'name': 'Joe E. Brown', 'order': 5, 'profile_path': '/sFU0iVNQrDRA5TYi3WJQHoAbUya.jpg'}, {'cast_id': 10, 'character': 'Little Bonaparte', 'credit_id': '52fe422bc3a36847f800944f', 'gender': 2, 'id': 3160, 'name': 'Nehemiah Persoff', 'order': 6, 'profile_path': '/jyH8brDoTdpNuGzSIGsJRS51iys.jpg'}, {'cast_id': 11, 'character': 'Sweet Sue', 'credit_id': '52fe422bc3a36847f8009453', 'gender': 1, 'id': 3161, 'name': 'Joan Shawlee', 'order': 7, 'profile_path': '/1KSTHsyQsyuIAaj4k1BLmdpMaEc.jpg'}, {'cast_id': 81, 'character': 'Sig Poliakoff', 'credit_id': '581237c492514152d5019bdb', 'gender': 0, 'id': 1700403, 'name': 'Billy Gray', 'order': 8, 'profile_path': '/rkJTDcNjCi1V6eh0lcVgU3B8OJo.jpg'}, {'cast_id': 18, 'character': 'Toothpick Charlie', 'credit_id': '52fe422bc3a36847f8009471', 'gender': 2, 'id': 3163, 'name': 'George E. Stone', 'order': 9, 'profile_path': '/aDX2se7zXTrwq3YbYnrZZFMwIFS.jpg'}, {'cast_id': 20, 'character': 'Beinstock', 'credit_id': '566b1177c3a3683f56004955', 'gender': 0, 'id': 1238851, 'name': 'Dave Barry', 'order': 10, 'profile_path': '/nbiywhree4scC8d5JQEqYhKfFft.jpg'}, {'cast_id': 19, 'character': "Spats' henchman", 'credit_id': '52fe422bc3a36847f8009475', 'gender': 2, 'id': 84229, 'name': 'Mike Mazurki', 'order': 11, 'profile_path': '/s1alibwL5JiBhBNZQGiN91Hccc3.jpg'}, {'cast_id': 21, 'character': "Spats' Henchman", 'credit_id': '566b11f1c3a3682e98004c08', 'gender': 0, 'id': 1045763, 'name': 'Harry Wilson', 'order': 12, 'profile_path': '/jbJHEyDbCRyD7hnUbmNjCNqWTMT.jpg'}, {'cast_id': 22, 'character': 'Dolores', 'credit_id': '566b12a19251417383004dfa', 'gender': 1, 'id': 164975, 'name': 'Beverly Wills', 'order': 13, 'profile_path': '/hfL1tnpME2VeTsbswifI3agrdnT.jpg'}, {'cast_id': 12, 'character': 'Nellie', 'credit_id': '52fe422bc3a36847f8009457', 'gender': 1, 'id': 3168, 'name': 'Barbara Drew', 'order': 14, 'profile_path': '/v6S957xjM9g36qdlS3CUTgEiSxl.jpg'}, {'cast_id': 14, 'character': 'Johnny Paradise', 'credit_id': '52fe422bc3a36847f8009461', 'gender': 2, 'id': 81501, 'name': 'Edward G. Robinson Jr.', 'order': 15, 'profile_path': '/3lUuOEIaso97RC5CzdHe3qwoUFD.jpg'}, {'cast_id': 23, 'character': 'Party Guest (uncredited)', 'credit_id': '566b132fc3a36836b40090d8', 'gender': 2, 'id': 1072437, 'name': 'Brandon Beach', 'order': 16, 'profile_path': None}, {'cast_id': 24, 'character': 'Olga (uncredited)', 'credit_id': '566b13a4c3a3683f5600499f', 'gender': 1, 'id': 153395, 'name': 'Marian Collier', 'order': 17, 'profile_path': '/ohSTBTqC4XRqrQZdfGBP7p3pxFH.jpg'}, {'cast_id': 25, 'character': "Spats' Henchman (uncredited)", 'credit_id': '566b140c925141664f005207', 'gender': 0, 'id': 151865, 'name': 'Pat Comiskey', 'order': 18, 'profile_path': None}, {'cast_id': 26, 'character': 'Gangster Convention Greeter (uncredited)', 'credit_id': '566b1443c3a3682647004ed5', 'gender': 2, 'id': 1152705, 'name': 'James Dime', 'order': 19, 'profile_path': '/jWyPz8zzzLCw3zlUC2wrrjiuSqm.jpg'}, {'cast_id': 27, 'character': 'Gangster at Convention (uncredited)', 'credit_id': '566b14b3c3a36834c1005805', 'gender': 2, 'id': 1547818, 'name': 'Duke Fishman', 'order': 20, 'profile_path': '/t0rcrxKUKoqxnGR2WUsJot1ji8r.jpg'}, {'cast_id': 28, 'character': 'Funeral Director / Speakeasy Waiter (voice) (uncredited)', 'credit_id': '566b15bf92514169e20056d7', 'gender': 2, 'id': 16417, 'name': 'Paul Frees', 'order': 21, 'profile_path': '/ey4xNbw7AfFW7brHnb3C9ADL34Q.jpg'}, {'cast_id': 29, 'character': 'Gangster with Charlie (uncredited)', 'credit_id': '566b15fe92514173ff009888', 'gender': 0, 'id': 1287871, 'name': 'Jack Gordon', 'order': 22, 'profile_path': None}, {'cast_id': 30, 'character': 'Mobster at Banquet (uncredited)', 'credit_id': '566b1640c3a3682e98004cae', 'gender': 0, 'id': 120048, 'name': 'Joe Gray', 'order': 23, 'profile_path': '/tnTxSB80qmQtlB8pmAre8YFLBjx.jpg'}, {'cast_id': 31, 'character': 'Official #2 (uncredited)', 'credit_id': '566b1678c3a3682647004f1e', 'gender': 0, 'id': 562713, 'name': "Harold 'Tommy' Hart", 'order': 24, 'profile_path': None}, {'cast_id': 32, 'character': 'Policeman (uncredited)', 'credit_id': '566b16b39251417383004e72', 'gender': 0, 'id': 1514041, 'name': 'William Hoehne Jr.', 'order': 25, 'profile_path': None}, {'cast_id': 33, 'character': 'Waiter (uncredited)', 'credit_id': '566b16f7925141664f00526b', 'gender': 0, 'id': 115331, 'name': 'John Indrisano', 'order': 26, 'profile_path': '/p6WGIhWTeGQn7HXpQOvususcOiX.jpg'}, {'cast_id': 34, 'character': 'Bouncer (uncredited)', 'credit_id': '566b1780c3a3683f56004a35', 'gender': 2, 'id': 34324, 'name': 'Tom Kennedy', 'order': 27, 'profile_path': '/v8VboGHq2aUqYG3l3WBPsyxSyad.jpg'}, {'cast_id': 42, 'character': 'Small Role (uncredited)', 'credit_id': '566b1ac3c3a3680e730001f0', 'gender': 2, 'id': 151771, 'name': 'Jack Mather', 'order': 28, 'profile_path': '/tpCMvjy25fvEVNUhpqU3Cty28ZO.jpg'}, {'cast_id': 43, 'character': 'Small Role (uncredited)', 'credit_id': '566b1b6892514173ff009941', 'gender': 1, 'id': 134001, 'name': 'Laurie Mitchell', 'order': 29, 'profile_path': '/94rxdoYbC4KuC9ME8eEm4WsZukk.jpg'}, {'cast_id': 44, 'character': 'Small Role (uncredited)', 'credit_id': '566b1b88c3a36836b40091c0', 'gender': 0, 'id': 1250242, 'name': 'Joe Palma', 'order': 30, 'profile_path': None}, {'cast_id': 35, 'character': 'Old Man (uncredited)', 'credit_id': '566b187c9251412dbc0003bc', 'gender': 2, 'id': 1364421, 'name': 'Scott Seaton', 'order': 31, 'profile_path': '/l3oAuHTCEUghflItpS89sfsz8gL.jpg'}, {'cast_id': 36, 'character': 'Drunk (uncredited)', 'credit_id': '566b18e1c3a3683f56004a55', 'gender': 2, 'id': 165132, 'name': 'Fred Sherman', 'order': 32, 'profile_path': None}, {'cast_id': 45, 'character': 'Small Role (uncredited)', 'credit_id': '566b1ba2c3a3683f56004ac0', 'gender': 0, 'id': 1496053, 'name': 'Carl Sklover', 'order': 33, 'profile_path': '/yHFkElMPlDhiXTSDXDAo0tfnCps.jpg'}, {'cast_id': 37, 'character': 'Speakeasy Patron (uncredited)', 'credit_id': '566b1908c3a36836b4009170', 'gender': 0, 'id': 1208035, 'name': 'Bert Stevens', 'order': 34, 'profile_path': None}, {'cast_id': 38, 'character': 'Speakeasy Patron (uncredited)', 'credit_id': '566b192ec3a36833b6005574', 'gender': 0, 'id': 1208039, 'name': 'Arthur Tovey', 'order': 35, 'profile_path': None}, {'cast_id': 46, 'character': 'Small Role (uncredited)', 'credit_id': '566b1bd99251415ec50053e5', 'gender': 0, 'id': 1547827, 'name': 'Ralph Volkie', 'order': 36, 'profile_path': None}, {'cast_id': 39, 'character': 'Mozzarella (uncredited)', 'credit_id': '566b195fc3a3682e98004d12', 'gender': 2, 'id': 3345, 'name': 'Tito Vuolo', 'order': 37, 'profile_path': '/9LI0wjSWG2ZEYyhMWaWuidapuaW.jpg'}, {'cast_id': 40, 'character': 'Emily (uncredited)', 'credit_id': '566b1995c3a368535a004fc7', 'gender': 0, 'id': 1221372, 'name': 'Sandra Warner', 'order': 38, 'profile_path': '/fNC3E34oIaI03iyYFgY3lRsfc78.jpg'}, {'cast_id': 47, 'character': 'Small Role (uncredited)', 'credit_id': '566b1bfb925141664f0052fd', 'gender': 2, 'id': 119255, 'name': 'Billy Wayne', 'order': 39, 'profile_path': None}, {'cast_id': 41, 'character': 'Rosella (uncredited)', 'credit_id': '566b19fd92514173ff00990f', 'gender': 1, 'id': 1759, 'name': 'Grace Lee Whitney', 'order': 40, 'profile_path': '/h1uisJQaVHhNCYqvxgx3VevGNtA.jpg'}, {'cast_id': 85, 'character': 'Chef (uncredited)', 'credit_id': '5866a331c3a36852c0034ee3', 'gender': 0, 'id': 1468481, 'name': 'Edwin Rochelle', 'order': 41, 'profile_path': None}, {'cast_id': 86, 'character': 'Speakeasy Patron (uncredited)', 'credit_id': '586d4586c3a368184f00038f', 'gender': 2, 'id': 569144, 'name': 'Frank McLure', 'order': 42, 'profile_path': '/u6E8Ms5zQXg9LEr7lktIvhtMxjS.jpg'}, {'cast_id': 87, 'character': 'Hotel Guest (uncredited)', 'credit_id': '59b29ec3c3a3682c220987a9', 'gender': 0, 'id': 191823, 'name': 'Steve Carruthers', 'order': 43, 'profile_path': '/lafDxGcaP7zzYGi5s1BlVjnMNjy.jpg'}]</t>
  </si>
  <si>
    <t>[{'credit_id': '566b71c9c3a36836b4009cd7', 'department': 'Writing', 'gender': 0, 'id': 3146, 'job': 'Screenplay', 'name': 'Billy Wilder', 'profile_path': '/nWV9BDDCbRegP7etiPjl3vYnJEq.jpg'}, {'credit_id': '52fe422bc3a36847f8009421', 'department': 'Directing', 'gender': 0, 'id': 3146, 'job': 'Director', 'name': 'Billy Wilder', 'profile_path': '/nWV9BDDCbRegP7etiPjl3vYnJEq.jpg'}, {'credit_id': '52fe422bc3a36847f8009433', 'department': 'Production', 'gender': 0, 'id': 3146, 'job': 'Producer', 'name': 'Billy Wilder', 'profile_path': '/nWV9BDDCbRegP7etiPjl3vYnJEq.jpg'}, {'credit_id': '52fe422bc3a36847f800942d', 'department': 'Camera', 'gender': 2, 'id': 3148, 'job': 'Director of Photography', 'name': 'Charles Lang', 'profile_path': '/1k74XckQqxOwdPYvhvhEdZ9jl4l.jpg'}, {'credit_id': '581244fbc3a3687a9d01a38a', 'department': 'Writing', 'gender': 0, 'id': 3158, 'job': 'Story', 'name': 'Michael Logan', 'profile_path': None}, {'credit_id': '52fe422bc3a36847f800944b', 'department': 'Production', 'gender': 2, 'id': 3159, 'job': 'Producer', 'name': 'Doane Harrison', 'profile_path': None}, {'credit_id': '52fe422bc3a36847f800945d', 'department': 'Editing', 'gender': 0, 'id': 8621, 'job': 'Editor', 'name': 'Arthur P. Schmidt', 'profile_path': None}, {'credit_id': '566b721992514125d30011a5', 'department': 'Sound', 'gender': 2, 'id': 4100, 'job': 'Original Music Composer', 'name': 'Adolph Deutsch', 'profile_path': None}, {'credit_id': '566b73a4c3a3683f56005770', 'department': 'Art', 'gender': 2, 'id': 4104, 'job': 'Set Decoration', 'name': 'Edward G. Boyle', 'profile_path': None}, {'credit_id': '566b74f89251415ec500610a', 'department': 'Production', 'gender': 0, 'id': 4106, 'job': 'Production Manager', 'name': 'Allen K. Wood', 'profile_path': None}, {'credit_id': '566b761ec3a3680e7300107d', 'department': 'Crew', 'gender': 0, 'id': 4107, 'job': 'Special Effects', 'name': 'Milt Rice', 'profile_path': None}, {'credit_id': '566b78fb9251417383005cb1', 'department': 'Lighting', 'gender': 0, 'id': 4108, 'job': 'Gaffer', 'name': 'Don Stott', 'profile_path': None}, {'credit_id': '566b754d92514173ff00a670', 'department': 'Directing', 'gender': 0, 'id': 18379, 'job': 'Assistant Director', 'name': 'Hal W. Polaire', 'profile_path': None}, {'credit_id': '566b7773c3a368535a006038', 'department': 'Crew', 'gender': 2, 'id': 12431, 'job': 'Stunts', 'name': 'Carey Loftin', 'profile_path': None}, {'credit_id': '566b737ec3a3680e73000fea', 'department': 'Art', 'gender': 2, 'id': 12495, 'job': 'Art Direction', 'name': 'Ted Haworth', 'profile_path': None}, {'credit_id': '566b74649251417383005bc4', 'department': 'Costume &amp; Make-Up', 'gender': 0, 'id': 14056, 'job': 'Makeup Artist', 'name': 'Emile LaVigne', 'profile_path': None}, {'credit_id': '566b7436c3a36836b4009d4e', 'department': 'Costume &amp; Make-Up', 'gender': 0, 'id': 17672, 'job': 'Hairstylist', 'name': 'Agnes Flanagan', 'profile_path': None}, {'credit_id': '566b7596925141664f0060cc', 'department': 'Sound', 'gender': 2, 'id': 10919, 'job': 'Sound', 'name': 'Fred Lau', 'profile_path': None}, {'credit_id': '581244de92514152d501a5b4', 'department': 'Writing', 'gender': 0, 'id': 3157, 'job': 'Story', 'name': 'Robert Thoeren', 'profile_path': None}, {'credit_id': '566b7b85c3a368535a006145', 'department': 'Production', 'gender': 0, 'id': 29856, 'job': 'Location Manager', 'name': 'John Veitch', 'profile_path': None}, {'credit_id': '566b77a3925141664f006138', 'department': 'Camera', 'gender': 0, 'id': 45963, 'job': 'Still Photographer', 'name': 'Bernie Abramson', 'profile_path': None}, {'credit_id': '566b7932c3a3680e73001139', 'department': 'Sound', 'gender': 0, 'id': 51379, 'job': 'Music Editor', 'name': 'Eve Newman', 'profile_path': None}, {'credit_id': '566b77369251415001000cce', 'department': 'Crew', 'gender': 0, 'id': 120048, 'job': 'Stunts', 'name': 'Joe Gray', 'profile_path': '/tnTxSB80qmQtlB8pmAre8YFLBjx.jpg'}, {'credit_id': '566b7701c3a36833b6006344', 'department': 'Crew', 'gender': 0, 'id': 562715, 'job': 'Stunts', 'name': 'Polly Burson', 'profile_path': None}, {'credit_id': '5685681b9251417e63003ba1', 'department': 'Directing', 'gender': 2, 'id': 940683, 'job': 'Assistant Director', 'name': 'Sam Nelson', 'profile_path': None}, {'credit_id': '566b797fc3a36833b60063ca', 'department': 'Sound', 'gender': 0, 'id': 1228187, 'job': 'Vocal Coach', 'name': 'Gerald Wiggins', 'profile_path': None}, {'credit_id': '57c71922c3a3680b290038fc', 'department': 'Sound', 'gender': 2, 'id': 1235589, 'job': 'Additional Soundtrack', 'name': 'Barney Kessel', 'profile_path': None}, {'credit_id': '566b7accc3a368535a006118', 'department': 'Crew', 'gender': 0, 'id': 1283607, 'job': 'Choreographer', 'name': 'Jack Cole', 'profile_path': None}, {'credit_id': '581244c6925141568001a20d', 'department': 'Writing', 'gender': 0, 'id': 1369247, 'job': 'Screenplay', 'name': 'I.A.L. Diamond', 'profile_path': None}, {'credit_id': '566b71eac3a3680e73000f92', 'department': 'Production', 'gender': 0, 'id': 1369247, 'job': 'Associate Producer', 'name': 'I.A.L. Diamond', 'profile_path': None}, {'credit_id': '566b765e92514173ff00a6b3', 'department': 'Crew', 'gender': 0, 'id': 1419937, 'job': 'Special Effects', 'name': 'Daniel Hays', 'profile_path': None}, {'credit_id': '566b79cfc3a368535a0060d9', 'department': 'Crew', 'gender': 0, 'id': 1427699, 'job': 'Script', 'name': 'John Franco', 'profile_path': None}, {'credit_id': '566b76d19251415ec5006182', 'department': 'Crew', 'gender': 2, 'id': 1433439, 'job': 'Stunts', 'name': 'Paul Baxley', 'profile_path': '/fXb29GzSfo4SRxisEzSAVU9WBI7.jpg'}, {'credit_id': '56f9dfca9251414df4000b4f', 'department': 'Costume &amp; Make-Up', 'gender': 0, 'id': 1454977, 'job': 'Costume Design', 'name': 'Bert Henrikson', 'profile_path': None}, {'credit_id': '566b74819251415001000c30', 'department': 'Costume &amp; Make-Up', 'gender': 0, 'id': 1454978, 'job': 'Hairstylist', 'name': 'Alice Monte', 'profile_path': None}, {'credit_id': '566b7bac9251417383005d3f', 'department': 'Sound', 'gender': 0, 'id': 1467693, 'job': 'Songs', 'name': 'Matty Malneck', 'profile_path': None}, {'credit_id': '566b7be7c3a368535a00615f', 'department': 'Sound', 'gender': 0, 'id': 1467693, 'job': 'Music', 'name': 'Matty Malneck', 'profile_path': None}, {'credit_id': '566b72e1925141664f006024', 'department': 'Production', 'gender': 0, 'id': 1547895, 'job': 'Casting', 'name': 'Phil Benjamin', 'profile_path': None}, {'credit_id': '566b74cc925141664f006097', 'department': 'Costume &amp; Make-Up', 'gender': 0, 'id': 1547896, 'job': 'Makeup Artist', 'name': 'Allan Snyder', 'profile_path': None}, {'credit_id': '566b782ec3a368535a006066', 'department': 'Camera', 'gender': 0, 'id': 1547899, 'job': 'Still Photographer', 'name': 'Phil Stern', 'profile_path': None}]</t>
  </si>
  <si>
    <t>[{'name': 'The Mirisch Corporation', 'id': 219}, {'name': 'Ashton Productions', 'id': 11982}]</t>
  </si>
  <si>
    <t>Some Like It Hot</t>
  </si>
  <si>
    <t>m528</t>
  </si>
  <si>
    <t>['drama', 'horror', 'mystery', 'sci-fi', 'thriller']</t>
  </si>
  <si>
    <t>[{'cast_id': 11, 'character': 'Dr. Norman Goodman', 'credit_id': '52fe43369251416c75007ce3', 'gender': 2, 'id': 4483, 'name': 'Dustin Hoffman', 'order': 0, 'profile_path': '/ffKPo8ATHVXME6cgA5BDyvy2df1.jpg'}, {'cast_id': 12, 'character': "Dr. Elizabeth 'Beth' Halperin", 'credit_id': '52fe43369251416c75007ce7', 'gender': 1, 'id': 4430, 'name': 'Sharon Stone', 'order': 1, 'profile_path': '/m57fGJemBTpsjydGlaZJywlIWz4.jpg'}, {'cast_id': 13, 'character': 'Dr. Harry Adams', 'credit_id': '52fe43369251416c75007ceb', 'gender': 2, 'id': 2231, 'name': 'Samuel L. Jackson', 'order': 2, 'profile_path': '/AvCReLikjzYEf9XjTQxbv3JWgKT.jpg'}, {'cast_id': 14, 'character': 'Captain Harold C. Barnes', 'credit_id': '52fe43369251416c75007cef', 'gender': 2, 'id': 9979, 'name': 'Peter Coyote', 'order': 3, 'profile_path': '/5zVvYZxE6T0OeL1iaFBBCzY3QOi.jpg'}, {'cast_id': 15, 'character': 'Dr. Ted Fielding', 'credit_id': '52fe43369251416c75007cf3', 'gender': 2, 'id': 23626, 'name': 'Liev Schreiber', 'order': 4, 'profile_path': '/qFn3npmqd1qaYOk6yohmi3FbPhc.jpg'}, {'cast_id': 16, 'character': "Alice 'Teeny' Fletcher", 'credit_id': '52fe43369251416c75007cf7', 'gender': 1, 'id': 15758, 'name': 'Queen Latifah', 'order': 5, 'profile_path': '/ht52no1SMDhYBwRAmWL9a5YCss1.jpg'}, {'cast_id': 24, 'character': 'Jane Edmunds', 'credit_id': '5628a701c3a3684880001447', 'gender': 0, 'id': 1525534, 'name': 'Marga GÃ³mez', 'order': 6, 'profile_path': None}, {'cast_id': 25, 'character': 'Helicopter Pilot', 'credit_id': '5628a70d9251414ccd00131f', 'gender': 2, 'id': 168702, 'name': 'Huey Lewis', 'order': 7, 'profile_path': '/5x30rIs9NnV4r1AUMpPIhw9UhgQ.jpg'}, {'cast_id': 26, 'character': 'Seaman', 'credit_id': '5628a71c9251414cdb0013ee', 'gender': 2, 'id': 132434, 'name': 'Bernard Hocke', 'order': 8, 'profile_path': None}, {'cast_id': 27, 'character': 'O.S.S.A. Instructor', 'credit_id': '5628a72bc3a368487d0014a7', 'gender': 2, 'id': 25544, 'name': 'James Pickens Jr.', 'order': 9, 'profile_path': '/wKuyPcNtK73AdWabMyIjbuPAS6G.jpg'}, {'cast_id': 28, 'character': 'O.S.S.A. Official', 'credit_id': '5628a7429251414ccd001328', 'gender': 2, 'id': 172677, 'name': 'Michael Keys Hall', 'order': 10, 'profile_path': None}, {'cast_id': 29, 'character': 'O.S.S.A. Official', 'credit_id': '5628a7519251414cd200140a', 'gender': 2, 'id': 75205, 'name': 'Ralph Tabakin', 'order': 11, 'profile_path': None}]</t>
  </si>
  <si>
    <t>[{'credit_id': '53736c41c3a3681539001170', 'department': 'Art', 'gender': 2, 'id': 669, 'job': 'Production Design', 'name': 'Norman Reynolds', 'profile_path': None}, {'credit_id': '53736c14c3a3681518001245', 'department': 'Production', 'gender': 1, 'id': 1484, 'job': 'Casting', 'name': 'Ellen Chenoweth', 'profile_path': None}, {'credit_id': '52fe43369251416c75007cbb', 'department': 'Writing', 'gender': 2, 'id': 45543, 'job': 'Screenplay', 'name': 'Paul Attanasio', 'profile_path': '/b1kDQeND9wLhIOhowtqrZG6Alkr.jpg'}, {'credit_id': '52fe43369251416c75007cd9', 'department': 'Camera', 'gender': 2, 'id': 2723, 'job': 'Director of Photography', 'name': 'Adam Greenberg', 'profile_path': '/te3aqArBCPkza8DeJpDx0Rncen8.jpg'}, {'credit_id': '58c56dce9251411d620000f4', 'department': 'Sound', 'gender': 0, 'id': 2889, 'job': 'Sound Designer', 'name': 'Richard Beggs', 'profile_path': None}, {'credit_id': '58c567779251411b3600ac5c', 'department': 'Lighting', 'gender': 0, 'id': 3976, 'job': 'Chief Lighting Technician', 'name': 'Steven C. McGee', 'profile_path': None}, {'credit_id': '58c56e3a9251411d62000168', 'department': 'Sound', 'gender': 2, 'id': 3996, 'job': 'Sound Re-Recording Mixer', 'name': 'Tom Johnson', 'profile_path': None}, {'credit_id': '52fe43369251416c75007cc1', 'department': 'Production', 'gender': 2, 'id': 4782, 'job': 'Producer', 'name': 'Michael Crichton', 'profile_path': '/lAQ6LYkhdVxa2tDSCOGxQZ3t0wO.jpg'}, {'credit_id': '52fe43369251416c75007caf', 'department': 'Writing', 'gender': 2, 'id': 4782, 'job': 'Author', 'name': 'Michael Crichton', 'profile_path': '/lAQ6LYkhdVxa2tDSCOGxQZ3t0wO.jpg'}, {'credit_id': '52fe43369251416c75007ca9', 'department': 'Directing', 'gender': 2, 'id': 8246, 'job': 'Director', 'name': 'Barry Levinson', 'profile_path': '/AvPOBBODhSCtUJAqxeq2s0nYnTw.jpg'}, {'credit_id': '52fe43369251416c75007cc7', 'department': 'Production', 'gender': 2, 'id': 8246, 'job': 'Producer', 'name': 'Barry Levinson', 'profile_path': '/AvPOBBODhSCtUJAqxeq2s0nYnTw.jpg'}, {'credit_id': '52fe43369251416c75007cdf', 'department': 'Editing', 'gender': 2, 'id': 5166, 'job': 'Editor', 'name': 'Stu Linder', 'profile_path': None}, {'credit_id': '53736cabc3a3681539001178', 'department': 'Art', 'gender': 1, 'id': 8706, 'job': 'Set Decoration', 'name': 'Anne Kuljian', 'profile_path': None}, {'credit_id': '52fe43369251416c75007cd3', 'department': 'Sound', 'gender': 2, 'id': 5581, 'job': 'Original Music Composer', 'name': 'Elliot Goldenthal', 'profile_path': '/mr1rr5bQySCwp564E1Ag363SgLH.jpg'}, {'credit_id': '58c56e5bc3a3684120000158', 'department': 'Sound', 'gender': 0, 'id': 8158, 'job': 'Supervising Dialogue Editor', 'name': 'Michael Silvers', 'profile_path': None}, {'credit_id': '58c56dac9251411d550000e2', 'department': 'Sound', 'gender': 0, 'id': 8160, 'job': 'Foley', 'name': 'Dennie Thorpe', 'profile_path': None}, {'credit_id': '58c56dbcc3a36840b80000da', 'department': 'Sound', 'gender': 0, 'id': 8163, 'job': 'Foley', 'name': 'Jana Vance', 'profile_path': None}, {'credit_id': '58c56e6e9251411d6200019f', 'department': 'Sound', 'gender': 2, 'id': 8276, 'job': 'Supervising Sound Editor', 'name': 'Tim Holland', 'profile_path': None}, {'credit_id': '53736c29c3a3681518001248', 'department': 'Costume &amp; Make-Up', 'gender': 1, 'id': 9255, 'job': 'Costume Design', 'name': 'Gloria Gresham', 'profile_path': None}, {'credit_id': '58c56c389251411b5200b249', 'department': 'Costume &amp; Make-Up', 'gender': 0, 'id': 9775, 'job': 'Makeup Artist', 'name': 'Marietta Carter-Narcisse', 'profile_path': None}, {'credit_id': '58c56b4c9251411b7300ab95', 'department': 'Visual Effects', 'gender': 0, 'id': 16739, 'job': 'Visual Effects Supervisor', 'name': 'Jeffrey A. Okun', 'profile_path': None}, {'credit_id': '53736c56c3a36815300011be', 'department': 'Art', 'gender': 2, 'id': 21070, 'job': 'Art Direction', 'name': 'Mark W. Mansbridge', 'profile_path': None}, {'credit_id': '58c566a9c3a3687d41009a29', 'department': 'Camera', 'gender': 0, 'id': 42032, 'job': 'Underwater Camera', 'name': 'Ian Fox', 'profile_path': None}, {'credit_id': '53736c98c3a368152000116d', 'department': 'Art', 'gender': 2, 'id': 18989, 'job': 'Art Direction', 'name': 'Jonathan McKinstry', 'profile_path': None}, {'credit_id': '58c56664c3a3687d0200a3a6', 'department': 'Camera', 'gender': 2, 'id': 57432, 'job': 'Second Unit Director of Photography', 'name': 'Gary Capo', 'profile_path': None}, {'credit_id': '52fe43369251416c75007cb5', 'department': 'Writing', 'gender': 0, 'id': 64028, 'job': 'Screenplay', 'name': 'Stephen Hauser', 'profile_path': None}, {'credit_id': '52fe43369251416c75007ccd', 'department': 'Production', 'gender': 0, 'id': 64029, 'job': 'Producer', 'name': 'Andrew Wald', 'profile_path': None}, {'credit_id': '58c56c219251411b4c00ae03', 'department': 'Costume &amp; Make-Up', 'gender': 0, 'id': 102343, 'job': 'Key Makeup Artist', 'name': 'Allan A. Apone', 'profile_path': None}, {'credit_id': '58c56b2bc3a3687cdc00a310', 'department': 'Visual Effects', 'gender': 0, 'id': 1118709, 'job': 'Visual Effects Producer', 'name': 'Lydia Bottegoni', 'profile_path': None}, {'credit_id': '58c5668dc3a3687cdc009e71', 'department': 'Camera', 'gender': 2, 'id': 1194262, 'job': 'Still Photographer', 'name': 'Brian Hamill', 'profile_path': '/ipkdNt295kdCw1I32XGZX5rVQC3.jpg'}, {'credit_id': '53736d04c3a3681528001181', 'department': 'Costume &amp; Make-Up', 'gender': 0, 'id': 1206905, 'job': 'Costume Supervisor', 'name': 'James W. Tyson', 'profile_path': None}, {'credit_id': '58c5695e9251411b4c00aaad', 'department': 'Crew', 'gender': 0, 'id': 1316104, 'job': 'CGI Supervisor', 'name': 'Fernando BenÃ­tez', 'profile_path': None}, {'credit_id': '58c56e279251411d62000152', 'department': 'Sound', 'gender': 0, 'id': 1327030, 'job': 'Sound Re-Recording Mixer', 'name': 'Lora Hirschberg', 'profile_path': None}, {'credit_id': '58c56c6a9251411b5200b280', 'department': 'Costume &amp; Make-Up', 'gender': 0, 'id': 1341847, 'job': 'Makeup Artist', 'name': 'Robert Ryan', 'profile_path': None}, {'credit_id': '58c56679c3a3687d0200a3b6', 'department': 'Camera', 'gender': 0, 'id': 1357066, 'job': 'Steadicam Operator', 'name': 'P. Scott Sakamoto', 'profile_path': None}, {'credit_id': '58c56877c3a3687cdc00a024', 'department': 'Directing', 'gender': 1, 'id': 1371069, 'job': 'Script Supervisor', 'name': 'Julie Pitkanen', 'profile_path': None}, {'credit_id': '58c56ad69251411b4000ae67', 'department': 'Visual Effects', 'gender': 0, 'id': 1411266, 'job': 'Special Effects Supervisor', 'name': 'Richard O. Helmer', 'profile_path': None}, {'credit_id': '58c56e12c3a368413b0000fb', 'department': 'Sound', 'gender': 0, 'id': 1413167, 'job': 'Sound Effects Editor', 'name': 'Marian Wilde', 'profile_path': None}, {'credit_id': '58c56de1c3a36841300000e0', 'department': 'Sound', 'gender': 0, 'id': 1414177, 'job': 'Sound Effects Editor', 'name': 'J.R. Grubbs', 'profile_path': None}, {'credit_id': '58c56bed9251411b3600b149', 'department': 'Costume &amp; Make-Up', 'gender': 0, 'id': 1428908, 'job': 'Hairstylist', 'name': 'Michael White', 'profile_path': None}, {'credit_id': '58c5699d9251411b4000acdd', 'department': 'Crew', 'gender': 0, 'id': 1430490, 'job': 'CGI Supervisor', 'name': 'Jason Wardle', 'profile_path': None}, {'credit_id': '58c56d85c3a368412000008c', 'department': 'Editing', 'gender': 0, 'id': 1438399, 'job': 'Dialogue Editor', 'name': 'Claire Sanfilippo', 'profile_path': None}, {'credit_id': '58c56d7bc3a36840f6000082', 'department': 'Sound', 'gender': 0, 'id': 1438399, 'job': 'ADR Editor', 'name': 'Claire Sanfilippo', 'profile_path': None}, {'credit_id': '58c56d6b9251411d1900008f', 'department': 'Editing', 'gender': 0, 'id': 1449172, 'job': 'Dialogue Editor', 'name': 'Lindakay Brown', 'profile_path': None}, {'credit_id': '58c56d62c3a3684120000068', 'department': 'Sound', 'gender': 0, 'id': 1449172, 'job': 'ADR Editor', 'name': 'Lindakay Brown', 'profile_path': None}, {'credit_id': '58c56c8c9251411b4400b703', 'department': 'Costume &amp; Make-Up', 'gender': 0, 'id': 1457720, 'job': 'Makeup Artist', 'name': 'Tricia Sawyer', 'profile_path': None}, {'credit_id': '58c56c019251411b4400b62b', 'department': 'Costume &amp; Make-Up', 'gender': 0, 'id': 1460739, 'job': 'Key Hair Stylist', 'name': 'Catherine Childers', 'profile_path': None}, {'credit_id': '58c5698bc3a3687d3600a130', 'department': 'Crew', 'gender': 0, 'id': 1462687, 'job': 'CGI Supervisor', 'name': 'Jeff Lin', 'profile_path': None}, {'credit_id': '58c5685b9251411b5200ae06', 'department': 'Directing', 'gender': 1, 'id': 1468036, 'job': 'Script Supervisor', 'name': 'Heather Harris', 'profile_path': None}, {'credit_id': '58c56b07c3a3687cdc00a2ea', 'department': 'Visual Effects', 'gender': 0, 'id': 1516079, 'job': 'Visual Effects Producer', 'name': 'Aaron Dem', 'profile_path': None}, {'credit_id': '58c56bbd9251411b3a00b265', 'department': 'Costume &amp; Make-Up', 'gender': 0, 'id': 1523419, 'job': 'Hairstylist', 'name': 'John Quaglia', 'profile_path': None}, {'credit_id': '58c568179251411b4000ab76', 'department': 'Costume &amp; Make-Up', 'gender': 0, 'id': 1536378, 'job': 'Key Costumer', 'name': 'Adrienne Manhan', 'profile_path': None}, {'credit_id': '58c56df2c3a36841200000f7', 'department': 'Sound', 'gender': 0, 'id': 1552883, 'job': 'Sound Effects Editor', 'name': 'Mary Helen Leasman', 'profile_path': None}, {'credit_id': '58c5663c9251411b3a00ac4a', 'department': 'Camera', 'gender': 0, 'id': 1566832, 'job': 'Camera Operator', 'name': 'Allen D. Easton', 'profile_path': None}, {'credit_id': '58c5696fc3a3687d2e00a077', 'department': 'Crew', 'gender': 0, 'id': 1573115, 'job': 'CGI Supervisor', 'name': 'Michael Kory', 'profile_path': None}, {'credit_id': '58c56b61c3a3687d3600a346', 'department': 'Visual Effects', 'gender': 0, 'id': 1591434, 'job': 'Visual Effects Supervisor', 'name': 'Carlos Arguello', 'profile_path': None}, {'credit_id': '58c568fec3a3687d3600a0a5', 'department': 'Visual Effects', 'gender': 0, 'id': 1591436, 'job': '3D Animator', 'name': 'Nicole Herr', 'profile_path': None}, {'credit_id': '58c56aafc3a3687d3600a285', 'department': 'Visual Effects', 'gender': 0, 'id': 1591437, 'job': 'Roto Supervisor', 'name': 'Karen Klein', 'profile_path': None}, {'credit_id': '58c5694c9251411b4400b2cd', 'department': 'Crew', 'gender': 0, 'id': 1620000, 'job': 'CGI Supervisor', 'name': 'Robert Bardy', 'profile_path': None}, {'credit_id': '58c56752c3a3687d0200a473', 'department': 'Camera', 'gender': 0, 'id': 1681341, 'job': 'Key Grip', 'name': 'Charles John Bukey', 'profile_path': None}, {'credit_id': '58c56c9dc3a3687d1e00a84f', 'department': 'Costume &amp; Make-Up', 'gender': 0, 'id': 1712068, 'job': 'Makeup Artist', 'name': 'June Westmore', 'profile_path': None}, {'credit_id': '58c56ce9c3a368410c000008', 'department': 'Editing', 'gender': 0, 'id': 1733132, 'job': 'Negative Cutter', 'name': 'Mo Henry', 'profile_path': None}, {'credit_id': '58c56740c3a3687cdc009f22', 'department': 'Camera', 'gender': 0, 'id': 1735929, 'job': 'Dolly Grip', 'name': 'Jeff Kunkel', 'profile_path': None}, {'credit_id': '58c566f29251411b4000aa55', 'department': 'Lighting', 'gender': 0, 'id': 1745316, 'job': 'Rigging Gaffer', 'name': 'Brad Emmons', 'profile_path': None}, {'credit_id': '58c567069251411b3a00ad1c', 'department': 'Lighting', 'gender': 0, 'id': 1749920, 'job': 'Rigging Grip', 'name': 'Ronald A. Miller', 'profile_path': None}, {'credit_id': '58c569279251411b3600adf4', 'department': 'Crew', 'gender': 0, 'id': 1775017, 'job': 'CG Supervisor', 'name': 'Walter F. Hyneman', 'profile_path': None}, {'credit_id': '58c56a18c3a3687d1e00a51c', 'department': 'Visual Effects', 'gender': 0, 'id': 1775018, 'job': 'Roto Supervisor', 'name': 'Tim Gibbons', 'profile_path': None}, {'credit_id': '58c56af2c3a3687d2e00a213', 'department': 'Crew', 'gender': 0, 'id': 1775022, 'job': 'Visual Effects Editor', 'name': 'Rod Basham', 'profile_path': None}, {'credit_id': '58c56b9e9251411b4c00ad57', 'department': 'Costume &amp; Make-Up', 'gender': 0, 'id': 1775025, 'job': 'Hair Supervisor', 'name': 'Mark Boley', 'profile_path': None}, {'credit_id': '58c56cc3c3a3687d0200aa51', 'department': 'Editing', 'gender': 0, 'id': 1775028, 'job': 'First Assistant Editor', 'name': 'Mark Daily', 'profile_path': None}, {'credit_id': '58c56d9b9251411d470000c2', 'department': 'Sound', 'gender': 0, 'id': 1775030, 'job': 'Boom Operator', 'name': 'Gary Thomas', 'profile_path': None}]</t>
  </si>
  <si>
    <t>[{'id': 878, 'name': 'Science Fiction'}]</t>
  </si>
  <si>
    <t>[{'name': 'Punch Productions', 'id': 2154}, {'name': 'Warner Bros.', 'id': 6194}, {'name': 'Baltimore Pictures', 'id': 11407}, {'name': 'Constant c Productions', 'id': 23370}]</t>
  </si>
  <si>
    <t>Sphere</t>
  </si>
  <si>
    <t>m529</t>
  </si>
  <si>
    <t>['action', 'adventure', 'fantasy', 'sci-fi']</t>
  </si>
  <si>
    <t>[{'cast_id': 3, 'character': 'Luke Skywalker', 'credit_id': '52fe420dc3a36847f8000441', 'gender': 2, 'id': 2, 'name': 'Mark Hamill', 'order': 0, 'profile_path': '/ws544EgE5POxGJqq9LUfhnDrHtV.jpg'}, {'cast_id': 4, 'character': 'Han Solo', 'credit_id': '52fe420dc3a36847f8000445', 'gender': 2, 'id': 3, 'name': 'Harrison Ford', 'order': 1, 'profile_path': '/7CcoVFTogQgex2kJkXKMe8qHZrC.jpg'}, {'cast_id': 5, 'character': 'Princess Leia Organa', 'credit_id': '52fe420dc3a36847f8000449', 'gender': 1, 'id': 4, 'name': 'Carrie Fisher', 'order': 2, 'profile_path': '/pbleNurCYdrLFQMEnlQB2nkOR1O.jpg'}, {'cast_id': 6, 'character': 'Grand Moff Tarkin', 'credit_id': '52fe420dc3a36847f800044d', 'gender': 2, 'id': 5, 'name': 'Peter Cushing', 'order': 3, 'profile_path': '/fg7ufC0IMr6VasQzzdmTtX5ycQF.jpg'}, {'cast_id': 14, 'character': 'Obi-Wan "Ben" Kenobi', 'credit_id': '52fe420dc3a36847f8000477', 'gender': 2, 'id': 12248, 'name': 'Alec Guinness', 'order': 4, 'profile_path': '/nv3ppxgUQJytFGXZNde4f9ZlshB.jpg'}, {'cast_id': 7, 'character': 'See Threepio (C-3PO)', 'credit_id': '52fe420dc3a36847f8000451', 'gender': 2, 'id': 6, 'name': 'Anthony Daniels', 'order': 5, 'profile_path': '/cljvryjb3VwTsNR7fjQKjNPMaBB.jpg'}, {'cast_id': 8, 'character': 'Artoo-Detoo (R2-D2)', 'credit_id': '52fe420dc3a36847f8000455', 'gender': 2, 'id': 130, 'name': 'Kenny Baker', 'order': 6, 'profile_path': '/sdd9rgifNF9C51RejG7sUGU8Bka.jpg'}, {'cast_id': 15, 'character': 'Chewbacca', 'credit_id': '52fe420dc3a36847f800047b', 'gender': 2, 'id': 24343, 'name': 'Peter Mayhew', 'order': 7, 'profile_path': '/din1s5H4C4CfcnkHfEeRcdFlsVj.jpg'}, {'cast_id': 16, 'character': 'Darth Vader', 'credit_id': '52fe420dc3a36847f800047f', 'gender': 2, 'id': 24342, 'name': 'David Prowse', 'order': 8, 'profile_path': '/cJtmBVrjYwawh2cCiAfZkEjPeqc.jpg'}, {'cast_id': 17, 'character': 'Voice of Darth Vader (voice)', 'credit_id': '52fe420dc3a36847f8000483', 'gender': 0, 'id': 15152, 'name': 'James Earl Jones', 'order': 9, 'profile_path': '/2ZuBf3ip2RXhkiQqGUjbUzAf4Nx.jpg'}, {'cast_id': 18, 'character': 'Uncle Owen', 'credit_id': '52fe420dc3a36847f8000487', 'gender': 2, 'id': 33032, 'name': 'Phil Brown', 'order': 10, 'profile_path': '/exkyN66HiZWJDmpcOza2hWoswOo.jpg'}, {'cast_id': 19, 'character': 'Aunt Beru', 'credit_id': '52fe420dc3a36847f800048b', 'gender': 1, 'id': 131625, 'name': 'Shelagh Fraser', 'order': 11, 'profile_path': '/xNfiibBvknHztEnL0g7dcdrxOKq.jpg'}, {'cast_id': 24, 'character': 'Chief Jawa', 'credit_id': '52fe420dc3a36847f800049f', 'gender': 2, 'id': 132538, 'name': 'Jack Purvis', 'order': 12, 'profile_path': '/tuFTY1jhlEgZm3vM80KdAEvHwNI.jpg'}, {'cast_id': 26, 'character': 'General Willard', 'credit_id': '52fe420dc3a36847f80004a7', 'gender': 2, 'id': 69249, 'name': 'Eddie Byrne', 'order': 13, 'profile_path': '/mSwNawI6Ou8m99Y05WjctoTWYUK.jpg'}, {'cast_id': 27, 'character': 'Red Two (Wedge)', 'credit_id': '52fe420dc3a36847f80004ab', 'gender': 2, 'id': 47698, 'name': 'Denis Lawson', 'order': 14, 'profile_path': '/nxPR7KIlJ4CPPI2hniTUk6bu9fA.jpg'}, {'cast_id': 28, 'character': 'Red Three (Biggs)', 'credit_id': '52fe420dc3a36847f80004af', 'gender': 2, 'id': 17356, 'name': 'Garrick Hagon', 'order': 15, 'profile_path': '/lZYitsCPzlwevNuHzqaSZMQiuUa.jpg'}, {'cast_id': 33, 'character': 'General Taggi', 'credit_id': '52fe420dc3a36847f80004c3', 'gender': 2, 'id': 42570, 'name': 'Don Henderson', 'order': 16, 'profile_path': '/qeOAWEiZ4cXddRziyaJQ2Mt5Mpm.jpg'}, {'cast_id': 35, 'character': 'Commander #1', 'credit_id': '52fe420dc3a36847f80004cb', 'gender': 2, 'id': 79489, 'name': 'Leslie Schofield', 'order': 17, 'profile_path': '/r1WQsrbi1XkbfpORgrWTDNGQCKD.jpg'}, {'cast_id': 34, 'character': 'General Motti', 'credit_id': '52fe420dc3a36847f80004c7', 'gender': 2, 'id': 12829, 'name': 'Richard LeParmentier', 'order': 18, 'profile_path': '/eyQiSGCHIcmdU2gqKWZbneQEvFj.jpg'}, {'cast_id': 128, 'character': 'Stormtrooper', 'credit_id': '586570c7c3a36852d201e865', 'gender': 2, 'id': 1729623, 'name': 'Michael Leader', 'order': 19, 'profile_path': None}, {'cast_id': 25, 'character': 'General Dodonna', 'credit_id': '52fe420dc3a36847f80004a3', 'gender': 2, 'id': 216087, 'name': 'Alex McCrindle', 'order': 20, 'profile_path': '/6Q1m79FMq444Q6VpmdERSqvwxpX.jpg'}, {'cast_id': 23, 'character': 'Red Leader', 'credit_id': '52fe420dc3a36847f800049b', 'gender': 2, 'id': 47401, 'name': 'Drewe Henley', 'order': 21, 'profile_path': '/C28FmnpDyhI9BwD6YjagAe1U53.jpg'}, {'cast_id': 29, 'character': 'Red Four (John "D")', 'credit_id': '52fe420dc3a36847f80004b3', 'gender': 2, 'id': 162432, 'name': 'Jack Klaff', 'order': 22, 'profile_path': '/6l21oFayFKyyuBEELJEaj3veo21.jpg'}, {'cast_id': 21, 'character': 'Red Six (Porkins)', 'credit_id': '52fe420dc3a36847f8000493', 'gender': 2, 'id': 663, 'name': 'William Hootkins', 'order': 23, 'profile_path': '/lGPSg64fsqbWS5PUFKsUKLNOqsx.jpg'}, {'cast_id': 30, 'character': 'Gold Leader', 'credit_id': '52fe420dc3a36847f80004b7', 'gender': 2, 'id': 58475, 'name': 'Angus MacInnes', 'order': 24, 'profile_path': '/qftkol8hj7yBBP3KCxRWYkhRyLC.jpg'}, {'cast_id': 126, 'character': 'Gold Two', 'credit_id': '569792c4c3a3683b040021fc', 'gender': 2, 'id': 151819, 'name': 'Jeremy Sinden', 'order': 25, 'profile_path': None}, {'cast_id': 32, 'character': 'Gold Five', 'credit_id': '52fe420dc3a36847f80004bf', 'gender': 2, 'id': 202276, 'name': 'Graham Ashley', 'order': 26, 'profile_path': '/wp02ruOjX8AiGMrRD8QEBljgnlA.jpg'}, {'cast_id': 36, 'character': 'Red Two (voice) (uncredited)', 'credit_id': '52fe420dc3a36847f80004cf', 'gender': 2, 'id': 1216947, 'name': 'David Ankrum', 'order': 27, 'profile_path': '/vo6JMA38exMSSbyQ3K0YCBwBrWT.jpg'}, {'cast_id': 37, 'character': 'Boba Fett (special edition) (uncredited)', 'credit_id': '52fe420dc3a36847f80004d3', 'gender': 2, 'id': 1271058, 'name': 'Mark Austin', 'order': 28, 'profile_path': '/3Zocn38GPVYwWSgVEE3jKJvKyNT.jpg'}, {'cast_id': 38, 'character': 'Stormtrooper (voice) (uncredited)', 'credit_id': '52fe420dc3a36847f80004d7', 'gender': 2, 'id': 3044, 'name': 'Scott Beach', 'order': 29, 'profile_path': '/gkt4TpoRR75eTddsny3Qvofe6TY.jpg'}, {'cast_id': 39, 'character': 'Stormtrooper (uncredited)', 'credit_id': '52fe420ec3a36847f80004db', 'gender': 2, 'id': 1271059, 'name': 'Lightning Bear', 'order': 30, 'profile_path': '/RWJgw1QvH1rgIzGTM6QYwRiQRC.jpg'}, {'cast_id': 40, 'character': 'Cantina Alien (uncredited)', 'credit_id': '52fe420ec3a36847f80004df', 'gender': 2, 'id': 1271060, 'name': 'Jon Berg', 'order': 31, 'profile_path': '/q4IxPRLu82E3ppEw02GeejaNGeJ.jpg'}, {'cast_id': 41, 'character': 'Cantina Alien (uncredited)', 'credit_id': '52fe420ec3a36847f80004e3', 'gender': 0, 'id': 1271061, 'name': 'Doug Beswick', 'order': 32, 'profile_path': '/iKnyfUrS410O4yQShOAqVTw2SyU.jpg'}, {'cast_id': 42, 'character': 'Greedo (uncredited)', 'credit_id': '52fe420ec3a36847f80004e7', 'gender': 2, 'id': 199356, 'name': 'Paul Blake', 'order': 33, 'profile_path': '/WSO4C7YdURE1thtj2MPkWSKD6o.jpg'}, {'cast_id': 43, 'character': 'Nabrun Leids (uncredited)', 'credit_id': '52fe420ec3a36847f80004eb', 'gender': 0, 'id': 1271062, 'name': 'Janice Burchette', 'order': 34, 'profile_path': None}, {'cast_id': 44, 'character': 'Wuher (uncredited)', 'credit_id': '52fe420ec3a36847f80004ef', 'gender': 2, 'id': 1271063, 'name': 'Ted Burnett', 'order': 35, 'profile_path': '/A1GOhCu6LH4fg1VlyOT08NjWmJU.jpg'}, {'cast_id': 45, 'character': 'Drifter (Red 12) (uncredited)', 'credit_id': '52fe420ec3a36847f80004f3', 'gender': 2, 'id': 1271064, 'name': 'John Chapman', 'order': 36, 'profile_path': '/oqqR2ylj8CyjlIaSizHlhQlZ1PV.jpg'}, {'cast_id': 46, 'character': 'Cantina Patron (uncredited)', 'credit_id': '52fe420ec3a36847f80004f7', 'gender': 2, 'id': 1271065, 'name': 'Gilda Cohen', 'order': 37, 'profile_path': '/uSByRJBieeMpIwg4SeqB8XFCy7x.jpg'}, {'cast_id': 47, 'character': 'Stormtrooper (uncredited)', 'credit_id': '52fe420ec3a36847f80004fb', 'gender': 2, 'id': 1178140, 'name': 'Tim Condren', 'order': 38, 'profile_path': '/b2LuPeiNkiN7YT0mpJ1O0C2BV58.jpg'}, {'cast_id': 48, 'character': 'Wioslea (uncredited)', 'credit_id': '52fe420ec3a36847f80004ff', 'gender': 0, 'id': 186229, 'name': 'Barry Copping', 'order': 39, 'profile_path': None}, {'cast_id': 49, 'character': 'Dr. Evazan (uncredited)', 'credit_id': '52fe420ec3a36847f8000503', 'gender': 2, 'id': 1271066, 'name': 'Alfie Curtis', 'order': 40, 'profile_path': '/5jKHKbIF1cEWeG2sPAzHScgGW7n.jpg'}, {'cast_id': 50, 'character': 'Cantina Patron (uncredited)', 'credit_id': '52fe420ec3a36847f8000507', 'gender': 0, 'id': 1271067, 'name': 'Robert Davies', 'order': 41, 'profile_path': None}, {'cast_id': 51, 'character': 'Greedo (uncredited)', 'credit_id': '52fe420ec3a36847f800050b', 'gender': 1, 'id': 104149, 'name': 'Maria De Aragon', 'order': 42, 'profile_path': '/rnaslrjV5ui6cKphksSni3K0TVQ.jpg'}, {'cast_id': 52, 'character': 'Hrchek Kal Fas (uncredited)', 'credit_id': '52fe420ec3a36847f800050f', 'gender': 0, 'id': 1271068, 'name': 'Robert A. Denham', 'order': 43, 'profile_path': None}, {'cast_id': 53, 'character': 'Jawa (uncredited)', 'credit_id': '52fe420ec3a36847f8000513', 'gender': 0, 'id': 1271069, 'name': 'Frazer Diamond', 'order': 44, 'profile_path': '/9e3i9TJ0pp5zbUnDljNuvkjhgCW.jpg'}, {'cast_id': 54, 'character': 'Stormtrooper / Tusken Raider / Death Star Trooper / Garouf Lafoe (uncredited)', 'credit_id': '52fe420ec3a36847f8000517', 'gender': 2, 'id': 53587, 'name': 'Peter Diamond', 'order': 45, 'profile_path': '/rIf04LU2CsdzdvUJghFVVjdWcm6.jpg'}, {'cast_id': 55, 'character': 'Jawa (uncredited)', 'credit_id': '52fe420ec3a36847f800051b', 'gender': 0, 'id': 1271070, 'name': 'Warwick Diamond', 'order': 46, 'profile_path': '/3E5Ktz0o6k4Xz6iTq2zCVHsxleX.jpg'}, {'cast_id': 56, 'character': 'Garindan (uncredited)', 'credit_id': '52fe420ec3a36847f800051f', 'gender': 0, 'id': 1271071, 'name': 'Sadie Eden', 'order': 47, 'profile_path': None}, {'cast_id': 57, 'character': 'Djas Puhr (uncredited)', 'credit_id': '52fe420ec3a36847f8000523', 'gender': 0, 'id': 1271072, 'name': 'Kim Falkinburg', 'order': 48, 'profile_path': None}, {'cast_id': 58, 'character': 'Death Star Trooper (uncredited)', 'credit_id': '52fe420ec3a36847f8000527', 'gender': 2, 'id': 202402, 'name': 'Harry Fielder', 'order': 49, 'profile_path': '/tVA1eKmQk3RXMLCuDP0cO5r5txJ.jpg'}, {'cast_id': 59, 'character': 'Stormtrooper with Binoculars (uncredited)', 'credit_id': '52fe420ec3a36847f800052b', 'gender': 0, 'id': 1271073, 'name': 'Ted Gagliano', 'order': 50, 'profile_path': '/jpfBK5PYsY13c1gey5HdojwWW8i.jpg'}, {'cast_id': 60, 'character': 'Cantina Patron (uncredited)', 'credit_id': '52fe420ec3a36847f800052f', 'gender': 0, 'id': 1271074, 'name': 'Salo Gardner', 'order': 51, 'profile_path': '/dEDmkjjpqaNcadl2vVwO6osg8Yv.jpg'}, {'cast_id': 61, 'character': 'Death Star Trooper (uncredited)', 'credit_id': '52fe420ec3a36847f8000533', 'gender': 0, 'id': 1195602, 'name': 'Steve Gawley', 'order': 52, 'profile_path': '/q0XmjHBKRdWsZfMnP3ks30NdzXb.jpg'}, {'cast_id': 62, 'character': 'Kabe (uncredited)', 'credit_id': '52fe420ec3a36847f8000537', 'gender': 0, 'id': 1271075, 'name': 'Barry Gnome', 'order': 53, 'profile_path': None}, {'cast_id': 63, 'character': 'Kabe / Jawa / GONK Droid (uncredited)', 'credit_id': '52fe420ec3a36847f800053b', 'gender': 0, 'id': 252527, 'name': 'Rusty Goffe', 'order': 54, 'profile_path': '/a9yzdfW4H05dn8Bv8VRefYe2cUe.jpg'}, {'cast_id': 64, 'character': 'Cantina Patron (uncredited)', 'credit_id': '52fe420ec3a36847f800053f', 'gender': 0, 'id': 1271076, 'name': 'Isaac Grand', 'order': 55, 'profile_path': None}, {'cast_id': 65, 'character': 'Stormtrooper (special edition) (uncredited)', 'credit_id': '52fe420ec3a36847f8000543', 'gender': 0, 'id': 1271077, 'name': 'Nelson Hall', 'order': 56, 'profile_path': '/8t1Fx7haF4OYN7ah57FitSeQDLf.jpg'}, {'cast_id': 66, 'character': 'Stormtrooper (uncredited)', 'credit_id': '52fe420ec3a36847f8000547', 'gender': 0, 'id': 1271078, 'name': 'Reg Harding', 'order': 57, 'profile_path': '/2saprCiNLI7rpGmNSPjEVvlkxXA.jpg'}, {'cast_id': 67, 'character': "Leia's Rebel Escort (uncredited)", 'credit_id': '52fe420ec3a36847f800054b', 'gender': 2, 'id': 964699, 'name': 'Alan Harris', 'order': 58, 'profile_path': '/t7bLuzCIGJWn7FRUVoHHQGzijWo.jpg'}, {'cast_id': 68, 'character': 'Stormtrooper (uncredited)', 'credit_id': '52fe420ec3a36847f800054f', 'gender': 0, 'id': 1271079, 'name': 'Frank Henson', 'order': 59, 'profile_path': '/dFYRMa53HVxrHahfMMgutssxsMP.jpg'}, {'cast_id': 69, 'character': 'Brea Tonnika (uncredited)', 'credit_id': '52fe420ec3a36847f8000553', 'gender': 0, 'id': 1271080, 'name': 'Christine Hewett', 'order': 60, 'profile_path': '/67ZqL2PGP2o6uLBOOwzZLikwHHp.jpg'}, {'cast_id': 70, 'character': 'Stormtrooper (uncredited)', 'credit_id': '52fe420ec3a36847f8000557', 'gender': 0, 'id': 1271081, 'name': 'Arthur Howell', 'order': 61, 'profile_path': '/rQU7GbmvonJN8SGjcbusEb9M1aG.jpg'}, {'cast_id': 71, 'character': 'Ponda Baba (uncredited)', 'credit_id': '52fe420ec3a36847f800055b', 'gender': 0, 'id': 1271082, 'name': 'Tommy Ilsley', 'order': 62, 'profile_path': None}, {'cast_id': 72, 'character': 'Death Star Trooper (uncredited)', 'credit_id': '52fe420ec3a36847f800055f', 'gender': 2, 'id': 4945, 'name': 'Joe Johnston', 'order': 63, 'profile_path': '/fok4jaO62v5IP6hkpaaAcXuw2H.jpg'}, {'cast_id': 73, 'character': 'Mosep (uncredited)', 'credit_id': '52fe420ec3a36847f8000563', 'gender': 0, 'id': 1271083, 'name': 'Annette Jones', 'order': 64, 'profile_path': None}, {'cast_id': 74, 'character': 'Chall Bekan (uncredited)', 'credit_id': '52fe420ec3a36847f8000567', 'gender': 0, 'id': 1148750, 'name': 'Linda Jones', 'order': 65, 'profile_path': None}, {'cast_id': 75, 'character': 'Solomohal (uncredited)', 'credit_id': '52fe420ec3a36847f800056b', 'gender': 0, 'id': 201344, 'name': 'Joe Kaye', 'order': 66, 'profile_path': None}, {'cast_id': 76, 'character': 'Stormtrooper (voice) (uncredited)', 'credit_id': '52fe420ec3a36847f800056f', 'gender': 0, 'id': 1271085, 'name': 'Colin Michael Kitchens', 'order': 67, 'profile_path': '/8Z7P5PE6HHKR5ekEWLdIFbuBZkb.jpg'}, {'cast_id': 77, 'character': 'Jawa (uncredited)', 'credit_id': '52fe420ec3a36847f8000573', 'gender': 0, 'id': 1271086, 'name': 'Melissa Kurtz', 'order': 68, 'profile_path': '/8KFIcrGTYoI7twjwerAnQH1eaum.jpg'}, {'cast_id': 78, 'character': 'Jawa (uncredited)', 'credit_id': '52fe420ec3a36847f8000577', 'gender': 0, 'id': 1190780, 'name': 'Tiffany L. Kurtz', 'order': 69, 'profile_path': '/ttaKrsKhmbpu7sh0vRymmm3qX3S.jpg'}, {'cast_id': 79, 'character': 'Daine Jir (uncredited)', 'credit_id': '52fe420ec3a36847f800057b', 'gender': 0, 'id': 190453, 'name': 'Al Lampert', 'order': 70, 'profile_path': '/8YLrP1AQTVtP6G1FJnPsiQOOOO5.jpg'}, {'cast_id': 80, 'character': 'BoShek (uncredited)', 'credit_id': '52fe420ec3a36847f800057f', 'gender': 0, 'id': 1012562, 'name': 'Anthony Lang', 'order': 71, 'profile_path': '/xdrvGrXLIVw65PTdozxHUPDRgFQ.jpg'}, {'cast_id': 81, 'character': 'Muftak / Cantina Band Member (uncredited)', 'credit_id': '52fe420ec3a36847f8000583', 'gender': 0, 'id': 1271091, 'name': 'Laine Liska', 'order': 72, 'profile_path': None}, {'cast_id': 82, 'character': 'Temple Guard / Medal Bearer (uncredited)', 'credit_id': '52fe420ec3a36847f8000587', 'gender': 2, 'id': 1271092, 'name': 'Derek Lyons', 'order': 73, 'profile_path': '/oO7dJlNLJhYyqdTsoUQAFXp1UQS.jpg'}, {'cast_id': 83, 'character': 'Jawa (uncredited)', 'credit_id': '52fe420ec3a36847f800058b', 'gender': 0, 'id': 1271095, 'name': 'Mahjoub', 'order': 74, 'profile_path': None}, {'cast_id': 84, 'character': 'Takeel (uncredited)', 'credit_id': '52fe420ec3a36847f800058f', 'gender': 0, 'id': 1271096, 'name': 'Alf Mangan', 'order': 75, 'profile_path': '/yZ1jthofTE7NCwcJkGMCSjrFpz6.jpg'}, {'cast_id': 85, 'character': 'Stormtrooper (special edition) (uncredited)', 'credit_id': '52fe420ec3a36847f8000593', 'gender': 0, 'id': 19801, 'name': 'Rick McCallum', 'order': 76, 'profile_path': '/qfKgg9sNcIOp2hELpEksqI4DDoo.jpg'}, {'cast_id': 86, 'character': 'Death Star Gunner (uncredited)', 'credit_id': '52fe420ec3a36847f8000597', 'gender': 0, 'id': 1271102, 'name': 'Grant McCune', 'order': 77, 'profile_path': '/dyYcw0CDPRWZP0upMV0UPdCVTZw.jpg'}, {'cast_id': 87, 'character': 'Cantina Patron (uncredited)', 'credit_id': '52fe420ec3a36847f800059b', 'gender': 0, 'id': 1271104, 'name': 'Geoffrey Moon', 'order': 78, 'profile_path': '/mmSpFa7i6gJVBxETLHyiMLx54ay.jpg'}, {'cast_id': 88, 'character': 'Swilla Corey (uncredited)', 'credit_id': '52fe420ec3a36847f800059f', 'gender': 0, 'id': 1271106, 'name': 'Mandy Morton', 'order': 79, 'profile_path': '/2lmVJN1qV5zAYDy4DYwRxvW8nCb.jpg'}, {'cast_id': 89, 'character': 'Massassi Base Rebel Scout (uncredited)', 'credit_id': '52fe420ec3a36847f80005a3', 'gender': 0, 'id': 1271107, 'name': 'Lorne Peterson', 'order': 80, 'profile_path': '/xCIzR3kH76oNJga9gRNAwxPm2yu.jpg'}, {'cast_id': 90, 'character': 'Rycar Ryjerd (uncredited)', 'credit_id': '52fe420ec3a36847f80005a7', 'gender': 0, 'id': 1183443, 'name': 'Marcus Powell', 'order': 81, 'profile_path': '/cNIpsCHwTl5CCtzaqVSfNjsHQe5.jpg'}, {'cast_id': 91, 'character': 'InCom Engineer (uncredited)', 'credit_id': '52fe420ec3a36847f80005ab', 'gender': 2, 'id': 10657, 'name': 'Shane Rimmer', 'order': 82, 'profile_path': '/ctrIOcWLjOB5rocS0vVHEjbS1Sx.jpg'}, {'cast_id': 92, 'character': 'Leesub Sirln (uncredited)', 'credit_id': '52fe420ec3a36847f80005af', 'gender': 0, 'id': 1271116, 'name': 'Pam Rose', 'order': 83, 'profile_path': '/uaFDw1Ksx9ctyDKhoxTw4aFRRtu.jpg'}, {'cast_id': 93, 'character': 'Cmdr. Praji (Imperial Officer #2 on rebel ship) (uncredited)', 'credit_id': '52fe420ec3a36847f80005b3', 'gender': 2, 'id': 110319, 'name': 'George Roubicek', 'order': 84, 'profile_path': '/ru7WxtpEOkWADyemk3XlK61v5GS.jpg'}, {'cast_id': 94, 'character': 'Tawss Khaa (uncredited)', 'credit_id': '52fe420ec3a36847f80005b7', 'gender': 0, 'id': 1271121, 'name': 'Erica Simmons', 'order': 85, 'profile_path': None}, {'cast_id': 95, 'character': 'Senni Tonnika (uncredited)', 'credit_id': '52fe420ec3a36847f80005bb', 'gender': 0, 'id': 1271122, 'name': 'Angela Staines', 'order': 86, 'profile_path': '/ydiU1ozqqeWuSXYMEKyLattGUr0.jpg'}, {'cast_id': 96, 'character': 'Cantina Patron (uncredited)', 'credit_id': '52fe420ec3a36847f80005bf', 'gender': 0, 'id': 1271123, 'name': 'George Stock', 'order': 87, 'profile_path': None}, {'cast_id': 97, 'character': 'Cantina Patron (uncredited)', 'credit_id': '52fe420ec3a36847f80005c3', 'gender': 0, 'id': 1271124, 'name': 'Roy Straite', 'order': 88, 'profile_path': '/iTTVUQwq9Jit8BmrDYN0dmZXQjG.jpg'}, {'cast_id': 98, 'character': "Sai'torr Kal Fas (uncredited)", 'credit_id': '52fe420ec3a36847f80005c7', 'gender': 0, 'id': 1271125, 'name': 'Peter Sturgeon', 'order': 89, 'profile_path': None}, {'cast_id': 99, 'character': 'Lt. Pol Treidum (uncredited)', 'credit_id': '52fe420ec3a36847f80005cb', 'gender': 2, 'id': 187398, 'name': 'Peter Sumner', 'order': 90, 'profile_path': '/3BiflFG5cnHYI1Ehn85PhTyCZaf.jpg'}, {'cast_id': 100, 'character': 'Cantina Voices (voice) (uncredited)', 'credit_id': '52fe420ec3a36847f80005cf', 'gender': 0, 'id': 1271126, 'name': 'John Sylla', 'order': 91, 'profile_path': '/46ef2FOF35ieIFM14A8F8nch85t.jpg'}, {'cast_id': 101, 'character': 'Massassi Outpost Announcer / Various Voices (voice) (uncredited)', 'credit_id': '52fe420ec3a36847f80005d3', 'gender': 0, 'id': 390158, 'name': 'Tom Sylla', 'order': 92, 'profile_path': '/7oKTyEfvDwS7zOz3wsMU5z51P4P.jpg'}, {'cast_id': 22, 'character': 'Lt. Shann Childsen (uncredited)', 'credit_id': '52fe420dc3a36847f8000497', 'gender': 2, 'id': 166258, 'name': 'Malcolm Tierney', 'order': 93, 'profile_path': '/fe7Cz6sxTLt9qSQANRpAAaYcPlV.jpg'}, {'cast_id': 102, 'character': 'Cantina Alien (uncredited)', 'credit_id': '52fe420ec3a36847f80005d7', 'gender': 2, 'id': 7727, 'name': 'Phil Tippett', 'order': 94, 'profile_path': '/2uQ0B7fN5cDQk17J1X3pxDSf9y.jpg'}, {'cast_id': 103, 'character': 'Del Goren (uncredited)', 'credit_id': '52fe420ec3a36847f80005db', 'gender': 0, 'id': 184980, 'name': 'Burnell Tucker', 'order': 95, 'profile_path': '/kRMCT2aPlZO5Cl5404mRyHEQBt6.jpg'}, {'cast_id': 104, 'character': 'Stormtrooper (voice) (uncredited)', 'credit_id': '52fe420ec3a36847f80005df', 'gender': 0, 'id': 160947, 'name': 'Morgan Upton', 'order': 96, 'profile_path': '/c6cHfJSxRl6Z9D2BcYNELq9ZwEZ.jpg'}, {'cast_id': 105, 'character': 'Stormtrooper (voice) (uncredited)', 'credit_id': '52fe420ec3a36847f80005e3', 'gender': 0, 'id': 161301, 'name': 'Jerry Walter', 'order': 97, 'profile_path': '/kxMyDTBi2DpgVnzPgbOJTokpMUy.jpg'}, {'cast_id': 106, 'character': 'Jawa (uncredited)', 'credit_id': '52fe420ec3a36847f80005e7', 'gender': 0, 'id': 1271127, 'name': 'Hal Wamsley', 'order': 98, 'profile_path': '/4nRNQyY5TyKNpNIUK6Z9JRr3xWw.jpg'}, {'cast_id': 107, 'character': 'Greedo (voice) (uncredited)', 'credit_id': '52fe420ec3a36847f80005eb', 'gender': 2, 'id': 159108, 'name': 'Larry Ward', 'order': 99, 'profile_path': '/zRqHcr0ySV1IJiDVmpciCokzn3h.jpg'}, {'cast_id': 108, 'character': 'Thuku (uncredited)', 'credit_id': '52fe420ec3a36847f80005ef', 'gender': 0, 'id': 1271128, 'name': 'Diana Sadley Way', 'order': 100, 'profile_path': None}, {'cast_id': 109, 'character': 'Ketwol / Melas (uncredited)', 'credit_id': '52fe420ec3a36847f80005f3', 'gender': 0, 'id': 1271129, 'name': 'Harold Weed', 'order': 101, 'profile_path': '/ysocn4XckZRUqZsUp4qwldLCgZk.jpg'}, {'cast_id': 110, 'character': 'Stormtrooper (uncredited)', 'credit_id': '52fe420ec3a36847f80005f7', 'gender': 2, 'id': 24278, 'name': 'Bill Weston', 'order': 102, 'profile_path': '/apVNA3SRNIrB6gu88nGTEhPewI2.jpg'}, {'cast_id': 111, 'character': 'Mos Eisley Citizen (special edition) (uncredited)', 'credit_id': '52fe420ec3a36847f80005fb', 'gender': 0, 'id': 60207, 'name': "Steve 'Spaz' Williams", 'order': 103, 'profile_path': '/zD0Qyhjjg87fDdEDJbqOFsSMtjm.jpg'}, {'cast_id': 112, 'character': 'Cantina Patron (uncredited)', 'credit_id': '52fe420ec3a36847f80005ff', 'gender': 0, 'id': 1271131, 'name': 'Fred Wood', 'order': 104, 'profile_path': '/iSUYytTzBokyqKhCw4tvQAL74vn.jpg'}, {'cast_id': 129, 'character': 'Rebel Pilot (uncredited)', 'credit_id': '588f15b4c3a36860ce00562c', 'gender': 0, 'id': 301657, 'name': 'Colin Higgins', 'order': 105, 'profile_path': None}]</t>
  </si>
  <si>
    <t>[{'credit_id': '52fe420dc3a36847f8000437', 'department': 'Directing', 'gender': 2, 'id': 1, 'job': 'Director', 'name': 'George Lucas', 'profile_path': '/mDLDvsx8PaZoEThkBdyaG1JxPdf.jpg'}, {'credit_id': '52fe420dc3a36847f800045b', 'department': 'Production', 'gender': 2, 'id': 1, 'job': 'Executive Producer', 'name': 'George Lucas', 'profile_path': '/mDLDvsx8PaZoEThkBdyaG1JxPdf.jpg'}, {'credit_id': '562e75309251414006009955', 'department': 'Writing', 'gender': 2, 'id': 1, 'job': 'Writer', 'name': 'George Lucas', 'profile_path': '/mDLDvsx8PaZoEThkBdyaG1JxPdf.jpg'}, {'credit_id': '52fe420dc3a36847f8000461', 'department': 'Production', 'gender': 2, 'id': 12401, 'job': 'Producer', 'name': 'Gary Kurtz', 'profile_path': '/qMuYGnSQn4V5PSfEpEjLCOeWPM0.jpg'}, {'credit_id': '52fe420dc3a36847f8000467', 'department': 'Production', 'gender': 0, 'id': 19801, 'job': 'Producer', 'name': 'Rick McCallum', 'profile_path': '/qfKgg9sNcIOp2hELpEksqI4DDoo.jpg'}, {'credit_id': '52fe420dc3a36847f800046d', 'department': 'Sound', 'gender': 2, 'id': 491, 'job': 'Original Music Composer', 'name': 'John Williams', 'profile_path': '/2Ats98PB1SH2yfEPikiLdhRuXZm.jpg'}, {'credit_id': '52fe420dc3a36847f8000473', 'department': 'Camera', 'gender': 2, 'id': 7753, 'job': 'Director of Photography', 'name': 'Gilbert Taylor', 'profile_path': '/in9qOKV8kLCTAO1Zlm0S9dzGEke.jpg'}, {'credit_id': '56753ec2c3a368168b0023f2', 'department': 'Production', 'gender': 2, 'id': 3176, 'job': 'Casting', 'name': 'Vic Ramos', 'profile_path': None}, {'credit_id': '56753eb192514179db00265c', 'department': 'Production', 'gender': 1, 'id': 390, 'job': 'Casting', 'name': 'Irene Lamb', 'profile_path': None}, {'credit_id': '56753f7c92514179e3002598', 'department': 'Art', 'gender': 2, 'id': 669, 'job': 'Art Direction', 'name': 'Norman Reynolds', 'profile_path': None}, {'credit_id': '56753e8f92514179db002656', 'department': 'Editing', 'gender': 1, 'id': 2551, 'job': 'Editor', 'name': 'Marcia Lucas', 'profile_path': None}, {'credit_id': '56753ea192514179db00265a', 'department': 'Production', 'gender': 1, 'id': 1221, 'job': 'Casting', 'name': 'Dianne Crittenden', 'profile_path': None}, {'credit_id': '56753fbdc3a3681689002463', 'department': 'Art', 'gender': 2, 'id': 5058, 'job': 'Set Decoration', 'name': 'Roger Christian', 'profile_path': None}, {'credit_id': '56753f64c3a368167a00263a', 'department': 'Art', 'gender': 2, 'id': 5059, 'job': 'Art Direction', 'name': 'Leslie Dilley', 'profile_path': None}, {'credit_id': '56753fd2c3a368168900246d', 'department': 'Costume &amp; Make-Up', 'gender': 2, 'id': 5061, 'job': 'Costume Design', 'name': 'John Mollo', 'profile_path': None}, {'credit_id': '588fd62c925141019a00dbfa', 'department': 'Visual Effects', 'gender': 2, 'id': 7727, 'job': 'Animation', 'name': 'Phil Tippett', 'profile_path': '/2uQ0B7fN5cDQk17J1X3pxDSf9y.jpg'}, {'credit_id': '56753e6cc3a368167c0026b6', 'department': 'Editing', 'gender': 2, 'id': 8425, 'job': 'Editor', 'name': 'Richard Chew', 'profile_path': None}, {'credit_id': '56753e7ec3a368167c0026ba', 'department': 'Editing', 'gender': 2, 'id': 10766, 'job': 'Editor', 'name': 'Paul Hirsch', 'profile_path': None}, {'credit_id': '56753f5292514179d20026b3', 'department': 'Art', 'gender': 2, 'id': 568911, 'job': 'Production Design', 'name': 'John Barry', 'profile_path': None}, {'credit_id': '56e9dfbec3a3682d6f0043c7', 'department': 'Visual Effects', 'gender': 0, 'id': 1424133, 'job': 'Visual Effects', 'name': 'Paul Huston', 'profile_path': None}]</t>
  </si>
  <si>
    <t>[{'id': 12, 'name': 'Adventure'}, {'id': 28, 'name': 'Action'}, {'id': 878, 'name': 'Science Fiction'}]</t>
  </si>
  <si>
    <t>[{'name': 'Lucasfilm', 'id': 1}, {'name': 'Twentieth Century Fox Film Corporation', 'id': 306}]</t>
  </si>
  <si>
    <t>Star Wars</t>
  </si>
  <si>
    <t>m530</t>
  </si>
  <si>
    <t>[{'cast_id': 21, 'character': 'Johnny Rico', 'credit_id': '52fe4253c3a36847f80155a5', 'gender': 2, 'id': 27763, 'name': 'Casper Van Dien', 'order': 0, 'profile_path': '/ktJIgsilxxQeOvA9I789veHnDnt.jpg'}, {'cast_id': 22, 'character': 'Dizzy Flores', 'credit_id': '52fe4253c3a36847f80155a9', 'gender': 1, 'id': 2133, 'name': 'Dina Meyer', 'order': 1, 'profile_path': '/a208ijs7X3u8lPzKWHeXSp3PiMd.jpg'}, {'cast_id': 23, 'character': 'Carmen IbaÃ±ez', 'credit_id': '52fe4253c3a36847f80155ad', 'gender': 1, 'id': 9205, 'name': 'Denise Richards', 'order': 2, 'profile_path': '/r273Tmck64anm3uuccE8zfJD8da.jpg'}, {'cast_id': 24, 'character': 'Private Ace Levy', 'credit_id': '52fe4253c3a36847f80155b1', 'gender': 2, 'id': 28410, 'name': 'Jake Busey', 'order': 3, 'profile_path': '/mGbWKlwTTyr62h6IwL66otOQV15.jpg'}, {'cast_id': 25, 'character': 'Colonel Carl Jenkins', 'credit_id': '52fe4253c3a36847f80155b5', 'gender': 2, 'id': 41686, 'name': 'Neil Patrick Harris', 'order': 4, 'profile_path': '/v5sCdjk0zxwSdFT4kmlVwu6M3Hb.jpg'}, {'cast_id': 26, 'character': 'Career Sergeant Zim', 'credit_id': '52fe4253c3a36847f80155b9', 'gender': 2, 'id': 6574, 'name': 'Clancy Brown', 'order': 5, 'profile_path': '/xBVifBW0riMSbedEQ27hObjPqVw.jpg'}, {'cast_id': 27, 'character': 'Lieutenant Jean Rasczak', 'credit_id': '52fe4253c3a36847f80155bd', 'gender': 2, 'id': 11086, 'name': 'Michael Ironside', 'order': 6, 'profile_path': '/i3HkCGEnQGJeD0U8WDumO4VH5fU.jpg'}, {'cast_id': 28, 'character': 'Zander Barcalow', 'credit_id': '52fe4253c3a36847f80155c1', 'gender': 2, 'id': 41687, 'name': 'Patrick Muldoon', 'order': 7, 'profile_path': '/bQXk6dGI2zjRY2rvfwmpdHpyh9F.jpg'}, {'cast_id': 29, 'character': 'Private Sugar Watkins', 'credit_id': '52fe4253c3a36847f80155c5', 'gender': 2, 'id': 41688, 'name': 'Seth Gilliam', 'order': 8, 'profile_path': '/5XL7Nuzt58wXijlFbDJKDWYoLFQ.jpg'}, {'cast_id': 30, 'character': 'Biology Teacher', 'credit_id': '52fe4253c3a36847f80155c9', 'gender': 1, 'id': 41689, 'name': 'Rue McClanahan', 'order': 9, 'profile_path': '/cCZk8LXWcYs1UD9wHGHOktxyy8t.jpg'}, {'cast_id': 31, 'character': 'Katrina McIntire', 'credit_id': '52fe4253c3a36847f80155cd', 'gender': 1, 'id': 41690, 'name': 'Blake Lindsley', 'order': 10, 'profile_path': '/jW9esvFejQSyjyZZMqUg4xcbsww.jpg'}, {'cast_id': 32, 'character': 'Lieutenant Willy', 'credit_id': '52fe4253c3a36847f80155d1', 'gender': 2, 'id': 9258, 'name': 'Steven Ford', 'order': 11, 'profile_path': '/iw8CUyekmYkGwmg0bp7foY4KvrH.jpg'}, {'cast_id': 33, 'character': 'Corporal Birdie', 'credit_id': '52fe4253c3a36847f80155d5', 'gender': 0, 'id': 41691, 'name': 'Ungela Brockman', 'order': 12, 'profile_path': '/q66RPSSUYmtgbLNvkdKdeqAbOwc.jpg'}, {'cast_id': 34, 'character': 'Sky Marshal Dienes', 'credit_id': '52fe4253c3a36847f80155d9', 'gender': 2, 'id': 5945, 'name': 'Bruce Gray', 'order': 13, 'profile_path': '/z0uEl3in5hsCD4TYTBqCtmqCdwo.jpg'}, {'cast_id': 35, 'character': 'Sky Marshal Tehat Meru', 'credit_id': '52fe4253c3a36847f80155dd', 'gender': 1, 'id': 23970, 'name': 'Denise Dowse', 'order': 14, 'profile_path': '/tZyRCcBphvpg4AjIWD33j4hVBKy.jpg'}, {'cast_id': 36, 'character': 'Cadet Lumbreiser', 'credit_id': '52fe4253c3a36847f80155e1', 'gender': 1, 'id': 20189, 'name': 'Amy Smart', 'order': 15, 'profile_path': '/yTWkJVYq1wtn2NrnPIwXshTWqby.jpg'}, {'cast_id': 37, 'character': "Djana'D", 'credit_id': '52fe4253c3a36847f80155e5', 'gender': 1, 'id': 153940, 'name': 'Tami-Adrian George', 'order': 16, 'profile_path': '/qR7qZTZOo9czpb1lrOirKOS6M9V.jpg'}, {'cast_id': 39, 'character': 'Expert', 'credit_id': '54c91305c3a36870ba00218f', 'gender': 1, 'id': 101777, 'name': 'Julianna McCarthy', 'order': 17, 'profile_path': '/tJJJJUjXRlTgLxVZViQ2MPPs5ai.jpg'}, {'cast_id': 40, 'character': 'General', 'credit_id': '54c9135d92514157cc0023a2', 'gender': 2, 'id': 3211, 'name': 'Dale Dye', 'order': 18, 'profile_path': '/vQfhfRjwOHYN3Egx1SB21ResBI2.jpg'}, {'cast_id': 42, 'character': 'Commanding Officer', 'credit_id': '55b9375d92514123e70025c3', 'gender': 2, 'id': 14329, 'name': 'Dean Norris', 'order': 19, 'profile_path': '/owIr4b4VIlJu0m6Drofd3P0qDl5.jpg'}]</t>
  </si>
  <si>
    <t>[{'credit_id': '52fe4253c3a36847f801557d', 'department': 'Production', 'gender': 1, 'id': 3686, 'job': 'Casting', 'name': 'Johanna Ray', 'profile_path': None}, {'credit_id': '56982bd8c3a3687603000c03', 'department': 'Sound', 'gender': 2, 'id': 3687, 'job': 'Sound Designer', 'name': 'Harry Cohen', 'profile_path': None}, {'credit_id': '52fe4253c3a36847f801556b', 'department': 'Editing', 'gender': 2, 'id': 898, 'job': 'Editor', 'name': 'Mark Goldblatt', 'profile_path': None}, {'credit_id': '52fe4253c3a36847f801559b', 'department': 'Costume &amp; Make-Up', 'gender': 1, 'id': 7735, 'job': 'Costume Design', 'name': 'Ellen Mirojnick', 'profile_path': None}, {'credit_id': '56982a099251412546000b89', 'department': 'Production', 'gender': 0, 'id': 4698, 'job': 'Production Supervisor', 'name': 'Gregory Manson', 'profile_path': None}, {'credit_id': '52fe4253c3a36847f80155a1', 'department': 'Camera', 'gender': 2, 'id': 5241, 'job': 'Director of Photography', 'name': 'Jost Vacano', 'profile_path': '/vOj78ettyi2P3ZvlGqOoi7WtHRV.jpg'}, {'credit_id': '52fe4253c3a36847f801552f', 'department': 'Directing', 'gender': 2, 'id': 10491, 'job': 'Director', 'name': 'Paul Verhoeven', 'profile_path': '/mlIV2V9OYcnmudqv1iZw7QrdSSh.jpg'}, {'credit_id': '52fe4253c3a36847f8015553', 'department': 'Production', 'gender': 2, 'id': 7726, 'job': 'Producer', 'name': 'Alan Marshall', 'profile_path': None}, {'credit_id': '56982b2ec3a3687603000bf4', 'department': 'Sound', 'gender': 0, 'id': 10630, 'job': 'Sound Effects Editor', 'name': 'Dean Beville', 'profile_path': None}, {'credit_id': '52fe4253c3a36847f8015595', 'department': 'Art', 'gender': 2, 'id': 6880, 'job': 'Set Decoration', 'name': 'Robert Gould', 'profile_path': None}, {'credit_id': '56982a3cc3a3687603000bda', 'department': 'Writing', 'gender': 0, 'id': 7721, 'job': 'Novel', 'name': 'Robert A. Heinlein', 'profile_path': '/do3wtkyC1RWB2dPol2H2wp4EXuY.jpg'}, {'credit_id': '52fe4253c3a36847f801553b', 'department': 'Writing', 'gender': 2, 'id': 7722, 'job': 'Screenplay', 'name': 'Edward Neumeier', 'profile_path': None}, {'credit_id': '52fe4253c3a36847f8015559', 'department': 'Production', 'gender': 2, 'id': 7722, 'job': 'Producer', 'name': 'Edward Neumeier', 'profile_path': None}, {'credit_id': '52fe4253c3a36847f8015541', 'department': 'Production', 'gender': 2, 'id': 7723, 'job': 'Producer', 'name': 'Jon Davison', 'profile_path': None}, {'credit_id': '52fe4253c3a36847f8015547', 'department': 'Production', 'gender': 0, 'id': 7724, 'job': 'Producer', 'name': 'Frances Doel', 'profile_path': None}, {'credit_id': '52fe4253c3a36847f801554d', 'department': 'Production', 'gender': 1, 'id': 7725, 'job': 'Producer', 'name': 'Stacy Lumbrezer', 'profile_path': None}, {'credit_id': '588fd90b9251412f3400004d', 'department': 'Visual Effects', 'gender': 2, 'id': 7727, 'job': 'Visual Effects Supervisor', 'name': 'Phil Tippett', 'profile_path': '/2uQ0B7fN5cDQk17J1X3pxDSf9y.jpg'}, {'credit_id': '588fdaccc3a3680b910000af', 'department': 'Production', 'gender': 2, 'id': 7727, 'job': 'Co-Producer', 'name': 'Phil Tippett', 'profile_path': '/2uQ0B7fN5cDQk17J1X3pxDSf9y.jpg'}, {'credit_id': '52fe4253c3a36847f8015565', 'department': 'Sound', 'gender': 2, 'id': 7728, 'job': 'Original Music Composer', 'name': 'Basil Poledouris', 'profile_path': '/jEUcVOa9gppkDvr5MJOvSD5KVtj.jpg'}, {'credit_id': '52fe4253c3a36847f8015571', 'department': 'Editing', 'gender': 1, 'id': 7730, 'job': 'Editor', 'name': 'Caroline Ross', 'profile_path': None}, {'credit_id': '52fe4253c3a36847f8015577', 'department': 'Production', 'gender': 1, 'id': 7731, 'job': 'Casting', 'name': 'Elaine J. Huzzar', 'profile_path': None}, {'credit_id': '52fe4253c3a36847f8015583', 'department': 'Art', 'gender': 2, 'id': 7732, 'job': 'Production Design', 'name': 'Allan Cameron', 'profile_path': None}, {'credit_id': '52fe4253c3a36847f8015589', 'department': 'Art', 'gender': 2, 'id': 7733, 'job': 'Art Direction', 'name': 'Bruce Robert Hill', 'profile_path': None}, {'credit_id': '52fe4253c3a36847f801558f', 'department': 'Art', 'gender': 2, 'id': 7734, 'job': 'Art Direction', 'name': 'Steven Wolff', 'profile_path': None}, {'credit_id': '569829979251412540000b63', 'department': 'Production', 'gender': 2, 'id': 14654, 'job': 'Production Manager', 'name': 'Robert Latham Brown', 'profile_path': None}, {'credit_id': '56982ad0c3a36875fa000c19', 'department': 'Sound', 'gender': 0, 'id': 42034, 'job': 'Sound Re-Recording Mixer', 'name': 'Greg P. Russell', 'profile_path': None}, {'credit_id': '56982bf6c3a3687603000c06', 'department': 'Sound', 'gender': 0, 'id': 42267, 'job': 'Sound Designer', 'name': 'Randy Thom', 'profile_path': '/gENCvbLHHHtxeZcPJIHcSq6Y4BW.jpg'}, {'credit_id': '56982a559251412536000bd7', 'department': 'Camera', 'gender': 2, 'id': 41591, 'job': 'Steadicam Operator', 'name': 'Stephen St. John', 'profile_path': None}, {'credit_id': '56982a6ac3a368760b000cda', 'department': 'Camera', 'gender': 2, 'id': 74989, 'job': 'Steadicam Operator', 'name': 'Mark Emery Moore', 'profile_path': '/mhjX0FuAXv6SeSLLFHpaaiQbx6P.jpg'}, {'credit_id': '56982bc0c3a3687605000c09', 'department': 'Sound', 'gender': 0, 'id': 554887, 'job': 'Sound Designer', 'name': 'Stephen Hunter Flick', 'profile_path': '/83arZqrN59fhxybLLmo5KUp0FSc.jpg'}, {'credit_id': '56982b9b925141253a000bee', 'department': 'Sound', 'gender': 0, 'id': 554888, 'job': 'Sound Effects Editor', 'name': 'Charles Maynes', 'profile_path': None}, {'credit_id': '56982adf925141253d000cfe', 'department': 'Editing', 'gender': 0, 'id': 1050930, 'job': 'Dialogue Editor', 'name': 'Hugo Weng', 'profile_path': None}, {'credit_id': '56982b50c3a36875fe000d46', 'department': 'Sound', 'gender': 0, 'id': 1269306, 'job': 'Sound Effects Editor', 'name': 'Warren Hamilton Jr.', 'profile_path': None}, {'credit_id': '5374c628c3a3681528002abb', 'department': 'Costume &amp; Make-Up', 'gender': 0, 'id': 1319825, 'job': 'Costume Supervisor', 'name': 'Nick Scarano', 'profile_path': None}, {'credit_id': '56982b87c3a36875fa000c2b', 'department': 'Sound', 'gender': 0, 'id': 1341404, 'job': 'Sound Effects Editor', 'name': 'Patricio A. Libenson', 'profile_path': None}, {'credit_id': '56982b1ec3a3687605000bf8', 'department': 'Sound', 'gender': 2, 'id': 1376514, 'job': 'Sound Effects Editor', 'name': 'David Lewis Yewdall', 'profile_path': None}, {'credit_id': '56982abcc3a3687608000b4b', 'department': 'Sound', 'gender': 2, 'id': 1378171, 'job': 'Sound Re-Recording Mixer', 'name': "Kevin O'Connell", 'profile_path': None}, {'credit_id': '569829ce925141253a000bc3', 'department': 'Camera', 'gender': 2, 'id': 1390535, 'job': 'Still Photographer', 'name': 'Stephen Vaughan', 'profile_path': None}, {'credit_id': '56982b7ac3a3687605000c05', 'department': 'Sound', 'gender': 2, 'id': 1395022, 'job': 'Sound Effects Editor', 'name': 'Greg Hedgepath', 'profile_path': None}, {'credit_id': '56982b39c3a36875fa000c21', 'department': 'Sound', 'gender': 0, 'id': 1400556, 'job': 'Sound Effects Editor', 'name': 'Ed Callahan', 'profile_path': None}, {'credit_id': '569829b6925141253d000cec', 'department': 'Directing', 'gender': 0, 'id': 1402170, 'job': 'Script Supervisor', 'name': 'Haley McLane', 'profile_path': None}, {'credit_id': '56982aef9251412534000e0c', 'department': 'Editing', 'gender': 2, 'id': 1413095, 'job': 'Dialogue Editor', 'name': 'Michael J. Benavente', 'profile_path': None}, {'credit_id': '56982c03c3a36875fe000d5d', 'department': 'Sound', 'gender': 0, 'id': 1440822, 'job': 'Sound Designer', 'name': 'John Pospisil', 'profile_path': None}, {'credit_id': '553d5b0f925141585200159b', 'department': 'Visual Effects', 'gender': 0, 'id': 1452917, 'job': 'Modeling', 'name': 'Martin Meunier', 'profile_path': None}, {'credit_id': '56982aa19251412531000bb2', 'department': 'Sound', 'gender': 0, 'id': 1563428, 'job': 'Sound mixer', 'name': 'Joseph Geisinger', 'profile_path': None}, {'credit_id': '56982c1cc3a36875fc000c11', 'department': 'Sound', 'gender': 0, 'id': 1563430, 'job': 'Boom Operator', 'name': 'Raul A. Bruce', 'profile_path': None}]</t>
  </si>
  <si>
    <t>[{'name': 'TriStar Pictures', 'id': 559}, {'name': 'Touchstone Pictures', 'id': 9195}, {'name': 'Big Bug Pictures', 'id': 23434}]</t>
  </si>
  <si>
    <t>Starship Troopers</t>
  </si>
  <si>
    <t>m531</t>
  </si>
  <si>
    <t>['adventure', 'fantasy', 'mystery', 'sci-fi']</t>
  </si>
  <si>
    <t>[{'cast_id': 5, 'character': 'Captain James T. Kirk', 'credit_id': '52fe421fc3a36847f8005a69', 'gender': 2, 'id': 1748, 'name': 'William Shatner', 'order': 0, 'profile_path': '/4byp8PsbRkC3UQVuvMAh4bcj7E2.jpg'}, {'cast_id': 6, 'character': 'Mr. Spock', 'credit_id': '52fe421fc3a36847f8005a6d', 'gender': 2, 'id': 1749, 'name': 'Leonard Nimoy', 'order': 1, 'profile_path': '/rTQulQ5WMehA3SSBnGTmayTsF0m.jpg'}, {'cast_id': 7, 'character': 'Dr. Leonard McCoy', 'credit_id': '52fe421fc3a36847f8005a71', 'gender': 0, 'id': 1750, 'name': 'DeForest Kelley', 'order': 2, 'profile_path': '/fUL1BY8XjLsQihueDD1UUAm0Qy6.jpg'}, {'cast_id': 8, 'character': 'Montgomery Scott', 'credit_id': '52fe421fc3a36847f8005a75', 'gender': 2, 'id': 1751, 'name': 'James Doohan', 'order': 3, 'profile_path': '/um8EusLMoUzId8mbfhIXx0J3M82.jpg'}, {'cast_id': 9, 'character': 'Lt. Cmdr. Hikaru Sulu', 'credit_id': '52fe421fc3a36847f8005a79', 'gender': 0, 'id': 1752, 'name': 'George Takei', 'order': 4, 'profile_path': '/5eBSvAPy6DnWsMX61IlJyjUzCRJ.jpg'}, {'cast_id': 11, 'character': 'Lt. Pavel Chekov', 'credit_id': '52fe421fc3a36847f8005a81', 'gender': 2, 'id': 1754, 'name': 'Walter Koenig', 'order': 5, 'profile_path': '/itlUSqOqCBH8v4ECM9jGysqMIDz.jpg'}, {'cast_id': 10, 'character': 'Lt. Cmdr. Uhura', 'credit_id': '52fe421fc3a36847f8005a7d', 'gender': 1, 'id': 1753, 'name': 'Nichelle Nichols', 'order': 6, 'profile_path': '/1p5EIwiyFBxjs5e8a6AzPRzy1JL.jpg'}, {'cast_id': 12, 'character': 'Dr. Christine Chapel', 'credit_id': '52fe421fc3a36847f8005a85', 'gender': 0, 'id': 1755, 'name': 'Majel Barrett', 'order': 7, 'profile_path': '/6esZeIlIdrCnoGkAggRAJ8FWs7Z.jpg'}, {'cast_id': 14, 'character': 'Lieutenant Ilia', 'credit_id': '52fe421fc3a36847f8005a8d', 'gender': 1, 'id': 1757, 'name': 'Persis Khambatta', 'order': 8, 'profile_path': '/fpXboRL524smwVeEtOBSKx62Gz3.jpg'}, {'cast_id': 13, 'character': 'Capt./Cmdr. Willard Decker', 'credit_id': '52fe421fc3a36847f8005a89', 'gender': 2, 'id': 1756, 'name': 'Stephen Collins', 'order': 9, 'profile_path': '/lVcwUavnFQOpIEBgF0BMJXQ8D4Y.jpg'}, {'cast_id': 15, 'character': 'CPO Janice Rand', 'credit_id': '52fe421fc3a36847f8005a91', 'gender': 1, 'id': 1759, 'name': 'Grace Lee Whitney', 'order': 10, 'profile_path': '/h1uisJQaVHhNCYqvxgx3VevGNtA.jpg'}, {'cast_id': 28, 'character': 'Klingon Captain', 'credit_id': '52fe421fc3a36847f8005add', 'gender': 2, 'id': 1820, 'name': 'Mark Lenard', 'order': 11, 'profile_path': '/sROqIxtLAUlK0BhbmNwRfCyPXrY.jpg'}, {'cast_id': 29, 'character': 'Alien Boy', 'credit_id': '52fe421fc3a36847f8005ae1', 'gender': 2, 'id': 168423, 'name': 'Billy Van Zandt', 'order': 12, 'profile_path': '/14Pk9JIIjNdu0d3vxBWsBRzjrSy.jpg'}, {'cast_id': 30, 'character': 'Epsilon Technician', 'credit_id': '52fe421fc3a36847f8005ae5', 'gender': 2, 'id': 44054, 'name': 'Roger Aaron Brown', 'order': 13, 'profile_path': '/mQ2mEx7EteO2zdOFUzu1shDi7E.jpg'}, {'cast_id': 31, 'character': 'Airlock Technician', 'credit_id': '52fe421fc3a36847f8005ae9', 'gender': 0, 'id': 178145, 'name': 'Gary Faga', 'order': 14, 'profile_path': None}, {'cast_id': 32, 'character': 'Crew Member', 'credit_id': '52fe421fc3a36847f8005aed', 'gender': 2, 'id': 72658, 'name': 'Franklyn Seales', 'order': 15, 'profile_path': None}]</t>
  </si>
  <si>
    <t>[{'credit_id': '52fe421fc3a36847f8005a53', 'department': 'Directing', 'gender': 2, 'id': 1744, 'job': 'Director', 'name': 'Robert Wise', 'profile_path': '/6EPkRgYsDMQOYmE9s1vZt2O470R.jpg'}, {'credit_id': '52fe421fc3a36847f8005ad3', 'department': 'Art', 'gender': 1, 'id': 602, 'job': 'Set Decoration', 'name': 'Linda DeScenna', 'profile_path': None}, {'credit_id': '52fe421fc3a36847f8005acd', 'department': 'Art', 'gender': 2, 'id': 1096, 'job': 'Art Direction', 'name': 'John Vallone', 'profile_path': None}, {'credit_id': '52fe421fc3a36847f8005a59', 'department': 'Production', 'gender': 2, 'id': 1745, 'job': 'Producer', 'name': 'Gene Roddenberry', 'profile_path': '/9WMyiCTdtBEdx1JUCavoFiDl7wd.jpg'}, {'credit_id': '5777413092514110ec0004e9', 'department': 'Writing', 'gender': 2, 'id': 1746, 'job': 'Story', 'name': 'Alan Dean Foster', 'profile_path': None}, {'credit_id': '57774126c3a36870c70000a4', 'department': 'Writing', 'gender': 2, 'id': 1747, 'job': 'Screenplay', 'name': 'Harold Livingston', 'profile_path': None}, {'credit_id': '52fe421fc3a36847f8005a97', 'department': 'Sound', 'gender': 2, 'id': 1760, 'job': 'Original Music Composer', 'name': 'Jerry Goldsmith', 'profile_path': '/e6sd10VuwFXkgRFrCTCygbhMq2q.jpg'}, {'credit_id': '52fe421fc3a36847f8005a9d', 'department': 'Sound', 'gender': 2, 'id': 1761, 'job': 'Original Music Composer', 'name': 'Alexander Courage', 'profile_path': None}, {'credit_id': '52fe421fc3a36847f8005aa3', 'department': 'Camera', 'gender': 2, 'id': 1762, 'job': 'Director of Photography', 'name': 'Richard H. Kline', 'profile_path': '/1b9iffgT1rS9ff2erVOaPhVowW8.jpg'}, {'credit_id': '52fe421fc3a36847f8005aa9', 'department': 'Art', 'gender': 2, 'id': 1765, 'job': 'Production Design', 'name': 'Harold Michelson', 'profile_path': None}, {'credit_id': '52fe421fc3a36847f8005aaf', 'department': 'Editing', 'gender': 2, 'id': 1767, 'job': 'Editor', 'name': 'Todd C. Ramsay', 'profile_path': None}, {'credit_id': '52fe421fc3a36847f8005ab5', 'department': 'Production', 'gender': 2, 'id': 1768, 'job': 'Casting', 'name': 'Marvin Paige', 'profile_path': None}, {'credit_id': '52fe421fc3a36847f8005abb', 'department': 'Production', 'gender': 2, 'id': 16252, 'job': 'Producer', 'name': 'Jon Povill', 'profile_path': None}, {'credit_id': '52fe421fc3a36847f8005ac1', 'department': 'Art', 'gender': 2, 'id': 1763, 'job': 'Art Direction', 'name': 'Leon Harris', 'profile_path': None}, {'credit_id': '52fe421fc3a36847f8005ac7', 'department': 'Art', 'gender': 2, 'id': 1802, 'job': 'Art Direction', 'name': 'Joseph R. Jennings', 'profile_path': None}, {'credit_id': '52fe421fc3a36847f8005ad9', 'department': 'Costume &amp; Make-Up', 'gender': 2, 'id': 1801, 'job': 'Costume Design', 'name': 'Robert Fletcher', 'profile_path': None}, {'credit_id': '52fe421fc3a36847f8005af3', 'department': 'Costume &amp; Make-Up', 'gender': 1, 'id': 406204, 'job': 'Makeup Artist', 'name': 'Ve Neill', 'profile_path': '/gNYwxuK5Z7Nr3tWtSWv0qAueUIs.jpg'}]</t>
  </si>
  <si>
    <t>[{'id': 878, 'name': 'Science Fiction'}, {'id': 12, 'name': 'Adventure'}, {'id': 9648, 'name': 'Mystery'}]</t>
  </si>
  <si>
    <t>Star Trek: The Motion Picture</t>
  </si>
  <si>
    <t>m533</t>
  </si>
  <si>
    <t>[{'cast_id': 9, 'character': 'Isabel Kelly', 'credit_id': '52fe44f7c3a36847f80b4bef', 'gender': 1, 'id': 1204, 'name': 'Julia Roberts', 'order': 0, 'profile_path': '/h13yvG0tRNMTAwciQXxYmQWdYW8.jpg'}, {'cast_id': 10, 'character': 'Jackie Harrison', 'credit_id': '52fe44f7c3a36847f80b4bf3', 'gender': 1, 'id': 4038, 'name': 'Susan Sarandon', 'order': 1, 'profile_path': '/giqZPokZi2nKLtYw8hrMVf8Vita.jpg'}, {'cast_id': 11, 'character': 'Luke Harrison', 'credit_id': '52fe44f7c3a36847f80b4bf7', 'gender': 2, 'id': 228, 'name': 'Ed Harris', 'order': 2, 'profile_path': '/atzm7ZGRFSWJHQT6qKmzjmNQ9GA.jpg'}, {'cast_id': 12, 'character': 'Anna Harrison', 'credit_id': '52fe44f7c3a36847f80b4bfb', 'gender': 1, 'id': 20089, 'name': 'Jena Malone', 'order': 3, 'profile_path': '/5tmHa5Qz31TKsXIsEB12ZfWQoTX.jpg'}, {'cast_id': 13, 'character': 'Ben Harrison', 'credit_id': '52fe44f7c3a36847f80b4bff', 'gender': 2, 'id': 19977, 'name': 'Liam Aiken', 'order': 4, 'profile_path': '/cKCBZEIRWPSeDkWXJWihPga6vKY.jpg'}, {'cast_id': 14, 'character': 'Brad Kovitsky', 'credit_id': '52fe44f7c3a36847f80b4c03', 'gender': 0, 'id': 1047726, 'name': 'Jason Maves', 'order': 5, 'profile_path': None}, {'cast_id': 15, 'character': "Anna's Friend", 'credit_id': '552a8c4c92514132360024c9', 'gender': 1, 'id': 235507, 'name': 'Naama Kates', 'order': 6, 'profile_path': '/l722axptBuzkUn7xPHHeeWWeAQI.jpg'}, {'cast_id': 48, 'character': 'Cooper', 'credit_id': '594314c19251417f77013cce', 'gender': 2, 'id': 552526, 'name': 'Andre B. Blake', 'order': 7, 'profile_path': '/Adwls8NzbW5HPmacq1Nww7W5Kee.jpg'}, {'cast_id': 49, 'character': 'Mrs. Franklin', 'credit_id': '594314d79251417f570141ba', 'gender': 1, 'id': 115767, 'name': 'Mary Louise Wilson', 'order': 8, 'profile_path': '/tsvPhvPSlKrhcincuq8FMH2PAUq.jpg'}, {'cast_id': 50, 'character': 'Rapunzel', 'credit_id': '594314fb9251417f5b01432c', 'gender': 0, 'id': 1834100, 'name': 'Mak Gilchrist', 'order': 9, 'profile_path': None}]</t>
  </si>
  <si>
    <t>[{'credit_id': '594311409251417f77013a6c', 'department': 'Sound', 'gender': 2, 'id': 491, 'job': 'Original Music Composer', 'name': 'John Williams', 'profile_path': '/2Ats98PB1SH2yfEPikiLdhRuXZm.jpg'}, {'credit_id': '594312529251417f57013fe4', 'department': 'Production', 'gender': 1, 'id': 28, 'job': 'Producer', 'name': 'Wendy Finerman', 'profile_path': None}, {'credit_id': '52fe44f7c3a36847f80b4be5', 'department': 'Camera', 'gender': 2, 'id': 1095, 'job': 'Director of Photography', 'name': 'Donald McAlpine', 'profile_path': '/fKCV0jG6PECfYyhsPGevvt7KtsM.jpg'}, {'credit_id': '594311eac3a3686c40014aab', 'department': 'Production', 'gender': 1, 'id': 1204, 'job': 'Executive Producer', 'name': 'Julia Roberts', 'profile_path': '/h13yvG0tRNMTAwciQXxYmQWdYW8.jpg'}, {'credit_id': '594311aec3a3686beb013d2f', 'department': 'Production', 'gender': 1, 'id': 2242, 'job': 'Casting', 'name': 'Ellen Lewis', 'profile_path': None}, {'credit_id': '594311fb9251417f57013fac', 'department': 'Production', 'gender': 1, 'id': 4038, 'job': 'Executive Producer', 'name': 'Susan Sarandon', 'profile_path': '/giqZPokZi2nKLtYw8hrMVf8Vita.jpg'}, {'credit_id': '59431493c3a3686c0d014948', 'department': 'Editing', 'gender': 0, 'id': 7230, 'job': 'First Assistant Editor', 'name': 'Nicolas De Toth', 'profile_path': None}, {'credit_id': '52fe44f7c3a36847f80b4beb', 'department': 'Editing', 'gender': 2, 'id': 7231, 'job': 'Editor', 'name': 'Neil Travis', 'profile_path': None}, {'credit_id': '5943131dc3a3686beb013e5f', 'department': 'Production', 'gender': 0, 'id': 5144, 'job': 'Executive Producer', 'name': 'Ronald Bass', 'profile_path': None}, {'credit_id': '52fe44f7c3a36847f80b4bc7', 'department': 'Directing', 'gender': 2, 'id': 10965, 'job': 'Director', 'name': 'Chris Columbus', 'profile_path': '/2fHN78oumrJRM84UydgfVzj0YEl.jpg'}, {'credit_id': '594311d7c3a3686beb013d4e', 'department': 'Production', 'gender': 2, 'id': 10965, 'job': 'Producer', 'name': 'Chris Columbus', 'profile_path': '/2fHN78oumrJRM84UydgfVzj0YEl.jpg'}, {'credit_id': '594312219251417f57013fc4', 'department': 'Production', 'gender': 2, 'id': 11222, 'job': 'Producer', 'name': 'Mark Radcliffe', 'profile_path': '/1jXjMIPGdcyTzGtVgGmlMIYMDnD.jpg'}, {'credit_id': '59431338c3a3686c81012b28', 'department': 'Production', 'gender': 0, 'id': 11711, 'job': 'Associate Producer', 'name': 'Paula DuPrÃ© Pesmen', 'profile_path': None}, {'credit_id': '5943120d9251417f77013afc', 'department': 'Production', 'gender': 2, 'id': 17828, 'job': 'Producer', 'name': 'Michael Barnathan', 'profile_path': None}, {'credit_id': '59431394c3a3686c6c012c52', 'department': 'Sound', 'gender': 2, 'id': 17992, 'job': 'Sound Mixer', 'name': 'Tod A. Maitland', 'profile_path': None}, {'credit_id': '594311879251417f65013f11', 'department': 'Art', 'gender': 2, 'id': 18173, 'job': 'Set Decoration', 'name': 'George DeTitta Jr.', 'profile_path': None}, {'credit_id': '5943146c9251417fb0013bfa', 'department': 'Camera', 'gender': 2, 'id': 19464, 'job': 'Camera Operator', 'name': 'Anastas N. Michos', 'profile_path': None}, {'credit_id': '59431175c3a3686beb013d0b', 'department': 'Art', 'gender': 0, 'id': 21379, 'job': 'Production Design', 'name': 'Stuart Wurtzel', 'profile_path': None}, {'credit_id': '594313c09251417f600142ba', 'department': 'Sound', 'gender': 0, 'id': 42267, 'job': 'Sound Re-Recording Mixer', 'name': 'Randy Thom', 'profile_path': '/gENCvbLHHHtxeZcPJIHcSq6Y4BW.jpg'}, {'credit_id': '59431195c3a3686c59013d2f', 'department': 'Costume &amp; Make-Up', 'gender': 2, 'id': 36429, 'job': 'Costume Design', 'name': 'Joseph G. Aulisi', 'profile_path': None}, {'credit_id': '594314769251417f6b01439d', 'department': 'Camera', 'gender': 0, 'id': 52192, 'job': 'Camera Operator', 'name': 'Alec Hirschfeld', 'profile_path': None}, {'credit_id': '594313089251417f65014045', 'department': 'Production', 'gender': 2, 'id': 57465, 'job': 'Executive Producer', 'name': 'Patrick McCormick', 'profile_path': None}, {'credit_id': '52fe44f7c3a36847f80b4bcd', 'department': 'Writing', 'gender': 0, 'id': 58234, 'job': 'Screenplay', 'name': 'Gigi Levangie Grazer', 'profile_path': None}, {'credit_id': '5943117ec3a3686c2c012d58', 'department': 'Art', 'gender': 2, 'id': 62061, 'job': 'Art Direction', 'name': 'Ray Kluga', 'profile_path': None}, {'credit_id': '59431357c3a3686c81012b37', 'department': 'Sound', 'gender': 0, 'id': 66142, 'job': 'Supervising Music Editor', 'name': 'Kenneth Wannberg', 'profile_path': None}, {'credit_id': '594313769251417fb0013b53', 'department': 'Sound', 'gender': 0, 'id': 1023289, 'job': 'Music Editor', 'name': 'Katherine Quittner', 'profile_path': None}, {'credit_id': '594312c3c3a3686beb013e15', 'department': 'Production', 'gender': 0, 'id': 1381730, 'job': 'Executive Producer', 'name': 'Pliny Porter', 'profile_path': None}, {'credit_id': '59431164c3a3686beb013cfb', 'department': 'Directing', 'gender': 1, 'id': 1393455, 'job': 'Script Supervisor', 'name': 'Eva Z. Cabrera', 'profile_path': None}, {'credit_id': '594313ae9251417fb0013b7d', 'department': 'Sound', 'gender': 2, 'id': 1399116, 'job': 'Supervising Sound Editor', 'name': 'Robert Shoup', 'profile_path': None}, {'credit_id': '59431414c3a3686c40014c61', 'department': 'Sound', 'gender': 0, 'id': 1400906, 'job': 'Sound Effects Editor', 'name': 'Christopher Scarabosio', 'profile_path': None}, {'credit_id': '59431433c3a3686c6c012ce8', 'department': 'Costume &amp; Make-Up', 'gender': 0, 'id': 1412081, 'job': 'Key Makeup Artist', 'name': 'Michal Bigger', 'profile_path': None}, {'credit_id': '5943114dc3a3686c0d0146f5', 'department': 'Camera', 'gender': 0, 'id': 1412113, 'job': 'Still Photographer', 'name': 'Demmie Todd', 'profile_path': None}, {'credit_id': '594313cb9251417fb0013b93', 'department': 'Sound', 'gender': 0, 'id': 1425978, 'job': 'Sound Re-Recording Mixer', 'name': 'Gary Summers', 'profile_path': None}, {'credit_id': '594314279251417f9b012e31', 'department': 'Costume &amp; Make-Up', 'gender': 0, 'id': 1521022, 'job': 'Key Hair Stylist', 'name': 'Patricia Grande', 'profile_path': None}, {'credit_id': '594313eec3a3686c6c012cb7', 'department': 'Sound', 'gender': 1, 'id': 1748724, 'job': 'Sound Effects Editor', 'name': 'Susan Sanford', 'profile_path': None}, {'credit_id': '594312eac3a3686c0d014826', 'department': 'Production', 'gender': 0, 'id': 1834089, 'job': 'Executive Producer', 'name': 'Margaret French-Isaac', 'profile_path': None}]</t>
  </si>
  <si>
    <t>[{'name': 'Columbia Pictures', 'id': 5}, {'name': '1492 Pictures', 'id': 436}]</t>
  </si>
  <si>
    <t>Stepmom</t>
  </si>
  <si>
    <t>m536</t>
  </si>
  <si>
    <t>[{'cast_id': 13, 'character': 'Group Capt. Lionel Mandrake / President Merkin Muffley / Dr. Strangelove', 'credit_id': '52fe4290c3a36847f80287ad', 'gender': 2, 'id': 12446, 'name': 'Peter Sellers', 'order': 0, 'profile_path': '/sCVIv2DGoC9U16anTjLwMxKBPZ.jpg'}, {'cast_id': 14, 'character': 'General "Buck" Turgidson', 'credit_id': '52fe4290c3a36847f80287b1', 'gender': 2, 'id': 862, 'name': 'George C. Scott', 'order': 1, 'profile_path': '/mINHwB258stf5M4AZcpzXK1GRjW.jpg'}, {'cast_id': 15, 'character': 'Brigadier General Jack D. Ripper', 'credit_id': '52fe4290c3a36847f80287b5', 'gender': 2, 'id': 3088, 'name': 'Sterling Hayden', 'order': 2, 'profile_path': '/zFntWs4OdfXszzEauHrMURQJkRD.jpg'}, {'cast_id': 17, 'character': 'Colonel Bat Guano', 'credit_id': '52fe4290c3a36847f80287bd', 'gender': 2, 'id': 4966, 'name': 'Keenan Wynn', 'order': 3, 'profile_path': '/vKRcpt50Eh9AQ6yi9umy1YFZWyf.jpg'}, {'cast_id': 16, 'character': 'Major "King" Kong', 'credit_id': '52fe4290c3a36847f80287b9', 'gender': 2, 'id': 14253, 'name': 'Slim Pickens', 'order': 4, 'profile_path': '/xO2rvqSBgZRJKjkVrFy1xeygxLF.jpg'}, {'cast_id': 18, 'character': 'Botschafter De Sadesky', 'credit_id': '52fe4290c3a36847f80287c1', 'gender': 2, 'id': 6600, 'name': 'Peter Bull', 'order': 5, 'profile_path': '/iIh6WkuefTUVrEybz1CXdz86puI.jpg'}, {'cast_id': 23, 'character': 'Lt. Lothar Zogg', 'credit_id': '52fe4290c3a36847f80287d3', 'gender': 0, 'id': 15152, 'name': 'James Earl Jones', 'order': 6, 'profile_path': '/2ZuBf3ip2RXhkiQqGUjbUzAf4Nx.jpg'}, {'cast_id': 21, 'character': 'Miss Scott', 'credit_id': '52fe4290c3a36847f80287c9', 'gender': 1, 'id': 126354, 'name': 'Tracy Reed', 'order': 7, 'profile_path': '/8gBeNJCdENmwkWYoqPOSCcGOdZ4.jpg'}, {'cast_id': 20, 'character': 'Mr. Staines', 'credit_id': '52fe4290c3a36847f80287c5', 'gender': 2, 'id': 12485, 'name': 'Jack Creley', 'order': 8, 'profile_path': None}, {'cast_id': 24, 'character': 'Lt. Dietrich', 'credit_id': '53a570800e0a26143c0010fc', 'gender': 0, 'id': 1332529, 'name': 'Frank Berry', 'order': 9, 'profile_path': None}, {'cast_id': 25, 'character': 'Adm. Randolph', 'credit_id': '53a570ae0e0a2614450010ce', 'gender': 0, 'id': 1236452, 'name': "Robert O'Neill", 'order': 10, 'profile_path': None}, {'cast_id': 36, 'character': 'Lt. Kivel', 'credit_id': '53e0a47a0e0a265a860068bf', 'gender': 2, 'id': 948173, 'name': 'Glenn Beck', 'order': 11, 'profile_path': '/sNJIAMvWfZSUsHJyz88DrBO5zqI.jpg'}, {'cast_id': 27, 'character': 'Frank', 'credit_id': '53a571170e0a26143c00110b', 'gender': 0, 'id': 1332531, 'name': 'Roy Stephens', 'order': 12, 'profile_path': None}, {'cast_id': 28, 'character': "Capt. 'Ace' Owens", 'credit_id': '53a571330e0a2614420011a7', 'gender': 2, 'id': 10657, 'name': 'Shane Rimmer', 'order': 13, 'profile_path': '/ctrIOcWLjOB5rocS0vVHEjbS1Sx.jpg'}, {'cast_id': 29, 'character': 'Burpelson AFB Defense Team Member', 'credit_id': '53a571490e0a2614320010de', 'gender': 0, 'id': 186212, 'name': 'Hal Galili', 'order': 14, 'profile_path': None}, {'cast_id': 30, 'character': 'Lt. Goldberg', 'credit_id': '53a5715b0e0a2614390010db', 'gender': 0, 'id': 185044, 'name': 'Paul Tamarin', 'order': 15, 'profile_path': None}, {'cast_id': 31, 'character': 'Burpelson AFB Defense Team Member', 'credit_id': '53a571750e0a26143600107f', 'gender': 0, 'id': 1332532, 'name': 'Laurence Herder', 'order': 16, 'profile_path': '/yGMUCHjjCSC90WwAZU3UiuXkJ6y.jpg'}, {'cast_id': 38, 'character': 'Burpelson AFB Defense Team Member', 'credit_id': '5685cec59251417e1500492b', 'gender': 0, 'id': 1063405, 'name': 'John McCarthy', 'order': 17, 'profile_path': None}, {'cast_id': 35, 'character': 'Gen. Faceman', 'credit_id': '53e0a40e0e0a265a83006a66', 'gender': 2, 'id': 117301, 'name': 'Gordon Tanner', 'order': 18, 'profile_path': None}, {'cast_id': 34, 'character': "Mandrake' aide (uncredited)", 'credit_id': '53a572130e0a261436001097', 'gender': 0, 'id': 184980, 'name': 'Burnell Tucker', 'order': 19, 'profile_path': '/kRMCT2aPlZO5Cl5404mRyHEQBt6.jpg'}, {'cast_id': 37, 'character': 'War Room Aide (uncredited)', 'credit_id': '5685ce589251412e5201b809', 'gender': 0, 'id': 1556340, 'name': 'Victor Harrington', 'order': 20, 'profile_path': None}]</t>
  </si>
  <si>
    <t>[{'credit_id': '52fe4290c3a36847f802876d', 'department': 'Directing', 'gender': 2, 'id': 240, 'job': 'Director', 'name': 'Stanley Kubrick', 'profile_path': '/ywoN9gI2lFOA5EAxxyRbQ1R4GQ6.jpg'}, {'credit_id': '52fe4290c3a36847f8028773', 'department': 'Writing', 'gender': 2, 'id': 240, 'job': 'Screenplay', 'name': 'Stanley Kubrick', 'profile_path': '/ywoN9gI2lFOA5EAxxyRbQ1R4GQ6.jpg'}, {'credit_id': '52fe4290c3a36847f8028779', 'department': 'Writing', 'gender': 2, 'id': 8950, 'job': 'Screenplay', 'name': 'Terry Southern', 'profile_path': '/ywOX51CnUxagVaNtPROeTv4eihI.jpg'}, {'credit_id': '52fe4290c3a36847f802877f', 'department': 'Writing', 'gender': 2, 'id': 14250, 'job': 'Screenplay', 'name': 'Peter George', 'profile_path': None}, {'credit_id': '52fe4290c3a36847f8028785', 'department': 'Production', 'gender': 2, 'id': 240, 'job': 'Producer', 'name': 'Stanley Kubrick', 'profile_path': '/ywoN9gI2lFOA5EAxxyRbQ1R4GQ6.jpg'}, {'credit_id': '52fe4290c3a36847f802878b', 'department': 'Production', 'gender': 0, 'id': 257, 'job': 'Producer', 'name': 'Victor Lyndon', 'profile_path': None}, {'credit_id': '52fe4290c3a36847f8028791', 'department': 'Production', 'gender': 0, 'id': 14251, 'job': 'Executive Producer', 'name': 'Leon Minoff', 'profile_path': None}, {'credit_id': '52fe4290c3a36847f8028797', 'department': 'Sound', 'gender': 0, 'id': 14252, 'job': 'Original Music Composer', 'name': 'Laurie Johnson', 'profile_path': None}, {'credit_id': '52fe4290c3a36847f802879d', 'department': 'Camera', 'gender': 2, 'id': 7753, 'job': 'Director of Photography', 'name': 'Gilbert Taylor', 'profile_path': '/in9qOKV8kLCTAO1Zlm0S9dzGEke.jpg'}, {'credit_id': '52fe4290c3a36847f80287a3', 'department': 'Editing', 'gender': 2, 'id': 12009, 'job': 'Editor', 'name': 'Anthony Harvey', 'profile_path': '/xFb61Oxx98u6xrSpbN0KZFrysWO.jpg'}, {'credit_id': '52fe4290c3a36847f80287a9', 'department': 'Art', 'gender': 2, 'id': 9869, 'job': 'Production Design', 'name': 'Ken Adam', 'profile_path': None}, {'credit_id': '52fe4290c3a36847f80287cf', 'department': 'Writing', 'gender': 2, 'id': 14250, 'job': 'Novel', 'name': 'Peter George', 'profile_path': None}, {'credit_id': '5686ba6192514132db01df85', 'department': 'Art', 'gender': 2, 'id': 9918, 'job': 'Art Direction', 'name': 'Peter Murton', 'profile_path': None}, {'credit_id': '5686ba8c92514132db01df8c', 'department': 'Costume &amp; Make-Up', 'gender': 2, 'id': 11837, 'job': 'Makeup Artist', 'name': 'Stuart Freeborn', 'profile_path': None}, {'credit_id': '5686bac09251414ecb0113c3', 'department': 'Costume &amp; Make-Up', 'gender': 1, 'id': 958468, 'job': 'Hairstylist', 'name': 'Barbara Ritchie', 'profile_path': None}, {'credit_id': '5686bb08c3a3684bcc021824', 'department': 'Production', 'gender': 0, 'id': 1556555, 'job': 'Production Manager', 'name': 'Clifton Brandon', 'profile_path': None}, {'credit_id': '5686bb5392514132db01dfbd', 'department': 'Directing', 'gender': 0, 'id': 12681, 'job': 'Assistant Director', 'name': 'Eric Rattray', 'profile_path': None}, {'credit_id': '5686bb9cc3a368227b01548e', 'department': 'Sound', 'gender': 0, 'id': 1556556, 'job': 'ADR &amp; Dubbing', 'name': 'John Aldred', 'profile_path': None}, {'credit_id': '5686bbe1c3a36860e901fdfb', 'department': 'Crew', 'gender': 0, 'id': 89541, 'job': 'Sound Recordist', 'name': 'Richard Bird', 'profile_path': None}, {'credit_id': '5686bca59251417e6300794c', 'department': 'Sound', 'gender': 2, 'id': 12246, 'job': 'Sound', 'name': 'John Cox', 'profile_path': None}, {'credit_id': '5686bd08c3a3684bcc021874', 'department': 'Sound', 'gender': 0, 'id': 1189045, 'job': 'Sound Editor', 'name': 'Leslie Hodgson', 'profile_path': None}, {'credit_id': '5686bd3a92514131df01d0eb', 'department': 'Crew', 'gender': 0, 'id': 13494, 'job': 'Special Effects', 'name': 'Wally Veevers', 'profile_path': None}, {'credit_id': '5686bd84c3a368227b015506', 'department': 'Crew', 'gender': 0, 'id': 1206210, 'job': 'Special Effects', 'name': 'Alan Bryce', 'profile_path': None}, {'credit_id': '5686bddf92514169d000b583', 'department': 'Crew', 'gender': 0, 'id': 1201088, 'job': 'Special Effects', 'name': "Arthur 'Weegee' Fellig", 'profile_path': None}, {'credit_id': '5686be5d9251417e150077ce', 'department': 'Crew', 'gender': 0, 'id': 1532767, 'job': 'Special Effects', 'name': 'Garth Inns', 'profile_path': None}, {'credit_id': '5686bf10c3a368607501f43c', 'department': 'Camera', 'gender': 0, 'id': 1556557, 'job': 'Camera Operator', 'name': 'Kelvin Pike', 'profile_path': None}, {'credit_id': '5686bf54c3a36860e901fe7a', 'department': 'Camera', 'gender': 0, 'id': 1378839, 'job': 'Still Photographer', 'name': 'Bob Penn', 'profile_path': None}, {'credit_id': '5686bfa8c3a368607501f456', 'department': 'Editing', 'gender': 2, 'id': 244, 'job': 'Assistant Editor', 'name': 'Ray Lovejoy', 'profile_path': None}]</t>
  </si>
  <si>
    <t>[{'id': 18, 'name': 'Drama'}, {'id': 35, 'name': 'Comedy'}, {'id': 10752, 'name': 'War'}]</t>
  </si>
  <si>
    <t>[{'name': 'Hawk Films', 'id': 88}, {'name': 'Columbia Pictures Corporation', 'id': 441}]</t>
  </si>
  <si>
    <t>Dr. Strangelove or: How I Learned to Stop Worrying and Love the Bomb</t>
  </si>
  <si>
    <t>m540</t>
  </si>
  <si>
    <t>[{'cast_id': 1, 'character': 'Selena', 'credit_id': '52fe4516c3a36847f80bbbcd', 'gender': 1, 'id': 6450, 'name': 'Faye Dunaway', 'order': 0, 'profile_path': '/cfGKu00Oj5RrLW1g04nOubsGT4r.jpg'}, {'cast_id': 2, 'character': 'Kara / Supergirl / Linda Lee', 'credit_id': '52fe4516c3a36847f80bbbd1', 'gender': 1, 'id': 33488, 'name': 'Helen Slater', 'order': 1, 'profile_path': '/bsejuN5hxhaiRDRuZLWh5ubx9za.jpg'}, {'cast_id': 3, 'character': 'Zaltar', 'credit_id': '52fe4516c3a36847f80bbbd5', 'gender': 2, 'id': 11390, 'name': "Peter O'Toole", 'order': 2, 'profile_path': '/7esSG4iZHueb5Nh8RBBhtRZLpom.jpg'}, {'cast_id': 18, 'character': 'Ethan', 'credit_id': '535dd547c3a3683084004aaf', 'gender': 2, 'id': 7678, 'name': 'Hart Bochner', 'order': 3, 'profile_path': '/2gCrMv3yJlFQxloacxjTAcXGEAz.jpg'}, {'cast_id': 4, 'character': 'Alura', 'credit_id': '52fe4516c3a36847f80bbbd9', 'gender': 0, 'id': 12021, 'name': 'Mia Farrow', 'order': 4, 'profile_path': '/kuLfS2jQOnfIOwCO7RHlwjDIERQ.jpg'}, {'cast_id': 5, 'character': 'Bianca', 'credit_id': '52fe4516c3a36847f80bbbdd', 'gender': 1, 'id': 30585, 'name': 'Brenda Vaccaro', 'order': 5, 'profile_path': '/cwNmZCRMRRiwtVSmkBiqP7aalyL.jpg'}, {'cast_id': 16, 'character': 'Jimmy Olsen', 'credit_id': '52fe4516c3a36847f80bbc17', 'gender': 2, 'id': 1067, 'name': 'Marc McClure', 'order': 6, 'profile_path': '/5VPLVH1eAiIQ3s7aNjrgvzwTt3t.jpg'}, {'cast_id': 17, 'character': 'Nigel', 'credit_id': '52fe4516c3a36847f80bbc1b', 'gender': 2, 'id': 18266, 'name': 'Peter Cook', 'order': 7, 'profile_path': '/5l1lXeD3cCKQ58AXt5p040LNzpQ.jpg'}, {'cast_id': 19, 'character': 'Eddie, Truck Driver', 'credit_id': '535dd5d9c3a36830b9004bd1', 'gender': 2, 'id': 40009, 'name': 'Matt Frewer', 'order': 8, 'profile_path': '/5yQeoDfwsSOnO8H2g8UjPLg6buG.jpg'}, {'cast_id': 20, 'character': 'Argonian Citizen', 'credit_id': '56d9fd579251412e28005f18', 'gender': 1, 'id': 192940, 'name': 'Kelly Hunter', 'order': 9, 'profile_path': '/eyl58Ycj9Zm6ci8WLK1oYIsEs2P.jpg'}, {'cast_id': 22, 'character': 'Midvale Protestor', 'credit_id': '58923c02c3a368097000b764', 'gender': 1, 'id': 113879, 'name': 'Glory Annen', 'order': 10, 'profile_path': '/iwXhROYisDl50IwxtZi5HaMKpzG.jpg'}, {'cast_id': 23, 'character': 'Lucy Lane', 'credit_id': '59ab2124925141076501a0d2', 'gender': 1, 'id': 56753, 'name': 'Maureen Teefy', 'order': 11, 'profile_path': None}]</t>
  </si>
  <si>
    <t>[{'credit_id': '52fe4516c3a36847f80bbbe3', 'department': 'Art', 'gender': 2, 'id': 16187, 'job': 'Art Direction', 'name': 'Jeannot Szwarc', 'profile_path': '/mIW7mgLr83qyGovTWAigrPX66v3.jpg'}, {'credit_id': '52fe4516c3a36847f80bbbe9', 'department': 'Production', 'gender': 2, 'id': 4399, 'job': 'Producer', 'name': 'Timothy Burrill', 'profile_path': None}, {'credit_id': '52fe4516c3a36847f80bbbf5', 'department': 'Camera', 'gender': 2, 'id': 8934, 'job': 'Director of Photography', 'name': 'Alan Hume', 'profile_path': None}, {'credit_id': '52fe4516c3a36847f80bbbfb', 'department': 'Editing', 'gender': 0, 'id': 31931, 'job': 'Editor', 'name': 'Malcolm Cooke', 'profile_path': None}, {'credit_id': '52fe4516c3a36847f80bbc01', 'department': 'Directing', 'gender': 2, 'id': 16187, 'job': 'Director', 'name': 'Jeannot Szwarc', 'profile_path': '/mIW7mgLr83qyGovTWAigrPX66v3.jpg'}, {'credit_id': '52fe4516c3a36847f80bbc07', 'department': 'Writing', 'gender': 2, 'id': 58337, 'job': 'Screenplay', 'name': 'David Odell', 'profile_path': None}, {'credit_id': '52fe4516c3a36847f80bbc0d', 'department': 'Writing', 'gender': 0, 'id': 1072762, 'job': 'Characters', 'name': 'Otto Binder', 'profile_path': None}, {'credit_id': '52fe4516c3a36847f80bbc13', 'department': 'Writing', 'gender': 0, 'id': 1072763, 'job': 'Characters', 'name': 'Al Plastino', 'profile_path': None}, {'credit_id': '571fb93a92514152e70001c6', 'department': 'Sound', 'gender': 2, 'id': 1760, 'job': 'Original Music Composer', 'name': 'Jerry Goldsmith', 'profile_path': '/e6sd10VuwFXkgRFrCTCygbhMq2q.jpg'}, {'credit_id': '59ab2161925141070701950e', 'department': 'Production', 'gender': 0, 'id': 20009, 'job': 'Executive Producer', 'name': 'Ilya Salkind', 'profile_path': None}, {'credit_id': '59ab21cbc3a3682c9c01881e', 'department': 'Directing', 'gender': 0, 'id': 1513635, 'job': 'Assistant Director', 'name': 'Derek Cracknell', 'profile_path': None}]</t>
  </si>
  <si>
    <t>[{'id': 12, 'name': 'Adventure'}, {'id': 14, 'name': 'Fantasy'}, {'id': 28, 'name': 'Action'}, {'id': 878, 'name': 'Science Fiction'}]</t>
  </si>
  <si>
    <t>[{'name': 'St. Michael Finance Limited', 'id': 76460}, {'name': 'Artistry Limited', 'id': 76461}, {'name': 'Investors In Industry PLC', 'id': 76462}, {'name': 'Robert Fleming Leasing Limited', 'id': 76463}]</t>
  </si>
  <si>
    <t>Supergirl</t>
  </si>
  <si>
    <t>m541</t>
  </si>
  <si>
    <t>['action', 'adventure', 'comedy', 'fantasy', 'sci-fi']</t>
  </si>
  <si>
    <t>[{'cast_id': 1, 'character': 'Superman / Clark Kent', 'credit_id': '52fe4505c3a36847f80b7a13', 'gender': 2, 'id': 20006, 'name': 'Christopher Reeve', 'order': 0, 'profile_path': '/9D4L3XeklsMc4r8FybZSTKON3HR.jpg'}, {'cast_id': 2, 'character': 'Gus Gorman', 'credit_id': '52fe4505c3a36847f80b7a17', 'gender': 2, 'id': 9309, 'name': 'Richard Pryor', 'order': 1, 'profile_path': '/hzJ3Q7wDLv4m82eMTbK2tzVzCHG.jpg'}, {'cast_id': 3, 'character': 'Perry White', 'credit_id': '52fe4505c3a36847f80b7a1b', 'gender': 2, 'id': 55278, 'name': 'Jackie Cooper', 'order': 2, 'profile_path': '/3uutX8roJ9nNXwh5nxfnuTPLPGe.jpg'}, {'cast_id': 4, 'character': 'Jimmy Olsen', 'credit_id': '52fe4505c3a36847f80b7a1f', 'gender': 2, 'id': 1067, 'name': 'Marc McClure', 'order': 3, 'profile_path': '/5VPLVH1eAiIQ3s7aNjrgvzwTt3t.jpg'}, {'cast_id': 5, 'character': 'Lana Lang', 'credit_id': '52fe4505c3a36847f80b7a23', 'gender': 1, 'id': 1734, 'name': "Annette O'Toole", 'order': 4, 'profile_path': '/vUsmxRy3CeyYEDNi8fgfAAzsmgH.jpg'}, {'cast_id': 6, 'character': 'Vera Webster', 'credit_id': '52fe4505c3a36847f80b7a27', 'gender': 1, 'id': 37368, 'name': 'Annie Ross', 'order': 5, 'profile_path': '/eyegZafZ3RaQ901th5KugONCERL.jpg'}, {'cast_id': 17, 'character': 'Lorelei', 'credit_id': '52fe4505c3a36847f80b7a67', 'gender': 1, 'id': 43805, 'name': 'Pamela Stephenson', 'order': 6, 'profile_path': '/dePtjeY9OE4VD6RV6L2DmKXEBCp.jpg'}, {'cast_id': 18, 'character': 'Ross Webster', 'credit_id': '52fe4505c3a36847f80b7a6b', 'gender': 2, 'id': 14060, 'name': 'Robert Vaughn', 'order': 7, 'profile_path': '/tqnTA5PsxCvqZRFEyEyXAcEPQx4.jpg'}, {'cast_id': 19, 'character': 'Lois Lane', 'credit_id': '52fe4505c3a36847f80b7a6f', 'gender': 1, 'id': 20011, 'name': 'Margot Kidder', 'order': 8, 'profile_path': '/98HrmSMx8FhMCeoKEODs3OSGYyv.jpg'}, {'cast_id': 20, 'character': 'Brad', 'credit_id': '54099d3fc3a36812b7001833', 'gender': 2, 'id': 12660, 'name': "Gavin O'Herlihy", 'order': 9, 'profile_path': '/brFrEXHx5vaeWJmqhQJMEaZhUHl.jpg'}]</t>
  </si>
  <si>
    <t>[{'credit_id': '5539a98fc3a368784500791d', 'department': 'Production', 'gender': 1, 'id': 597, 'job': 'Casting', 'name': 'Jane Feinberg', 'profile_path': None}, {'credit_id': '5539a99ec3a3684c5b003e8b', 'department': 'Production', 'gender': 2, 'id': 598, 'job': 'Casting', 'name': 'Mike Fenton', 'profile_path': None}, {'credit_id': '52fe4505c3a36847f80b7a3f', 'department': 'Writing', 'gender': 2, 'id': 6728, 'job': 'Screenplay', 'name': 'David Newman', 'profile_path': None}, {'credit_id': '5539a9bec3a3681be4005c82', 'department': 'Art', 'gender': 2, 'id': 9918, 'job': 'Production Design', 'name': 'Peter Murton', 'profile_path': None}, {'credit_id': '5539a9acc3a3685cf80026d6', 'department': 'Production', 'gender': 1, 'id': 10496, 'job': 'Casting', 'name': 'Debbie McWilliams', 'profile_path': None}, {'credit_id': '52fe4505c3a36847f80b7a2d', 'department': 'Directing', 'gender': 0, 'id': 10586, 'job': 'Director', 'name': 'Richard Lester', 'profile_path': '/2H4PFCd4G8BLHK34lTsUs3cn2tM.jpg'}, {'credit_id': '52fe4505c3a36847f80b7a63', 'department': 'Camera', 'gender': 2, 'id': 14456, 'job': 'Director of Photography', 'name': 'Robert Paynter', 'profile_path': None}, {'credit_id': '52fe4505c3a36847f80b7a33', 'department': 'Writing', 'gender': 0, 'id': 20007, 'job': 'Characters', 'name': 'Jerry Siegel', 'profile_path': '/tpkgpm3pHrkSNewoDasKz6Chpg4.jpg'}, {'credit_id': '52fe4505c3a36847f80b7a39', 'department': 'Writing', 'gender': 0, 'id': 20008, 'job': 'Characters', 'name': 'Joe Shuster', 'profile_path': None}, {'credit_id': '52fe4505c3a36847f80b7a4b', 'department': 'Production', 'gender': 0, 'id': 20009, 'job': 'Executive Producer', 'name': 'Ilya Salkind', 'profile_path': None}, {'credit_id': '52fe4505c3a36847f80b7a5d', 'department': 'Production', 'gender': 2, 'id': 20010, 'job': 'Producer', 'name': 'Pierre Spengler', 'profile_path': None}, {'credit_id': '52fe4505c3a36847f80b7a57', 'department': 'Editing', 'gender': 2, 'id': 29538, 'job': 'Editor', 'name': 'John Victor-Smith', 'profile_path': None}, {'credit_id': '52fe4505c3a36847f80b7a45', 'department': 'Writing', 'gender': 0, 'id': 55279, 'job': 'Screenplay', 'name': 'Leslie Newman', 'profile_path': None}, {'credit_id': '52fe4505c3a36847f80b7a51', 'department': 'Sound', 'gender': 2, 'id': 57892, 'job': 'Original Music Composer', 'name': 'Ken Thorne', 'profile_path': None}, {'credit_id': '5539a978925141275e0024d0', 'department': 'Production', 'gender': 0, 'id': 1458398, 'job': 'Associate Producer', 'name': 'Robert Simmonds', 'profile_path': None}, {'credit_id': '5767ffdf925141093100031c', 'department': 'Crew', 'gender': 2, 'id': 1600363, 'job': 'Stunts', 'name': 'Colin Skeaping', 'profile_path': '/3ItjesQoR7SC5G1SDP4I82ILSYz.jpg'}]</t>
  </si>
  <si>
    <t>[{'id': 35, 'name': 'Comedy'}, {'id': 28, 'name': 'Action'}, {'id': 12, 'name': 'Adventure'}, {'id': 14, 'name': 'Fantasy'}, {'id': 878, 'name': 'Science Fiction'}]</t>
  </si>
  <si>
    <t>[{'name': 'Warner Bros.', 'id': 6194}, {'name': 'Dovemead Films', 'id': 51861}, {'name': 'Cantharus Productions', 'id': 51903}]</t>
  </si>
  <si>
    <t>Superman III</t>
  </si>
  <si>
    <t>m542</t>
  </si>
  <si>
    <t>['action', 'adventure', 'fantasy', 'romance', 'sci-fi']</t>
  </si>
  <si>
    <t>[{'cast_id': 3, 'character': 'Lex Luthor', 'credit_id': '52fe44aec3a36847f80a3f3b', 'gender': 2, 'id': 193, 'name': 'Gene Hackman', 'order': 0, 'profile_path': '/qEKcmwc1XstymEniGuCs3KIsGfP.jpg'}, {'cast_id': 1, 'character': 'Superman / Clark Kent', 'credit_id': '52fe44aec3a36847f80a3f33', 'gender': 2, 'id': 20006, 'name': 'Christopher Reeve', 'order': 1, 'profile_path': '/9D4L3XeklsMc4r8FybZSTKON3HR.jpg'}, {'cast_id': 6, 'character': 'Otis', 'credit_id': '52fe44aec3a36847f80a3f47', 'gender': 2, 'id': 13726, 'name': 'Ned Beatty', 'order': 2, 'profile_path': '/aO5MtnqcZHpsVYz1nINdjqgEJUl.jpg'}, {'cast_id': 4, 'character': 'Perry White', 'credit_id': '52fe44aec3a36847f80a3f3f', 'gender': 2, 'id': 55278, 'name': 'Jackie Cooper', 'order': 3, 'profile_path': '/3uutX8roJ9nNXwh5nxfnuTPLPGe.jpg'}, {'cast_id': 7, 'character': 'Ursa', 'credit_id': '52fe44aec3a36847f80a3f4b', 'gender': 1, 'id': 31364, 'name': 'Sarah Douglas', 'order': 4, 'profile_path': '/t0FE7AH4c9O7ro4QK6wis3RfzEv.jpg'}, {'cast_id': 2, 'character': 'Lois Lane', 'credit_id': '52fe44aec3a36847f80a3f37', 'gender': 1, 'id': 20011, 'name': 'Margot Kidder', 'order': 5, 'profile_path': '/98HrmSMx8FhMCeoKEODs3OSGYyv.jpg'}, {'cast_id': 8, 'character': 'Non', 'credit_id': '52fe44aec3a36847f80a3f4f', 'gender': 0, 'id': 41224, 'name': "Jack O'Halloran", 'order': 6, 'profile_path': '/4SOjjPdLLFimJXixndFSANZOR9z.jpg'}, {'cast_id': 9, 'character': 'Eve Teschmacher', 'credit_id': '52fe44aec3a36847f80a3f53', 'gender': 1, 'id': 26483, 'name': 'Valerie Perrine', 'order': 7, 'profile_path': '/17xFFYbhVrR666Gbp0Ugpf6J9lg.jpg'}, {'cast_id': 10, 'character': 'Lara', 'credit_id': '52fe44aec3a36847f80a3f57', 'gender': 1, 'id': 13326, 'name': 'Susannah York', 'order': 8, 'profile_path': '/z21rG8L8RsDOEl2iG467cWPud3T.jpg'}, {'cast_id': 13, 'character': 'Sheriff', 'credit_id': '52fe44aec3a36847f80a3f63', 'gender': 2, 'id': 10224, 'name': 'Clifton James', 'order': 9, 'profile_path': '/AsUHmUSDCP4FpsmxhOlOElpuT0x.jpg'}, {'cast_id': 12, 'character': 'The President', 'credit_id': '52fe44aec3a36847f80a3f5f', 'gender': 2, 'id': 5249, 'name': 'E.G. Marshall', 'order': 10, 'profile_path': '/iQnivIob2OiXuVCepECf72xS2tQ.jpg'}, {'cast_id': 5, 'character': 'Jimmy Olsen', 'credit_id': '52fe44aec3a36847f80a3f43', 'gender': 2, 'id': 1067, 'name': 'Marc McClure', 'order': 11, 'profile_path': '/5VPLVH1eAiIQ3s7aNjrgvzwTt3t.jpg'}, {'cast_id': 11, 'character': 'General Zod', 'credit_id': '52fe44aec3a36847f80a3f5b', 'gender': 2, 'id': 28641, 'name': 'Terence Stamp', 'order': 12, 'profile_path': '/fyGkLjgVfyKIPBaMQs5Df3gMuOV.jpg'}, {'cast_id': 82, 'character': 'Leueen', 'credit_id': '58092470c3a36874ca00c56a', 'gender': 0, 'id': 66613, 'name': 'Leueen Willoughby', 'order': 13, 'profile_path': None}, {'cast_id': 83, 'character': 'Alice', 'credit_id': '580924ab9251415dfb0112ff', 'gender': 0, 'id': 1697241, 'name': 'Robin Pappas', 'order': 14, 'profile_path': None}, {'cast_id': 84, 'character': 'Spokesman', 'credit_id': '580924c992514105ea00cfe0', 'gender': 0, 'id': 591881, 'name': 'Roger Kemp', 'order': 15, 'profile_path': None}, {'cast_id': 85, 'character': 'Terrorist', 'credit_id': '58092512c3a368733200b752', 'gender': 2, 'id': 189430, 'name': 'Roger Brierley', 'order': 16, 'profile_path': None}, {'cast_id': 86, 'character': 'Terrorist', 'credit_id': '5809254792514105ea00d03f', 'gender': 0, 'id': 1493073, 'name': 'Anthony Milner', 'order': 17, 'profile_path': '/lrk2i6W21RNNZu7jMLXvvaPHjWq.jpg'}, {'cast_id': 87, 'character': 'Terrorist', 'credit_id': '5809255d9251410fe300c78f', 'gender': 2, 'id': 10983, 'name': 'Richard Griffiths', 'order': 18, 'profile_path': '/hUHiJYtXgGgYt7UkHA7YgEiGNYC.jpg'}, {'cast_id': 88, 'character': 'Nun', 'credit_id': '58092579c3a36874ea00b453', 'gender': 0, 'id': 1697242, 'name': 'Melissa Wiltsie', 'order': 19, 'profile_path': None}, {'cast_id': 89, 'character': 'Gendarme', 'credit_id': '580925959251410f5700c6d0', 'gender': 0, 'id': 1697243, 'name': 'Alain Dehay', 'order': 20, 'profile_path': None}, {'cast_id': 90, 'character': 'C.R.S. Man', 'credit_id': '580925ba9251410d8e00cb13', 'gender': 2, 'id': 18775, 'name': 'Marc Boyle', 'order': 21, 'profile_path': None}, {'cast_id': 91, 'character': 'Cab Driver', 'credit_id': '580925da925141438f002b19', 'gender': 0, 'id': 1697244, 'name': 'Alan Stuart', 'order': 22, 'profile_path': None}, {'cast_id': 92, 'character': 'Controller', 'credit_id': '58092602c3a36874ea00b497', 'gender': 2, 'id': 7907, 'name': 'John Ratzenberger', 'order': 23, 'profile_path': '/yGechiKWL6TJDfVE2KPSJYqdMsY.jpg'}, {'cast_id': 93, 'character': 'Controller', 'credit_id': '58092644c3a36874cd00cc2f', 'gender': 2, 'id': 10657, 'name': 'Shane Rimmer', 'order': 24, 'profile_path': '/ctrIOcWLjOB5rocS0vVHEjbS1Sx.jpg'}, {'cast_id': 94, 'character': 'Nate', 'credit_id': '580926899251410d8e00cb88', 'gender': 0, 'id': 1430007, 'name': 'John Morton', 'order': 25, 'profile_path': '/dizbXcyBZr1BKdjYlWpjy64FJcV.jpg'}, {'cast_id': 95, 'character': 'Boris', 'credit_id': '580926b7c3a36874ca00c6ac', 'gender': 0, 'id': 1415957, 'name': 'Jim Dowdall', 'order': 26, 'profile_path': None}, {'cast_id': 96, 'character': 'Prison Warder', 'credit_id': '580926e79251410fe300c878', 'gender': 2, 'id': 58475, 'name': 'Angus MacInnes', 'order': 27, 'profile_path': '/qftkol8hj7yBBP3KCxRWYkhRyLC.jpg'}, {'cast_id': 97, 'character': 'Bell Boy', 'credit_id': '5809271c9251410f5700c791', 'gender': 2, 'id': 77637, 'name': 'Antony Sher', 'order': 28, 'profile_path': '/iUwfcgYzLK3HvF6UZkhWR4Q7MCF.jpg'}, {'cast_id': 98, 'character': 'Mother', 'credit_id': '5809274bc3a36874ea00b516', 'gender': 0, 'id': 198873, 'name': 'Elva Mai Hoover', 'order': 29, 'profile_path': None}, {'cast_id': 99, 'character': 'Jason', 'credit_id': '580927a8925141102800c327', 'gender': 0, 'id': 85367, 'name': 'Hadley Kay', 'order': 30, 'profile_path': None}, {'cast_id': 100, 'character': 'Father', 'credit_id': '580927d79251410f9d00cdcd', 'gender': 0, 'id': 1641628, 'name': 'Todd Woodcroft', 'order': 31, 'profile_path': None}, {'cast_id': 101, 'character': 'Krypton Elder', 'credit_id': '580927ffc3a36874ea00b584', 'gender': 2, 'id': 27165, 'name': 'John Hollis', 'order': 32, 'profile_path': '/ts7bAzI7hvePWVprMjzHyvpBwNB.jpg'}, {'cast_id': 102, 'character': 'Fisherman', 'credit_id': '5809282ec3a368664b00ca04', 'gender': 0, 'id': 1231167, 'name': 'Gordon Rollings', 'order': 33, 'profile_path': None}, {'cast_id': 103, 'character': 'Deputy', 'credit_id': '58092865c3a36874cd00cd5e', 'gender': 0, 'id': 35258, 'name': 'Peter Whitman', 'order': 34, 'profile_path': None}, {'cast_id': 104, 'character': 'J.J.', 'credit_id': '580928a29251410f5700c878', 'gender': 2, 'id': 1536293, 'name': 'Bill Bailey', 'order': 35, 'profile_path': None}, {'cast_id': 105, 'character': 'Boog', 'credit_id': '580928cb92514105ea00d25e', 'gender': 0, 'id': 1424575, 'name': 'Dinny Powell', 'order': 36, 'profile_path': None}, {'cast_id': 106, 'character': 'Man at Bar', 'credit_id': '580928ea9251410d8e00ccf2', 'gender': 0, 'id': 186212, 'name': 'Hal Galili', 'order': 37, 'profile_path': None}, {'cast_id': 107, 'character': 'Willie', 'credit_id': '5809290e92514105ea00d293', 'gender': 0, 'id': 1221006, 'name': "Marcus D'Amico", 'order': 38, 'profile_path': None}, {'cast_id': 108, 'character': 'Dino', 'credit_id': '58092990c3a368664b00caf0', 'gender': 0, 'id': 1697258, 'name': 'Jackie Cooper', 'order': 39, 'profile_path': None}, {'cast_id': 109, 'character': 'Reporter', 'credit_id': '580929cec3a368664b00cb18', 'gender': 2, 'id': 12829, 'name': 'Richard LeParmentier', 'order': 40, 'profile_path': '/eyQiSGCHIcmdU2gqKWZbneQEvFj.jpg'}, {'cast_id': 110, 'character': 'General', 'credit_id': '580929eec3a36874ea00b6a8', 'gender': 0, 'id': 662, 'name': 'Don Fellows', 'order': 41, 'profile_path': '/sQgCr3xz2LVomGMKCvb7rLD9dMX.jpg'}, {'cast_id': 31, 'character': "President's Aide", 'credit_id': '548090de9251416e6c002add', 'gender': 0, 'id': 1184168, 'name': 'Michael Shannon', 'order': 42, 'profile_path': '/iIKbgOWkiyDTT1ip3mSUxWRZTWZ.jpg'}, {'cast_id': 111, 'character': 'Presidential Imposter', 'credit_id': '58092a97c3a368752b00c4b3', 'gender': 0, 'id': 126536, 'name': 'Tony Sibbald', 'order': 43, 'profile_path': None}, {'cast_id': 112, 'character': 'Diner Owner', 'credit_id': '58092ac39251410d8e00ce5d', 'gender': 0, 'id': 11842, 'name': 'Tommy Duggan', 'order': 44, 'profile_path': '/3E5I37FiAKO1dcfFDyFkHyZTmam.jpg'}, {'cast_id': 113, 'character': 'Waitress', 'credit_id': '58092adb9251415dfb0116c0', 'gender': 0, 'id': 1641635, 'name': 'Pamela Mandell', 'order': 45, 'profile_path': None}, {'cast_id': 114, 'character': 'Rocky', 'credit_id': '58092b0ac3a36874ca00c982', 'gender': 2, 'id': 265723, 'name': 'Pepper Martin', 'order': 46, 'profile_path': None}, {'cast_id': 115, 'character': 'Newsvendor', 'credit_id': '58092b2c9251410f9d00d035', 'gender': 2, 'id': 28871, 'name': 'Eugene Lipinski', 'order': 47, 'profile_path': '/rhpOJsibsqA4SG71GcH0LMfnygd.jpg'}, {'cast_id': 116, 'character': 'Kid', 'credit_id': '58092b4bc3a368733200bb3c', 'gender': 0, 'id': 1641637, 'name': 'Cleon Spencer', 'order': 48, 'profile_path': None}, {'cast_id': 117, 'character': 'Kid', 'credit_id': '58092b60c3a36874ca00c9cb', 'gender': 0, 'id': 1641640, 'name': 'Carl Parris', 'order': 49, 'profile_path': None}]</t>
  </si>
  <si>
    <t>[{'credit_id': '52fe44aec3a36847f80a3f8d', 'department': 'Camera', 'gender': 2, 'id': 243, 'job': 'Director of Photography', 'name': 'Geoffrey Unsworth', 'profile_path': None}, {'credit_id': '58091d439251410fe300c27b', 'department': 'Art', 'gender': 2, 'id': 669, 'job': 'Art Direction', 'name': 'Norman Reynolds', 'profile_path': None}, {'credit_id': '5539a7acc3a3681be4005c55', 'department': 'Production', 'gender': 2, 'id': 1263, 'job': 'Casting', 'name': 'Lynn Stalmaster', 'profile_path': '/rhyzo2qgsGAXIpGTN5OabbZU95U.jpg'}, {'credit_id': '52fe44aec3a36847f80a3f6f', 'department': 'Writing', 'gender': 2, 'id': 3083, 'job': 'Screenplay', 'name': 'Mario Puzo', 'profile_path': '/sxZPpfKJ1Rr9vlO5eVZs0tyCv5u.jpg'}, {'credit_id': '5539a784925141275e002489', 'department': 'Writing', 'gender': 2, 'id': 3083, 'job': 'Story', 'name': 'Mario Puzo', 'profile_path': '/sxZPpfKJ1Rr9vlO5eVZs0tyCv5u.jpg'}, {'credit_id': '58092d99c3a36874ca00cb26', 'department': 'Crew', 'gender': 2, 'id': 7190, 'job': 'Creative Consultant', 'name': 'Tom Mankiewicz', 'profile_path': '/ldYH2f8UPevGExyCzwN7Mn3ZPjZ.jpg'}, {'credit_id': '52fe44aec3a36847f80a3f75', 'department': 'Writing', 'gender': 2, 'id': 6728, 'job': 'Screenplay', 'name': 'David Newman', 'profile_path': None}, {'credit_id': '580922459251415dfb011158', 'department': 'Art', 'gender': 2, 'id': 7791, 'job': 'Set Decoration', 'name': 'Peter Howitt', 'profile_path': '/cwgHjbx5LitEns32kmdmj1diREi.jpg'}, {'credit_id': '5809221a9251410f9d00ca74', 'department': 'Art', 'gender': 2, 'id': 9823, 'job': 'Set Decoration', 'name': 'Peter Young', 'profile_path': None}, {'credit_id': '5539a7dbc3a3683e55000517', 'department': 'Art', 'gender': 2, 'id': 9918, 'job': 'Production Design', 'name': 'Peter Murton', 'profile_path': None}, {'credit_id': '58091d239251415dfb010e2d', 'department': 'Art', 'gender': 2, 'id': 10200, 'job': 'Art Direction', 'name': 'Terry Ackland-Snow', 'profile_path': None}, {'credit_id': '58091d0d9251410d8e00c55c', 'department': 'Art', 'gender': 2, 'id': 10472, 'job': 'Art Direction', 'name': 'Charles Bishop', 'profile_path': None}, {'credit_id': '58092010c3a36874ea00b12a', 'department': 'Production', 'gender': 1, 'id': 10496, 'job': 'Casting', 'name': 'Debbie McWilliams', 'profile_path': None}, {'credit_id': '52fe44aec3a36847f80a3f69', 'department': 'Directing', 'gender': 0, 'id': 10586, 'job': 'Director', 'name': 'Richard Lester', 'profile_path': '/2H4PFCd4G8BLHK34lTsUs3cn2tM.jpg'}, {'credit_id': '580922aac3a36874ca00c442', 'department': 'Costume &amp; Make-Up', 'gender': 2, 'id': 11837, 'job': 'Makeup Artist', 'name': 'Stuart Freeborn', 'profile_path': None}, {'credit_id': '52fe44aec3a36847f80a3f99', 'department': 'Camera', 'gender': 2, 'id': 14456, 'job': 'Director of Photography', 'name': 'Robert Paynter', 'profile_path': None}, {'credit_id': '580919739251415dfb010c42', 'department': 'Production', 'gender': 0, 'id': 12806, 'job': 'Production Manager', 'name': 'Geoffrey Helman', 'profile_path': None}, {'credit_id': '58091fe6925141102800be6f', 'department': 'Camera', 'gender': 2, 'id': 16589, 'job': 'Camera Operator', 'name': 'Peter MacDonald', 'profile_path': '/dDWPhRbouxsTuwnUsmXvHnTDQOT.jpg'}, {'credit_id': '52fe44aec3a36847f80a3f9f', 'department': 'Writing', 'gender': 0, 'id': 20007, 'job': 'Characters', 'name': 'Jerry Siegel', 'profile_path': '/tpkgpm3pHrkSNewoDasKz6Chpg4.jpg'}, {'credit_id': '52fe44aec3a36847f80a3fa5', 'department': 'Writing', 'gender': 0, 'id': 20008, 'job': 'Characters', 'name': 'Joe Shuster', 'profile_path': None}, {'credit_id': '5539a76dc3a3683e140004c4', 'department': 'Production', 'gender': 0, 'id': 20009, 'job': 'Executive Producer', 'name': 'Ilya Salkind', 'profile_path': None}, {'credit_id': '52fe44aec3a36847f80a3f81', 'department': 'Production', 'gender': 2, 'id': 20010, 'job': 'Producer', 'name': 'Pierre Spengler', 'profile_path': None}, {'credit_id': '5809191ac3a36874ca00becf', 'department': 'Camera', 'gender': 2, 'id': 20105, 'job': 'Other', 'name': 'Denys N. Coop', 'profile_path': None}, {'credit_id': '58091dab9251410f5700c1a7', 'department': 'Sound', 'gender': 0, 'id': 20110, 'job': 'Sound Editor', 'name': 'Don Sharpe', 'profile_path': None}, {'credit_id': '58091affc3a36874ca00c001', 'department': 'Costume &amp; Make-Up', 'gender': 0, 'id': 21964, 'job': 'Costume Design', 'name': 'Yvonne Blake', 'profile_path': None}, {'credit_id': '58091e329251410f5700c1e8', 'department': 'Camera', 'gender': 0, 'id': 24675, 'job': 'Camera Operator', 'name': 'Freddie Cooper', 'profile_path': None}, {'credit_id': '52fe44aec3a36847f80a3f93', 'department': 'Editing', 'gender': 2, 'id': 29538, 'job': 'Editor', 'name': 'John Victor-Smith', 'profile_path': None}, {'credit_id': '52fe44aec3a36847f80a3f7b', 'department': 'Writing', 'gender': 0, 'id': 55279, 'job': 'Screenplay', 'name': 'Leslie Newman', 'profile_path': None}, {'credit_id': '52fe44aec3a36847f80a3f87', 'department': 'Sound', 'gender': 2, 'id': 57892, 'job': 'Original Music Composer', 'name': 'Ken Thorne', 'profile_path': None}, {'credit_id': '58091c2cc3a36874ea00af2c', 'department': 'Production', 'gender': 2, 'id': 57241, 'job': 'Production Supervisor', 'name': 'Tim Hampton', 'profile_path': None}, {'credit_id': '58091a9ac3a36874ca00bfc2', 'department': 'Directing', 'gender': 0, 'id': 71765, 'job': 'Assistant Director', 'name': 'Dusty Symonds', 'profile_path': None}, {'credit_id': '5809176e9251415dfb010ae8', 'department': 'Visual Effects', 'gender': 0, 'id': 13493, 'job': 'Special Effects Supervisor', 'name': 'Colin Chilvers', 'profile_path': None}, {'credit_id': '5809213dc3a368752b00bebf', 'department': 'Directing', 'gender': 0, 'id': 75796, 'job': 'Assistant Director', 'name': 'Roy Button', 'profile_path': None}, {'credit_id': '580918f5925141102800ba72', 'department': 'Visual Effects', 'gender': 0, 'id': 130214, 'job': 'Special Effects Supervisor', 'name': 'Zoran Perisic', 'profile_path': None}, {'credit_id': '58091a1c925141438f00235f', 'department': 'Directing', 'gender': 2, 'id': 157703, 'job': 'Other', 'name': 'Robert Lynn', 'profile_path': None}, {'credit_id': '58091bfa9251410d8e00c4a9', 'department': 'Production', 'gender': 0, 'id': 224003, 'job': 'Production Supervisor', 'name': 'Cecil F. Ford', 'profile_path': None}, {'credit_id': '58091cdfc3a36874ea00af86', 'department': 'Art', 'gender': 0, 'id': 224397, 'job': 'Supervising Art Director', 'name': 'Maurice Fowler', 'profile_path': None}, {'credit_id': '58091ca0c3a368664b00c38c', 'department': 'Production', 'gender': 2, 'id': 236020, 'job': 'Production Manager', 'name': 'Vincent Winter', 'profile_path': None}, {'credit_id': '5539a7c9c3a3685cf800269b', 'department': 'Art', 'gender': 2, 'id': 568911, 'job': 'Production Design', 'name': 'John Barry', 'profile_path': None}, {'credit_id': '58091b27c3a36874ca00c01a', 'department': 'Costume &amp; Make-Up', 'gender': 1, 'id': 960135, 'job': 'Costume Design', 'name': 'Sue Yelland', 'profile_path': None}, {'credit_id': '58091d69925141102800bd3c', 'department': 'Art', 'gender': 2, 'id': 986346, 'job': 'Art Direction', 'name': 'Ernest Archer', 'profile_path': None}, {'credit_id': '58091a079251415dfb010c87', 'department': 'Directing', 'gender': 0, 'id': 1213681, 'job': 'Other', 'name': 'David Tomblin', 'profile_path': None}, {'credit_id': '58091fb8c3a36872d600b380', 'department': 'Camera', 'gender': 0, 'id': 1340060, 'job': 'Camera Operator', 'name': 'Chic Waterson', 'profile_path': None}, {'credit_id': '58092040925141438f002741', 'department': 'Production', 'gender': 0, 'id': 1342604, 'job': 'Unit Manager', 'name': 'Allan James', 'profile_path': None}, {'credit_id': '58091b7dc3a36874cd00c5b2', 'department': 'Production', 'gender': 0, 'id': 1369391, 'job': 'Finance', 'name': 'Frans J. Afman', 'profile_path': None}, {'credit_id': '580918afc3a36874ea00ad85', 'department': 'Camera', 'gender': 0, 'id': 1391115, 'job': 'Other', 'name': 'Paul Wilson', 'profile_path': None}, {'credit_id': '58091df29251410d8e00c60f', 'department': 'Sound', 'gender': 0, 'id': 1399030, 'job': 'Sound Mixer', 'name': 'Roy Charman', 'profile_path': None}, {'credit_id': '58092186c3a36872d600b480', 'department': 'Directing', 'gender': 0, 'id': 1406726, 'job': 'Assistant Director', 'name': 'Raoul Girard', 'profile_path': None}, {'credit_id': '58091e50c3a36874cd00c775', 'department': 'Camera', 'gender': 0, 'id': 1406978, 'job': 'Camera Operator', 'name': 'David Garfath', 'profile_path': None}, {'credit_id': '58091ecc9251410f9d00c852', 'department': 'Camera', 'gender': 0, 'id': 1432526, 'job': 'Camera Operator', 'name': 'John Harris', 'profile_path': None}, {'credit_id': '580919949251410d8e00c33e', 'department': 'Production', 'gender': 0, 'id': 1458398, 'job': 'Production Manager', 'name': 'Robert Simmonds', 'profile_path': None}, {'credit_id': '580920e2c3a36874ea00b1a5', 'department': 'Directing', 'gender': 0, 'id': 1467116, 'job': 'Assistant Director', 'name': 'Christopher Newman', 'profile_path': None}, {'credit_id': '5809207ac3a36872d600b3ed', 'department': 'Directing', 'gender': 0, 'id': 1477568, 'job': 'Assistant Director', 'name': 'Gareth Tandy', 'profile_path': None}, {'credit_id': '58091f89925141102800be4a', 'department': 'Camera', 'gender': 0, 'id': 1590914, 'job': 'Camera Operator', 'name': 'Ginger Gemmel', 'profile_path': None}, {'credit_id': '5809181cc3a36872d600afa2', 'department': 'Visual Effects', 'gender': 0, 'id': 1697230, 'job': 'Visual Effects Supervisor', 'name': 'Roy Field', 'profile_path': None}, {'credit_id': '58091b559251410f5700bfd9', 'department': 'Production', 'gender': 0, 'id': 1697232, 'job': 'Production Accountant', 'name': 'Douglas Noakes', 'profile_path': None}, {'credit_id': '58091c569251415dfb010dc5', 'department': 'Production', 'gender': 0, 'id': 1697233, 'job': 'Other', 'name': 'Maria Monreal', 'profile_path': None}, {'credit_id': '58091f5492514105ea00cc0f', 'department': 'Camera', 'gender': 0, 'id': 1697235, 'job': 'Camera Operator', 'name': 'John Morgan', 'profile_path': None}, {'credit_id': '5809210e9251415dfb01108c', 'department': 'Directing', 'gender': 0, 'id': 1697237, 'job': 'Assistant Director', 'name': 'Terry Madden', 'profile_path': None}, {'credit_id': '5809216192514105ea00cd4f', 'department': 'Directing', 'gender': 0, 'id': 1697239, 'job': 'Assistant Director', 'name': 'Paul Storey', 'profile_path': None}]</t>
  </si>
  <si>
    <t>[{'name': 'Warner Bros.', 'id': 6194}, {'name': 'Dovemead Films', 'id': 51861}, {'name': 'Film Export A.G.', 'id': 51862}]</t>
  </si>
  <si>
    <t>Superman II</t>
  </si>
  <si>
    <t>m543</t>
  </si>
  <si>
    <t>['action', 'adventure', 'family', 'fantasy', 'sci-fi']</t>
  </si>
  <si>
    <t>[{'cast_id': 19, 'character': 'Superman / Clark Kent', 'credit_id': '52fe443a9251416c7502d521', 'gender': 2, 'id': 20006, 'name': 'Christopher Reeve', 'order': 0, 'profile_path': '/9D4L3XeklsMc4r8FybZSTKON3HR.jpg'}, {'cast_id': 20, 'character': 'Lois Lane', 'credit_id': '52fe443a9251416c7502d525', 'gender': 1, 'id': 20011, 'name': 'Margot Kidder', 'order': 1, 'profile_path': '/98HrmSMx8FhMCeoKEODs3OSGYyv.jpg'}, {'cast_id': 21, 'character': 'Lex Luthor', 'credit_id': '52fe443a9251416c7502d529', 'gender': 2, 'id': 193, 'name': 'Gene Hackman', 'order': 2, 'profile_path': '/qEKcmwc1XstymEniGuCs3KIsGfP.jpg'}, {'cast_id': 22, 'character': 'Perry White', 'credit_id': '52fe443a9251416c7502d52d', 'gender': 2, 'id': 55278, 'name': 'Jackie Cooper', 'order': 3, 'profile_path': '/3uutX8roJ9nNXwh5nxfnuTPLPGe.jpg'}, {'cast_id': 23, 'character': 'Jimmy Olsen', 'credit_id': '52fe443a9251416c7502d531', 'gender': 2, 'id': 1067, 'name': 'Marc McClure', 'order': 4, 'profile_path': '/5VPLVH1eAiIQ3s7aNjrgvzwTt3t.jpg'}, {'cast_id': 28, 'character': 'Lenny', 'credit_id': '52fe443a9251416c7502d541', 'gender': 2, 'id': 69718, 'name': 'Jon Cryer', 'order': 5, 'profile_path': '/lUbtFIFdzGXktaFPgrznBDteI5y.jpg'}, {'cast_id': 25, 'character': 'David Warfield', 'credit_id': '52fe443a9251416c7502d535', 'gender': 2, 'id': 21520, 'name': 'Sam Wanamaker', 'order': 6, 'profile_path': '/aE8H0qNiON4ZN1r7KDBgPuDSA73.jpg'}, {'cast_id': 26, 'character': 'Lacy Warfield', 'credit_id': '52fe443a9251416c7502d539', 'gender': 1, 'id': 10447, 'name': 'Mariel Hemingway', 'order': 7, 'profile_path': '/lNlfYgxGwVSLC4tPJXyos02IRQC.jpg'}, {'cast_id': 27, 'character': 'Nuclear Man', 'credit_id': '52fe443a9251416c7502d53d', 'gender': 2, 'id': 1062160, 'name': 'Mark Pillow', 'order': 8, 'profile_path': '/hmEaasa80GG9t35rRH8PK7aCn4w.jpg'}, {'cast_id': 30, 'character': 'Jeremy', 'credit_id': '553b94dbc3a368784500a7de', 'gender': 0, 'id': 1458949, 'name': 'Damian McLawhorn', 'order': 9, 'profile_path': None}, {'cast_id': 31, 'character': 'Harry Howler', 'credit_id': '553b94e7c3a36820ec001bc6', 'gender': 2, 'id': 663, 'name': 'William Hootkins', 'order': 10, 'profile_path': '/lGPSg64fsqbWS5PUFKsUKLNOqsx.jpg'}, {'cast_id': 32, 'character': 'Jean Pierre Dubois', 'credit_id': '553b94f992514112560099fe', 'gender': 2, 'id': 388, 'name': 'Jim Broadbent', 'order': 11, 'profile_path': '/50TV6UKJKjmqdn1GQNuuCIYHLzP.jpg'}, {'cast_id': 33, 'character': 'General Romoff', 'credit_id': '553b9515c3a3683e55003827', 'gender': 2, 'id': 27823, 'name': 'Stanley Lebor', 'order': 12, 'profile_path': None}, {'cast_id': 34, 'character': 'Levon Hornsby', 'credit_id': '553b9527c3a3683c4800219a', 'gender': 0, 'id': 662, 'name': 'Don Fellows', 'order': 13, 'profile_path': '/sQgCr3xz2LVomGMKCvb7rLD9dMX.jpg'}, {'cast_id': 35, 'character': 'U.S. President', 'credit_id': '553b9537c3a3682034001614', 'gender': 2, 'id': 251, 'name': 'Robert Beatty', 'order': 14, 'profile_path': '/nQrvFDN5pIo4y5qHRgsCJ3zpoQM.jpg'}, {'cast_id': 36, 'character': 'Tall Marshall', 'credit_id': '553b95489251416874003557', 'gender': 0, 'id': 25530, 'name': 'Bradley Lavelle', 'order': 15, 'profile_path': '/o6TyiPASzAAVLmJB9CgT2DceZ0v.jpg'}, {'cast_id': 29, 'character': 'Marshall #2', 'credit_id': '550c90ebc3a368487200451f', 'gender': 2, 'id': 33403, 'name': 'Mac McDonald', 'order': 16, 'profile_path': None}, {'cast_id': 47, 'character': 'Russian General #2', 'credit_id': '5986438b9251413d42006d40', 'gender': 2, 'id': 140148, 'name': 'Steve Plytas', 'order': 17, 'profile_path': None}]</t>
  </si>
  <si>
    <t>[{'credit_id': '52fe443a9251416c7502d511', 'department': 'Sound', 'gender': 2, 'id': 1761, 'job': 'Original Music Composer', 'name': 'Alexander Courage', 'profile_path': None}, {'credit_id': '52fe443a9251416c7502d4f9', 'department': 'Writing', 'gender': 2, 'id': 2100, 'job': 'Screenplay', 'name': 'Lawrence Konner', 'profile_path': None}, {'credit_id': '553b958992514135c8002126', 'department': 'Writing', 'gender': 2, 'id': 2100, 'job': 'Story', 'name': 'Lawrence Konner', 'profile_path': None}, {'credit_id': '52fe443a9251416c7502d4ff', 'department': 'Writing', 'gender': 2, 'id': 2103, 'job': 'Screenplay', 'name': 'Mark Rosenthal', 'profile_path': None}, {'credit_id': '553b9599c3a3683e5500382e', 'department': 'Writing', 'gender': 2, 'id': 2103, 'job': 'Story', 'name': 'Mark Rosenthal', 'profile_path': None}, {'credit_id': '52fe443a9251416c7502d51d', 'department': 'Editing', 'gender': 2, 'id': 10219, 'job': 'Editor', 'name': 'John Shirley', 'profile_path': None}, {'credit_id': '553b95fac3a368203400162f', 'department': 'Costume &amp; Make-Up', 'gender': 2, 'id': 7793, 'job': 'Costume Design', 'name': 'John Bloomfield', 'profile_path': None}, {'credit_id': '553b95eb925141275e005394', 'department': 'Art', 'gender': 0, 'id': 8308, 'job': 'Production Design', 'name': 'John Graysmark', 'profile_path': None}, {'credit_id': '553b960bc3a3683e14003674', 'department': 'Costume &amp; Make-Up', 'gender': 2, 'id': 11837, 'job': 'Makeup Department Head', 'name': 'Stuart Freeborn', 'profile_path': None}, {'credit_id': '553b95759251412c27001171', 'department': 'Writing', 'gender': 2, 'id': 20006, 'job': 'Story', 'name': 'Christopher Reeve', 'profile_path': '/9D4L3XeklsMc4r8FybZSTKON3HR.jpg'}, {'credit_id': '52fe443a9251416c7502d50b', 'department': 'Production', 'gender': 2, 'id': 33008, 'job': 'Producer', 'name': 'Menahem Golan', 'profile_path': '/qGtHMLd4E7tRyw75H4lWTRelW7B.jpg'}, {'credit_id': '52fe443a9251416c7502d505', 'department': 'Production', 'gender': 2, 'id': 33009, 'job': 'Producer', 'name': 'Yoram Globus', 'profile_path': '/bKbeXNvErtCQiK3pEEnFgmR9cvo.jpg'}, {'credit_id': '553b95b6c3a3683c480021a6', 'department': 'Writing', 'gender': 0, 'id': 20007, 'job': 'Characters', 'name': 'Jerry Siegel', 'profile_path': '/tpkgpm3pHrkSNewoDasKz6Chpg4.jpg'}, {'credit_id': '553b95a7c3a368784500a7eb', 'department': 'Writing', 'gender': 0, 'id': 20008, 'job': 'Characters', 'name': 'Joe Shuster', 'profile_path': None}, {'credit_id': '52fe443a9251416c7502d517', 'department': 'Camera', 'gender': 0, 'id': 47846, 'job': 'Director of Photography', 'name': 'Ernest Day', 'profile_path': None}, {'credit_id': '52fe443a9251416c7502d4f3', 'department': 'Directing', 'gender': 2, 'id': 64508, 'job': 'Director', 'name': 'Sidney J. Furie', 'profile_path': '/mGzfybmbXz06h5aUxW3frPtvaLH.jpg'}, {'credit_id': '553b95d692514157f00003f9', 'department': 'Production', 'gender': 0, 'id': 1120159, 'job': 'Executive Producer', 'name': 'Michael J. Kagan', 'profile_path': None}, {'credit_id': '553b95c8c3a368784500a7ef', 'department': 'Production', 'gender': 0, 'id': 1458950, 'job': 'Associate Producer', 'name': 'Graham Easton', 'profile_path': None}]</t>
  </si>
  <si>
    <t>[{'name': 'Cannon Films', 'id': 4110}, {'name': 'Warner Bros.', 'id': 6194}, {'name': 'London-Cannon Films', 'id': 6231}, {'name': 'Golan-Globus Productions', 'id': 13549}]</t>
  </si>
  <si>
    <t>Superman IV: The Quest for Peace</t>
  </si>
  <si>
    <t>m544</t>
  </si>
  <si>
    <t>['action', 'family', 'sci-fi']</t>
  </si>
  <si>
    <t>[{'cast_id': 1, 'character': 'Superman / Clark Kent', 'credit_id': '52fe4322c3a36847f803cdff', 'gender': 2, 'id': 20006, 'name': 'Christopher Reeve', 'order': 0, 'profile_path': '/9D4L3XeklsMc4r8FybZSTKON3HR.jpg'}, {'cast_id': 2, 'character': 'Jor-El', 'credit_id': '52fe4322c3a36847f803ce03', 'gender': 2, 'id': 3084, 'name': 'Marlon Brando', 'order': 1, 'profile_path': '/e2u2Vyy66j2rUL8fyjjHWlYtWLH.jpg'}, {'cast_id': 9, 'character': 'Lois Lane', 'credit_id': '52fe4322c3a36847f803ce1d', 'gender': 1, 'id': 20011, 'name': 'Margot Kidder', 'order': 2, 'profile_path': '/98HrmSMx8FhMCeoKEODs3OSGYyv.jpg'}, {'cast_id': 8, 'character': 'Lex Luthor', 'credit_id': '52fe4322c3a36847f803ce19', 'gender': 2, 'id': 193, 'name': 'Gene Hackman', 'order': 3, 'profile_path': '/qEKcmwc1XstymEniGuCs3KIsGfP.jpg'}, {'cast_id': 10, 'character': 'Otis', 'credit_id': '52fe4322c3a36847f803ce21', 'gender': 2, 'id': 13726, 'name': 'Ned Beatty', 'order': 4, 'profile_path': '/aO5MtnqcZHpsVYz1nINdjqgEJUl.jpg'}, {'cast_id': 11, 'character': 'Perry White', 'credit_id': '52fe4322c3a36847f803ce25', 'gender': 2, 'id': 55278, 'name': 'Jackie Cooper', 'order': 5, 'profile_path': '/3uutX8roJ9nNXwh5nxfnuTPLPGe.jpg'}, {'cast_id': 12, 'character': 'Pa Kent', 'credit_id': '52fe4322c3a36847f803ce29', 'gender': 2, 'id': 3381, 'name': 'Glenn Ford', 'order': 6, 'profile_path': '/t6lpxAmhOrRJ22d2xnQ1uB0CJf6.jpg'}, {'cast_id': 13, 'character': '1st Elder', 'credit_id': '52fe4322c3a36847f803ce2d', 'gender': 2, 'id': 12726, 'name': 'Trevor Howard', 'order': 7, 'profile_path': '/drj1FPryhAimWCiufEnMLzUxpBQ.jpg'}, {'cast_id': 41, 'character': 'Non', 'credit_id': '54ea672b9251412eb100543c', 'gender': 0, 'id': 41224, 'name': "Jack O'Halloran", 'order': 8, 'profile_path': '/4SOjjPdLLFimJXixndFSANZOR9z.jpg'}, {'cast_id': 15, 'character': 'Eve Teschmacher', 'credit_id': '52fe4322c3a36847f803ce31', 'gender': 1, 'id': 26483, 'name': 'Valerie Perrine', 'order': 9, 'profile_path': '/17xFFYbhVrR666Gbp0Ugpf6J9lg.jpg'}, {'cast_id': 16, 'character': 'Vond-Ah', 'credit_id': '52fe4322c3a36847f803ce35', 'gender': 1, 'id': 40954, 'name': 'Maria Schell', 'order': 10, 'profile_path': '/xACEJpmvpjVxb58wkIY3k2WXhHv.jpg'}, {'cast_id': 17, 'character': 'General Zod', 'credit_id': '52fe4322c3a36847f803ce39', 'gender': 2, 'id': 28641, 'name': 'Terence Stamp', 'order': 11, 'profile_path': '/fyGkLjgVfyKIPBaMQs5Df3gMuOV.jpg'}, {'cast_id': 18, 'character': 'Ma Kent', 'credit_id': '52fe4322c3a36847f803ce3d', 'gender': 1, 'id': 85042, 'name': 'Phyllis Thaxter', 'order': 12, 'profile_path': '/iS0nG2doPQdObLWUOYqnvBRHa83.jpg'}, {'cast_id': 19, 'character': 'Lara', 'credit_id': '52fe4322c3a36847f803ce41', 'gender': 1, 'id': 13326, 'name': 'Susannah York', 'order': 13, 'profile_path': '/z21rG8L8RsDOEl2iG467cWPud3T.jpg'}, {'cast_id': 20, 'character': 'Young Clark Kent', 'credit_id': '52fe4322c3a36847f803ce45', 'gender': 2, 'id': 53088, 'name': 'Jeff East', 'order': 14, 'profile_path': '/36LSdYlmaqidx2TYZbaNTxPlcpm.jpg'}, {'cast_id': 47, 'character': 'Jimmy Olsen', 'credit_id': '57deee6bc3a3680956007e68', 'gender': 2, 'id': 1067, 'name': 'Marc McClure', 'order': 15, 'profile_path': '/5VPLVH1eAiIQ3s7aNjrgvzwTt3t.jpg'}, {'cast_id': 42, 'character': 'Ursa', 'credit_id': '54ea67489251412eb80052fe', 'gender': 1, 'id': 31364, 'name': 'Sarah Douglas', 'order': 16, 'profile_path': '/t0FE7AH4c9O7ro4QK6wis3RfzEv.jpg'}, {'cast_id': 43, 'character': '2nd Elder', 'credit_id': '54ea675e925141117c004c5a', 'gender': 2, 'id': 19463, 'name': 'Harry Andrews', 'order': 17, 'profile_path': '/1EJXH5DyJWDtHfX8MeqSrCrUlwD.jpg'}, {'cast_id': 48, 'character': '3rd Elder', 'credit_id': '57deefadc3a36808ec00908d', 'gender': 2, 'id': 101919, 'name': 'Vass Anderson', 'order': 18, 'profile_path': None}, {'cast_id': 49, 'character': '4th Elder', 'credit_id': '57deefd09251416c1f0009fd', 'gender': 2, 'id': 27165, 'name': 'John Hollis', 'order': 19, 'profile_path': '/ts7bAzI7hvePWVprMjzHyvpBwNB.jpg'}, {'cast_id': 50, 'character': '5th Elder', 'credit_id': '57deeff89251416bea000a03', 'gender': 0, 'id': 1230579, 'name': 'James Garbutt', 'order': 20, 'profile_path': None}, {'cast_id': 51, 'character': '6th Elder', 'credit_id': '57def025c3a3681298008964', 'gender': 0, 'id': 1231170, 'name': 'Michael Gover', 'order': 21, 'profile_path': '/d1YuAPOT9sDw26WFIZwq9krbETT.jpg'}, {'cast_id': 52, 'character': '7th Elder', 'credit_id': '57def075c3a3680956007f6b', 'gender': 2, 'id': 1220359, 'name': 'David Neal', 'order': 22, 'profile_path': None}, {'cast_id': 54, 'character': '9th Elder', 'credit_id': '57def0fec3a3681d4b000aab', 'gender': 1, 'id': 1613400, 'name': 'Penelope Lee', 'order': 23, 'profile_path': None}, {'cast_id': 32, 'character': '10th Elder', 'credit_id': '53285a1c9251411a1700213f', 'gender': 2, 'id': 30709, 'name': 'John Stuart', 'order': 24, 'profile_path': '/zZzUldf0EqwbrNVHx9anw7YInHp.jpg'}, {'cast_id': 55, 'character': '11th Elder', 'credit_id': '57def16ac3a36812c6008341', 'gender': 0, 'id': 1681406, 'name': 'Alan Cullen', 'order': 25, 'profile_path': None}, {'cast_id': 56, 'character': 'Baby Kal-El', 'credit_id': '57def1d49251413d74008abf', 'gender': 0, 'id': 1681410, 'name': 'Lee Quigley', 'order': 26, 'profile_path': None}, {'cast_id': 57, 'character': 'Baby Clark Kent', 'credit_id': '57def213c3a3681d4b000b1d', 'gender': 2, 'id': 180137, 'name': 'Aaron Smolinski', 'order': 27, 'profile_path': None}, {'cast_id': 58, 'character': 'Lana Lang', 'credit_id': '57def27dc3a3681dc8000aec', 'gender': 0, 'id': 1246209, 'name': 'Diane Sherry Case', 'order': 28, 'profile_path': '/tWaEjLBQ7n9ulsPSEc68dTINSqX.jpg'}, {'cast_id': 59, 'character': 'Coach', 'credit_id': '57def2a1925141785500ccc7', 'gender': 0, 'id': 1681411, 'name': 'Jeff Atcheson', 'order': 29, 'profile_path': None}, {'cast_id': 60, 'character': 'Football Player', 'credit_id': '57def2c69251416bea000b4b', 'gender': 0, 'id': 1681412, 'name': 'Brad Flock', 'order': 30, 'profile_path': None}, {'cast_id': 61, 'character': 'Team Manager', 'credit_id': '57def2e29251413d680083a9', 'gender': 0, 'id': 1681413, 'name': 'David Petrou', 'order': 31, 'profile_path': None}, {'cast_id': 62, 'character': '1st Editor', 'credit_id': '57def30ac3a368141f00cabe', 'gender': 0, 'id': 55911, 'name': 'Billy J. Mitchell', 'order': 32, 'profile_path': None}, {'cast_id': 63, 'character': '2nd Editor', 'credit_id': '57def3969251413da30087ff', 'gender': 0, 'id': 228973, 'name': 'Robert Henderson', 'order': 33, 'profile_path': None}, {'cast_id': 64, 'character': '1st Reporter', 'credit_id': '57def3e1c3a3681da0000c75', 'gender': 2, 'id': 136039, 'name': 'Larry Lamb', 'order': 34, 'profile_path': '/hnps7v5dcfgHFxys6hiGC6HpLa9.jpg'}, {'cast_id': 65, 'character': '2nd Reporter', 'credit_id': '57def4029251413da3008836', 'gender': 0, 'id': 1681414, 'name': 'James Brockington', 'order': 35, 'profile_path': None}, {'cast_id': 66, 'character': '3rd Reporter', 'credit_id': '57def42b9251413da3008853', 'gender': 0, 'id': 176093, 'name': 'John Cassady', 'order': 36, 'profile_path': None}, {'cast_id': 67, 'character': '4th Reporter', 'credit_id': '57def448c3a3680956008108', 'gender': 0, 'id': 172962, 'name': 'John F. Parker', 'order': 37, 'profile_path': '/fx89SOesCF2ciPvJyOY53iVIT4K.jpg'}, {'cast_id': 68, 'character': '5th Reporter', 'credit_id': '57def4a49251413d74008bd6', 'gender': 2, 'id': 127461, 'name': 'Harry Scott', 'order': 38, 'profile_path': None}, {'cast_id': 69, 'character': '6th Reporter', 'credit_id': '57def4fe925141785500cdd2', 'gender': 0, 'id': 1681415, 'name': 'Ray Evans', 'order': 39, 'profile_path': None}, {'cast_id': 70, 'character': '7th Reporter', 'credit_id': '57def54692514135dc008628', 'gender': 0, 'id': 1681416, 'name': 'Su Shifrin', 'order': 40, 'profile_path': None}, {'cast_id': 71, 'character': '8th Reporter', 'credit_id': '57def578c3a368141f00cb8e', 'gender': 0, 'id': 61940, 'name': 'Miquel Brown', 'order': 41, 'profile_path': '/1ZW6ygI7WYuvtjGGljlAgsZIzRX.jpg'}, {'cast_id': 72, 'character': '1st Copy Boy', 'credit_id': '57def59bc3a3681d4b000c8c', 'gender': 0, 'id': 131083, 'name': 'Vincent Marzello', 'order': 42, 'profile_path': None}, {'cast_id': 73, 'character': '2nd Copy Boy', 'credit_id': '57def5e19251416c55000c8c', 'gender': 0, 'id': 81816, 'name': 'Benjamin Feitelson', 'order': 43, 'profile_path': None}, {'cast_id': 74, 'character': '1st Secretary', 'credit_id': '57def61cc3a36812c6008527', 'gender': 1, 'id': 172695, 'name': 'Lise Hilboldt', 'order': 44, 'profile_path': None}, {'cast_id': 75, 'character': '2nd Secretary', 'credit_id': '57def63ac3a36808ec0093cb', 'gender': 0, 'id': 66613, 'name': 'Leueen Willoughby', 'order': 45, 'profile_path': None}, {'cast_id': 76, 'character': "Perry's Secretary", 'credit_id': '57def65a9251416bea000ca7', 'gender': 0, 'id': 1681417, 'name': 'Jill Ingham', 'order': 46, 'profile_path': None}, {'cast_id': 77, 'character': 'Window Cleaner', 'credit_id': '57def67b9251413d6800853e', 'gender': 0, 'id': 1681418, 'name': 'Pieter Stuyck', 'order': 47, 'profile_path': None}, {'cast_id': 78, 'character': 'Rex Reed', 'credit_id': '57def6c992514135dc0086cb', 'gender': 0, 'id': 1227454, 'name': 'Rex Reed', 'order': 48, 'profile_path': None}, {'cast_id': 79, 'character': 'Mugger', 'credit_id': '57def7349251413da3008986', 'gender': 0, 'id': 1681421, 'name': 'Weston Gavin', 'order': 49, 'profile_path': None}, {'cast_id': 80, 'character': 'Officer 1', 'credit_id': '57def7669251416c1f000d1d', 'gender': 2, 'id': 14328, 'name': 'Steve Kahan', 'order': 50, 'profile_path': '/ROLtxokJ0mFtPxpVQwosqDQysi.jpg'}, {'cast_id': 81, 'character': 'Officer 2', 'credit_id': '57def79a9251416c1f000d39', 'gender': 0, 'id': 1250671, 'name': 'Ray Hassett', 'order': 51, 'profile_path': None}, {'cast_id': 82, 'character': 'Officer 3', 'credit_id': '57def7dac3a3681da0000e0a', 'gender': 0, 'id': 1068099, 'name': 'Randy Jurgensen', 'order': 52, 'profile_path': None}, {'cast_id': 83, 'character': 'News Vendor', 'credit_id': '57def806c3a36812c60085be', 'gender': 0, 'id': 1681426, 'name': 'Matt Russo', 'order': 53, 'profile_path': None}, {'cast_id': 84, 'character': 'Pilot', 'credit_id': '57def8289251416c1f000d79', 'gender': 2, 'id': 1600363, 'name': 'Colin Skeaping', 'order': 54, 'profile_path': '/3ItjesQoR7SC5G1SDP4I82ILSYz.jpg'}, {'cast_id': 85, 'character': 'Pimp', 'credit_id': '57def852c3a36812c60085da', 'gender': 0, 'id': 202983, 'name': 'Bo Rucker', 'order': 55, 'profile_path': None}, {'cast_id': 86, 'character': 'TV Cameraman', 'credit_id': '57def87cc3a36808ec0094b1', 'gender': 2, 'id': 196456, 'name': 'Paul Avery', 'order': 56, 'profile_path': None}, {'cast_id': 87, 'character': 'Burglar', 'credit_id': '57def89d9251416c55000d7b', 'gender': 0, 'id': 38651, 'name': 'David Baxt', 'order': 57, 'profile_path': None}, {'cast_id': 88, 'character': 'Patrolman Mooney', 'credit_id': '57def8d4c3a368095600829b', 'gender': 0, 'id': 1681435, 'name': 'George Harris II', 'order': 58, 'profile_path': None}, {'cast_id': 89, 'character': '1st Hood', 'credit_id': '57def8fd92514135dc0087a5', 'gender': 0, 'id': 1681437, 'name': 'Michael Harrigan', 'order': 59, 'profile_path': None}, {'cast_id': 90, 'character': '2nd Hood', 'credit_id': '57def92b92514135dc0087ba', 'gender': 0, 'id': 1681438, 'name': 'John Cording', 'order': 60, 'profile_path': None}, {'cast_id': 91, 'character': '3rd Hood', 'credit_id': '57def963925141785500cf6b', 'gender': 0, 'id': 1681440, 'name': 'Raymond Thompson', 'order': 61, 'profile_path': None}, {'cast_id': 92, 'character': '4th Hood', 'credit_id': '57def98ec3a3681dc8000db3', 'gender': 0, 'id': 1550252, 'name': 'Oz Clarke', 'order': 62, 'profile_path': '/47x9ZQcrDbDcJ3yp5swz40WWAtN.jpg'}, {'cast_id': 93, 'character': 'Desk Sergeant', 'credit_id': '57def9b99251413da3008aa3', 'gender': 2, 'id': 170970, 'name': 'Rex Everhart', 'order': 63, 'profile_path': '/pW7GyLaz8QrGpVjnC5vvJVjxTqQ.jpg'}, {'cast_id': 94, 'character': 'Little Girl', 'credit_id': '57def9dd9251413d74008ded', 'gender': 1, 'id': 1390808, 'name': 'Jayne Tottman', 'order': 64, 'profile_path': None}, {'cast_id': 95, 'character': 'Air Force One Pilot', 'credit_id': '57defa0d9251413d74008e0d', 'gender': 0, 'id': 1681444, 'name': 'Frank Lazarus', 'order': 65, 'profile_path': None}, {'cast_id': 96, 'character': 'Co Pilot', 'credit_id': '57defa2e9251413d680086b5', 'gender': 0, 'id': 1173817, 'name': 'Brian Protheroe', 'order': 66, 'profile_path': '/mSMfovYNkAnrd7s4Nq77YArvC0r.jpg'}, {'cast_id': 97, 'character': '1st Crewman', 'credit_id': '57defa4fc3a3681dc8000e07', 'gender': 0, 'id': 184752, 'name': 'Lawrence Trimble', 'order': 67, 'profile_path': None}, {'cast_id': 98, 'character': '2nd Crewman', 'credit_id': '57defa8c9251416c1f000e67', 'gender': 0, 'id': 1681445, 'name': 'Robert Whelan', 'order': 68, 'profile_path': None}, {'cast_id': 99, 'character': '3rd Crewman', 'credit_id': '57defabac3a3681d4b000ead', 'gender': 2, 'id': 10779, 'name': 'David Calder', 'order': 69, 'profile_path': '/ixaxa85cJRQuyVihWjr27Dyh9Bf.jpg'}, {'cast_id': 100, 'character': 'Newscaster', 'credit_id': '57defae49251416c1f000e8c', 'gender': 0, 'id': 1430038, 'name': 'Norwich Duff', 'order': 70, 'profile_path': None}, {'cast_id': 101, 'character': 'Newscaster', 'credit_id': '57defb04c3a36812c60086f0', 'gender': 0, 'id': 1229301, 'name': 'Keith Alexander', 'order': 71, 'profile_path': '/tp5C45uu6rnBoeVjT2OFJcOHx8f.jpg'}, {'cast_id': 29, 'character': 'Newscaster', 'credit_id': '52fe4322c3a36847f803ce6d', 'gender': 0, 'id': 1080265, 'name': 'Michael Ensign', 'order': 72, 'profile_path': '/nyTn32fU0E1pQpIUeuiTAehaAee.jpg'}, {'cast_id': 102, 'character': 'Major', 'credit_id': '57defc799251413d74008f06', 'gender': 2, 'id': 6840, 'name': 'Larry Hagman', 'order': 73, 'profile_path': '/40PVsGp5Wp5kbUhAefLHqjqbarc.jpg'}, {'cast_id': 118, 'character': 'Sgt. Hayley', 'credit_id': '57ea3e1692514136d8000a34', 'gender': 0, 'id': 159013, 'name': 'Paul Tuerpe', 'order': 74, 'profile_path': None}, {'cast_id': 104, 'character': 'Lieutenant', 'credit_id': '57defd08c3a3681da000102a', 'gender': 2, 'id': 199802, 'name': 'Graham McPherson', 'order': 75, 'profile_path': None}, {'cast_id': 105, 'character': 'Petty Officer', 'credit_id': '57defd2d9251416c1f000f63', 'gender': 2, 'id': 141087, 'name': 'David Yorston', 'order': 76, 'profile_path': None}, {'cast_id': 46, 'character': 'Admiral', 'credit_id': '5713cef7c3a36860a800ca7b', 'gender': 2, 'id': 1607159, 'name': "Robert O'Neill", 'order': 77, 'profile_path': '/4cQYcaZbDxvBKoUcsdIHaJKwMvc.jpg'}, {'cast_id': 106, 'character': 'General', 'credit_id': '57defda0c3a3681298008f48', 'gender': 2, 'id': 117410, 'name': 'Robert MacLeod', 'order': 78, 'profile_path': None}, {'cast_id': 107, 'character': '1st Controller', 'credit_id': '57defdc19251413d74008fa1', 'gender': 2, 'id': 7907, 'name': 'John Ratzenberger', 'order': 79, 'profile_path': '/yGechiKWL6TJDfVE2KPSJYqdMsY.jpg'}, {'cast_id': 108, 'character': '2nd Controller', 'credit_id': '57defde29251416c1f000fcf', 'gender': 2, 'id': 12828, 'name': 'Alan Tilvern', 'order': 80, 'profile_path': '/8PQ6c0GCbuJ5T6dCjfX72gUtbTG.jpg'}, {'cast_id': 109, 'character': 'State Senator', 'credit_id': '57defe0b9251413da3008c72', 'gender': 2, 'id': 33032, 'name': 'Phil Brown', 'order': 81, 'profile_path': '/exkyN66HiZWJDmpcOza2hWoswOo.jpg'}, {'cast_id': 110, 'character': '2nd Senator', 'credit_id': '57defe62925141785500d14c', 'gender': 2, 'id': 1536293, 'name': 'Bill Bailey', 'order': 82, 'profile_path': None}, {'cast_id': 111, 'character': 'Agent', 'credit_id': '57defe89c3a3681d4b001002', 'gender': 0, 'id': 184980, 'name': 'Burnell Tucker', 'order': 83, 'profile_path': '/kRMCT2aPlZO5Cl5404mRyHEQBt6.jpg'}, {'cast_id': 112, 'character': 'Indian Chief', 'credit_id': '57defeb5c3a3681d4b001017', 'gender': 0, 'id': 1123038, 'name': 'Chief Tug Smith', 'order': 84, 'profile_path': None}, {'cast_id': 113, 'character': 'Superchief Driver', 'credit_id': '57deff139251413da3008ce3', 'gender': 0, 'id': 1681455, 'name': 'Norman Warwick', 'order': 85, 'profile_path': None}, {'cast_id': 114, 'character': 'Assistant', 'credit_id': '57deff3ac3a36808ec0097c4', 'gender': 0, 'id': 199104, 'name': 'Chuck Julian', 'order': 86, 'profile_path': None}, {'cast_id': 115, 'character': 'Power Co. Driver', 'credit_id': '57deff689251416c55001007', 'gender': 0, 'id': 1681457, 'name': 'Colin Etherington', 'order': 87, 'profile_path': None}, {'cast_id': 116, 'character': 'Mate', 'credit_id': '57deff84c3a3681d4b00105a', 'gender': 0, 'id': 1049237, 'name': 'Mark Wynter', 'order': 88, 'profile_path': None}, {'cast_id': 117, 'character': 'Warden', 'credit_id': '57deffacc3a36812c60088d0', 'gender': 0, 'id': 36118, 'name': 'Roy Stevens', 'order': 89, 'profile_path': '/e4MTRO04mEZgf4UMgj0hVy9rgZs.jpg'}, {'cast_id': 44, 'character': 'Ella Lane (uncredited)', 'credit_id': '552e611992514103ce006f77', 'gender': 1, 'id': 243805, 'name': 'Noel Neill', 'order': 90, 'profile_path': '/toFvNbML2rCbwbEVbBBjB8Kq6XS.jpg'}, {'cast_id': 119, 'character': '8th Elder', 'credit_id': '58d177cac3a36838c900e286', 'gender': 2, 'id': 32041, 'name': 'William Russell', 'order': 91, 'profile_path': '/mIkzbyEG7cBMB2Tyr9sjwChkdVs.jpg'}]</t>
  </si>
  <si>
    <t>[{'credit_id': '553929789251414081002335', 'department': 'Sound', 'gender': 2, 'id': 491, 'job': 'Original Music Composer', 'name': 'John Williams', 'profile_path': '/2Ats98PB1SH2yfEPikiLdhRuXZm.jpg'}, {'credit_id': '54ea66a29251412eb100542c', 'department': 'Camera', 'gender': 2, 'id': 243, 'job': 'Director of Photography', 'name': 'Geoffrey Unsworth', 'profile_path': None}, {'credit_id': '54ea66dbc3a36836d6004ea7', 'department': 'Production', 'gender': 2, 'id': 1263, 'job': 'Casting', 'name': 'Lynn Stalmaster', 'profile_path': '/rhyzo2qgsGAXIpGTN5OabbZU95U.jpg'}, {'credit_id': '54ea66b59251412eb80052f5', 'department': 'Editing', 'gender': 2, 'id': 2523, 'job': 'Editor', 'name': 'Stuart Baird', 'profile_path': '/k7nLNZ0MYsPrKq5T3ZV7m9zwEGY.jpg'}, {'credit_id': '52fe4322c3a36847f803ce5d', 'department': 'Writing', 'gender': 2, 'id': 3083, 'job': 'Screenplay', 'name': 'Mario Puzo', 'profile_path': '/sxZPpfKJ1Rr9vlO5eVZs0tyCv5u.jpg'}, {'credit_id': '52fe4322c3a36847f803ce57', 'department': 'Writing', 'gender': 2, 'id': 3083, 'job': 'Story', 'name': 'Mario Puzo', 'profile_path': '/sxZPpfKJ1Rr9vlO5eVZs0tyCv5u.jpg'}, {'credit_id': '54ea66309251412eb80052ed', 'department': 'Writing', 'gender': 2, 'id': 7190, 'job': 'Writer', 'name': 'Tom Mankiewicz', 'profile_path': '/ldYH2f8UPevGExyCzwN7Mn3ZPjZ.jpg'}, {'credit_id': '52fe4322c3a36847f803ce79', 'department': 'Writing', 'gender': 2, 'id': 6728, 'job': 'Screenplay', 'name': 'David Newman', 'profile_path': None}, {'credit_id': '52fe4322c3a36847f803ce69', 'department': 'Writing', 'gender': 2, 'id': 6729, 'job': 'Screenplay', 'name': 'Robert Benton', 'profile_path': '/wVaHC1VX9yBg9MIEC7POAJ0JlUo.jpg'}, {'credit_id': '52fe4322c3a36847f803ce09', 'department': 'Directing', 'gender': 2, 'id': 7187, 'job': 'Director', 'name': 'Richard Donner', 'profile_path': '/2G0gyLVJzLmRl4W3sFyaVfxppJJ.jpg'}, {'credit_id': '52fe4322c3a36847f803ce51', 'department': 'Writing', 'gender': 0, 'id': 20007, 'job': 'Characters', 'name': 'Jerry Siegel', 'profile_path': '/tpkgpm3pHrkSNewoDasKz6Chpg4.jpg'}, {'credit_id': '52fe4322c3a36847f803ce4b', 'department': 'Writing', 'gender': 0, 'id': 20008, 'job': 'Characters', 'name': 'Joe Shuster', 'profile_path': None}, {'credit_id': '52fe4322c3a36847f803ce0f', 'department': 'Production', 'gender': 0, 'id': 20009, 'job': 'Executive Producer', 'name': 'Ilya Salkind', 'profile_path': None}, {'credit_id': '52fe4322c3a36847f803ce15', 'department': 'Production', 'gender': 2, 'id': 20010, 'job': 'Producer', 'name': 'Pierre Spengler', 'profile_path': None}, {'credit_id': '54ea66c39251412eb1005434', 'department': 'Editing', 'gender': 2, 'id': 28841, 'job': 'Editor', 'name': 'Michael Ellis', 'profile_path': None}, {'credit_id': '52fe4322c3a36847f803ce63', 'department': 'Writing', 'gender': 0, 'id': 55279, 'job': 'Screenplay', 'name': 'Leslie Newman', 'profile_path': None}, {'credit_id': '52fe4322c3a36847f803ce73', 'department': 'Crew', 'gender': 2, 'id': 157703, 'job': 'Second Unit', 'name': 'Robert Lynn', 'profile_path': None}, {'credit_id': '54ea66ef92514111b8004795', 'department': 'Art', 'gender': 2, 'id': 568911, 'job': 'Production Design', 'name': 'John Barry', 'profile_path': None}, {'credit_id': '54ea666fc3a36836d900510f', 'department': 'Production', 'gender': 0, 'id': 1430394, 'job': 'Associate Producer', 'name': 'Charles F. Greenlaw', 'profile_path': None}]</t>
  </si>
  <si>
    <t>Superman</t>
  </si>
  <si>
    <t>m546</t>
  </si>
  <si>
    <t>['drama', 'film-noir']</t>
  </si>
  <si>
    <t>[{'cast_id': 18, 'character': 'J.J. Hunsecker', 'credit_id': '52fe4295c3a36847f8029ff3', 'gender': 2, 'id': 13784, 'name': 'Burt Lancaster', 'order': 0, 'profile_path': '/bpAkekuIvKhh9L9Rean3fBznSy5.jpg'}, {'cast_id': 19, 'character': 'Sidney Falco', 'credit_id': '52fe4295c3a36847f8029ff7', 'gender': 2, 'id': 3150, 'name': 'Tony Curtis', 'order': 1, 'profile_path': '/pgI8yJsEjEE4YU1PEGhsa3pdQXp.jpg'}, {'cast_id': 20, 'character': 'Susan Hunsecker', 'credit_id': '52fe4295c3a36847f8029ffb', 'gender': 1, 'id': 14572, 'name': 'Susan Harrison', 'order': 2, 'profile_path': '/6R7NizyjtZ25sYKdmqRKVgIMucI.jpg'}, {'cast_id': 21, 'character': 'Steve Dallas', 'credit_id': '52fe4295c3a36847f8029fff', 'gender': 2, 'id': 14573, 'name': 'Martin Milner', 'order': 3, 'profile_path': '/gm66n7mAhkIUZ9cOLDLuOPI6vnv.jpg'}, {'cast_id': 22, 'character': "Frank D' Angelo", 'credit_id': '52fe4295c3a36847f802a003', 'gender': 2, 'id': 14574, 'name': 'Sam Levene', 'order': 4, 'profile_path': '/z2QtVul6HSSvX9bJKUEPhltMQdA.jpg'}, {'cast_id': 23, 'character': 'Rita', 'credit_id': '52fe4295c3a36847f802a007', 'gender': 1, 'id': 14575, 'name': 'Barbara Nichols', 'order': 5, 'profile_path': '/5327cqoUJIWAg3iatFdVWQmpoW3.jpg'}, {'cast_id': 24, 'character': 'Sally', 'credit_id': '52fe4295c3a36847f802a00b', 'gender': 1, 'id': 14576, 'name': 'Jeff Donnell', 'order': 6, 'profile_path': '/1Pr6zHKOXsDENgn2JpowY8BdsjY.jpg'}, {'cast_id': 25, 'character': 'Mary', 'credit_id': '52fe4295c3a36847f802a00f', 'gender': 1, 'id': 14577, 'name': 'Edith Atwater', 'order': 7, 'profile_path': '/uHdVrHbTrqRvEDhJXj88cVg0xqP.jpg'}, {'cast_id': 26, 'character': 'Herbie Temple', 'credit_id': '52fe4295c3a36847f802a013', 'gender': 0, 'id': 14578, 'name': 'Joe Frisco', 'order': 8, 'profile_path': None}, {'cast_id': 27, 'character': 'Lt. Harry Kello', 'credit_id': '52fe4295c3a36847f802a017', 'gender': 2, 'id': 14579, 'name': 'Emile Meyer', 'order': 9, 'profile_path': '/3uZJOF28nCj0WKXAJEVt7yCl2Tj.jpg'}, {'cast_id': 29, 'character': "Patron at '21'", 'credit_id': '52fe4295c3a36847f802a021', 'gender': 1, 'id': 121323, 'name': 'Bess Flowers', 'order': 10, 'profile_path': '/akbW8jJl8GSXFpixFaobMOqvNv4.jpg'}]</t>
  </si>
  <si>
    <t>[{'credit_id': '52fe4295c3a36847f8029fef', 'department': 'Sound', 'gender': 0, 'id': 878, 'job': 'Sound Designer', 'name': 'Jack Solomon', 'profile_path': None}, {'credit_id': '52fe4295c3a36847f8029fa7', 'department': 'Writing', 'gender': 2, 'id': 2637, 'job': 'Screenplay', 'name': 'Ernest Lehman', 'profile_path': None}, {'credit_id': '52fe4295c3a36847f8029f9b', 'department': 'Writing', 'gender': 2, 'id': 2637, 'job': 'Author', 'name': 'Ernest Lehman', 'profile_path': None}, {'credit_id': '52fe4295c3a36847f802a01d', 'department': 'Production', 'gender': 2, 'id': 3150, 'job': 'Executive Producer', 'name': 'Tony Curtis', 'profile_path': '/pgI8yJsEjEE4YU1PEGhsa3pdQXp.jpg'}, {'credit_id': '52fe4295c3a36847f8029fd7', 'department': 'Art', 'gender': 2, 'id': 4104, 'job': 'Set Decoration', 'name': 'Edward G. Boyle', 'profile_path': None}, {'credit_id': '52fe4295c3a36847f8029fd1', 'department': 'Art', 'gender': 2, 'id': 7127, 'job': 'Art Direction', 'name': 'Edward Carrere', 'profile_path': None}, {'credit_id': '52fe4295c3a36847f8029fbf', 'department': 'Sound', 'gender': 2, 'id': 7182, 'job': 'Original Music Composer', 'name': 'Elmer Bernstein', 'profile_path': '/3H3AqKesJnkwJzWFJY9hyFwci5m.jpg'}, {'credit_id': '52fe4295c3a36847f8029fe3', 'department': 'Costume &amp; Make-Up', 'gender': 2, 'id': 10796, 'job': 'Makeup Artist', 'name': 'Robert J. Schiffer', 'profile_path': None}, {'credit_id': '52fe4295c3a36847f8029fb9', 'department': 'Production', 'gender': 2, 'id': 13784, 'job': 'Executive Producer', 'name': 'Burt Lancaster', 'profile_path': '/bpAkekuIvKhh9L9Rean3fBznSy5.jpg'}, {'credit_id': '52fe4295c3a36847f8029fb3', 'department': 'Production', 'gender': 2, 'id': 13780, 'job': 'Executive Producer', 'name': 'Harold Hecht', 'profile_path': '/jjqEnjTfsHLP8zlhdcdWTzYcCRf.jpg'}, {'credit_id': '52fe4295c3a36847f8029f95', 'department': 'Directing', 'gender': 2, 'id': 14566, 'job': 'Director', 'name': 'Alexander Mackendrick', 'profile_path': '/ydhfNeN3bHmiFNcGcMS6kATJHEB.jpg'}, {'credit_id': '52fe4295c3a36847f8029fa1', 'department': 'Writing', 'gender': 2, 'id': 14567, 'job': 'Screenplay', 'name': 'Clifford Odets', 'profile_path': None}, {'credit_id': '52fe4295c3a36847f8029fad', 'department': 'Production', 'gender': 0, 'id': 14568, 'job': 'Producer', 'name': 'James Hill', 'profile_path': None}, {'credit_id': '52fe4295c3a36847f8029fc5', 'department': 'Camera', 'gender': 2, 'id': 14569, 'job': 'Director of Photography', 'name': 'James Wong Howe', 'profile_path': '/rbAffvKfJYrfLCuuYPzXKSSyU6t.jpg'}, {'credit_id': '52fe4295c3a36847f8029fcb', 'department': 'Editing', 'gender': 2, 'id': 14570, 'job': 'Editor', 'name': 'Alan Crosland, Jr.', 'profile_path': None}, {'credit_id': '52fe4295c3a36847f8029fdd', 'department': 'Costume &amp; Make-Up', 'gender': 0, 'id': 14571, 'job': 'Costume Design', 'name': 'Mary Grant', 'profile_path': None}]</t>
  </si>
  <si>
    <t>[{'name': 'Hecht-Hill-Lancaster Productions', 'id': 613}]</t>
  </si>
  <si>
    <t>Sweet Smell of Success</t>
  </si>
  <si>
    <t>m571</t>
  </si>
  <si>
    <t>[{'cast_id': 13, 'character': 'THX', 'credit_id': '52fe4261c3a36847f801a08d', 'gender': 2, 'id': 3087, 'name': 'Robert Duvall', 'order': 0, 'profile_path': '/1aBC7NxPy10ofng6HsJBecJ1vMZ.jpg'}, {'cast_id': 14, 'character': 'SEN', 'credit_id': '52fe4261c3a36847f801a091', 'gender': 2, 'id': 9221, 'name': 'Donald Pleasence', 'order': 1, 'profile_path': '/fr9lf679ZsHbDZsbcpKZfbFO1Pu.jpg'}, {'cast_id': 15, 'character': 'SRT', 'credit_id': '52fe4261c3a36847f801a095', 'gender': 2, 'id': 9222, 'name': 'Don Pedro Colley', 'order': 2, 'profile_path': None}, {'cast_id': 16, 'character': 'LUH', 'credit_id': '52fe4261c3a36847f801a099', 'gender': 0, 'id': 9223, 'name': 'Maggie McOmie', 'order': 3, 'profile_path': None}, {'cast_id': 17, 'character': 'PTO', 'credit_id': '52fe4261c3a36847f801a09d', 'gender': 2, 'id': 2782, 'name': 'Ian Wolfe', 'order': 4, 'profile_path': '/ylp7puM2Hcd0VkQvXfmD7zkP4m7.jpg'}, {'cast_id': 18, 'character': 'TWA', 'credit_id': '52fe4261c3a36847f801a0a1', 'gender': 2, 'id': 9224, 'name': 'Marshall Efron', 'order': 5, 'profile_path': None}, {'cast_id': 19, 'character': 'NCH', 'credit_id': '52fe4261c3a36847f801a0a5', 'gender': 2, 'id': 5695, 'name': 'Sid Haig', 'order': 6, 'profile_path': '/7eNFfpB9dfPZ1KAldcvE2MldWK6.jpg'}, {'cast_id': 20, 'character': 'DWY', 'credit_id': '52fe4261c3a36847f801a0a9', 'gender': 0, 'id': 9225, 'name': 'John Pearce', 'order': 7, 'profile_path': None}, {'cast_id': 21, 'character': 'IMM', 'credit_id': '52fe4261c3a36847f801a0ad', 'gender': 1, 'id': 9226, 'name': 'Irene Forrest', 'order': 8, 'profile_path': None}, {'cast_id': 22, 'character': 'CAM', 'credit_id': '52fe4261c3a36847f801a0b1', 'gender': 0, 'id': 9227, 'name': 'Gary Alan Marsh', 'order': 9, 'profile_path': None}, {'cast_id': 23, 'character': 'OUE', 'credit_id': '52fe4261c3a36847f801a0b5', 'gender': 0, 'id': 9228, 'name': 'John Seaton', 'order': 10, 'profile_path': None}, {'cast_id': 24, 'character': 'JOT', 'credit_id': '52fe4261c3a36847f801a0b9', 'gender': 0, 'id': 9229, 'name': 'Eugene I. Stillman', 'order': 11, 'profile_path': None}, {'cast_id': 25, 'character': 'TRG', 'credit_id': '52fe4261c3a36847f801a0bd', 'gender': 2, 'id': 5613, 'name': 'Jack Walsh', 'order': 12, 'profile_path': '/zrqDsTJbPLx1BOXT9DmcXlKOP1c.jpg'}, {'cast_id': 26, 'character': 'Shell Dweller', 'credit_id': '52fe4262c3a36847f801a0c1', 'gender': 0, 'id': 9231, 'name': 'Mark Lawhead', 'order': 13, 'profile_path': None}]</t>
  </si>
  <si>
    <t>[{'credit_id': '52fe4261c3a36847f801a07d', 'department': 'Writing', 'gender': 2, 'id': 1, 'job': 'Screenplay', 'name': 'George Lucas', 'profile_path': '/mDLDvsx8PaZoEThkBdyaG1JxPdf.jpg'}, {'credit_id': '52fe4261c3a36847f801a089', 'department': 'Directing', 'gender': 2, 'id': 1, 'job': 'Director', 'name': 'George Lucas', 'profile_path': '/mDLDvsx8PaZoEThkBdyaG1JxPdf.jpg'}, {'credit_id': '52fe4261c3a36847f801a059', 'department': 'Editing', 'gender': 2, 'id': 1, 'job': 'Editor', 'name': 'George Lucas', 'profile_path': '/mDLDvsx8PaZoEThkBdyaG1JxPdf.jpg'}, {'credit_id': '52fe4261c3a36847f801a083', 'department': 'Writing', 'gender': 2, 'id': 154, 'job': 'Screenplay', 'name': 'Walter Murch', 'profile_path': None}, {'credit_id': '52fe4261c3a36847f801a06b', 'department': 'Production', 'gender': 2, 'id': 1776, 'job': 'Executive Producer', 'name': 'Francis Ford Coppola', 'profile_path': '/vEGwqahu7UlI6OwELy92xbXk9Kd.jpg'}, {'credit_id': '52fe4262c3a36847f801a0c7', 'department': 'Art', 'gender': 2, 'id': 4982, 'job': 'Art Direction', 'name': 'Michael D. Haller', 'profile_path': None}, {'credit_id': '52fe4261c3a36847f801a04d', 'department': 'Camera', 'gender': 2, 'id': 9213, 'job': 'Director of Photography', 'name': 'David Myers', 'profile_path': None}, {'credit_id': '52fe4261c3a36847f801a053', 'department': 'Camera', 'gender': 0, 'id': 9214, 'job': 'Director of Photography', 'name': 'Albert Kihn', 'profile_path': None}, {'credit_id': '52fe4261c3a36847f801a05f', 'department': 'Costume &amp; Make-Up', 'gender': 0, 'id': 9216, 'job': 'Costume Design', 'name': 'Donald Longhurst', 'profile_path': None}, {'credit_id': '52fe4261c3a36847f801a065', 'department': 'Sound', 'gender': 2, 'id': 9217, 'job': 'Original Music Composer', 'name': 'Lalo Schifrin', 'profile_path': None}, {'credit_id': '52fe4261c3a36847f801a071', 'department': 'Production', 'gender': 0, 'id': 9219, 'job': 'Producer', 'name': 'Edward Folger', 'profile_path': None}, {'credit_id': '52fe4261c3a36847f801a077', 'department': 'Production', 'gender': 0, 'id': 9220, 'job': 'Producer', 'name': 'Larry Sturhahn', 'profile_path': None}]</t>
  </si>
  <si>
    <t>[{'id': 18, 'name': 'Drama'}, {'id': 9648, 'name': 'Mystery'}, {'id': 878, 'name': 'Science Fiction'}]</t>
  </si>
  <si>
    <t>[{'name': 'American Zoetrope', 'id': 70}, {'name': 'Warner Bros.', 'id': 6194}]</t>
  </si>
  <si>
    <t>THX 1138</t>
  </si>
  <si>
    <t>m574</t>
  </si>
  <si>
    <t>['drama', 'history', 'romance']</t>
  </si>
  <si>
    <t>[{'cast_id': 20, 'character': 'Rose DeWitt Bukater', 'credit_id': '52fe425ac3a36847f80179cb', 'gender': 1, 'id': 204, 'name': 'Kate Winslet', 'order': 0, 'profile_path': '/w8wjPbS24vPErNeYhAvtbyAUBMd.jpg'}, {'cast_id': 21, 'character': 'Jack Dawson', 'credit_id': '52fe425ac3a36847f80179cf', 'gender': 2, 'id': 6193, 'name': 'Leonardo DiCaprio', 'order': 1, 'profile_path': '/jToSMocaCaS5YnuOJVqQ7S7pr4Q.jpg'}, {'cast_id': 22, 'character': 'Ruth Dewitt Bukater', 'credit_id': '52fe425ac3a36847f80179d3', 'gender': 1, 'id': 3713, 'name': 'Frances Fisher', 'order': 2, 'profile_path': '/248IbuAi6RQG5l94a4hClUswbA5.jpg'}, {'cast_id': 23, 'character': "Caledon 'Cal' Hockley", 'credit_id': '52fe425ac3a36847f80179d7', 'gender': 2, 'id': 1954, 'name': 'Billy Zane', 'order': 3, 'profile_path': '/lkwvmo7vVL8TpMCDLRoHjZIkJQ4.jpg'}, {'cast_id': 24, 'character': 'Molly Brown', 'credit_id': '52fe425ac3a36847f80179db', 'gender': 1, 'id': 8534, 'name': 'Kathy Bates', 'order': 4, 'profile_path': '/pwHCkfIBeDdz93RlcmDWqXefozi.jpg'}, {'cast_id': 25, 'character': 'Old Rose', 'credit_id': '52fe425ac3a36847f80179df', 'gender': 1, 'id': 8535, 'name': 'Gloria Stuart', 'order': 5, 'profile_path': '/fH9tJL2cgSqiKUOle5UWjCqx5FJ.jpg'}, {'cast_id': 26, 'character': 'Brock Lovett', 'credit_id': '52fe425ac3a36847f80179e3', 'gender': 2, 'id': 2053, 'name': 'Bill Paxton', 'order': 6, 'profile_path': '/53Ln1wTC0OCLzBF4HNlwhMXYgOU.jpg'}, {'cast_id': 27, 'character': 'Captain Edward James Smith', 'credit_id': '52fe425ac3a36847f80179e7', 'gender': 2, 'id': 1369, 'name': 'Bernard Hill', 'order': 7, 'profile_path': '/fX9ggRFAZM7J8vPBdTWQphUNiRt.jpg'}, {'cast_id': 28, 'character': 'Spicer Lovejoy', 'credit_id': '52fe425ac3a36847f80179eb', 'gender': 2, 'id': 2076, 'name': 'David Warner', 'order': 8, 'profile_path': '/wgp2AlWKveLBOcs8YNuLeZiLsGL.jpg'}, {'cast_id': 29, 'character': 'Thomas Andrews', 'credit_id': '52fe425ac3a36847f80179ef', 'gender': 2, 'id': 8536, 'name': 'Victor Garber', 'order': 9, 'profile_path': '/127afV11FFwJJMochlUIoK8uqeY.jpg'}, {'cast_id': 30, 'character': 'Bruce Ismay', 'credit_id': '52fe425ac3a36847f80179f3', 'gender': 2, 'id': 8537, 'name': 'Jonathan Hyde', 'order': 10, 'profile_path': '/7il5D76vx6QVRVlpVvBPEC40MBi.jpg'}, {'cast_id': 31, 'character': 'Lizzy Calvert', 'credit_id': '52fe425ac3a36847f80179f7', 'gender': 1, 'id': 2179, 'name': 'Suzy Amis', 'order': 11, 'profile_path': '/caqw60Y3qBMdlEPYr3ivZf9LAwC.jpg'}, {'cast_id': 32, 'character': 'Lewis Bodine', 'credit_id': '52fe425ac3a36847f80179fb', 'gender': 0, 'id': 8538, 'name': 'Lewis Abernathy', 'order': 12, 'profile_path': '/cN23m7NhF2KCtNdDvPzZJk7NZTa.jpg'}, {'cast_id': 33, 'character': 'Bobby Buell', 'credit_id': '52fe425ac3a36847f80179ff', 'gender': 2, 'id': 8539, 'name': 'Nicholas Cascone', 'order': 13, 'profile_path': '/9iOE3yuoqbbXUbocFNueAjPbLnC.jpg'}, {'cast_id': 34, 'character': 'Fabrizio', 'credit_id': '52fe425ac3a36847f8017a03', 'gender': 2, 'id': 8540, 'name': 'Danny Nucci', 'order': 14, 'profile_path': '/q1KztDGVWkVzbKYlj5GAoojpQc4.jpg'}, {'cast_id': 35, 'character': 'Tommy Ryan', 'credit_id': '52fe425ac3a36847f8017a07', 'gender': 2, 'id': 8541, 'name': 'Jason Barry', 'order': 15, 'profile_path': '/cHtfb7s9LsDGMJqm5bCl9HehecD.jpg'}, {'cast_id': 37, 'character': 'Isidor Straus', 'credit_id': '52fe425ac3a36847f8017a0b', 'gender': 2, 'id': 8543, 'name': 'Lew Palter', 'order': 16, 'profile_path': '/sUcEhVdc8LM7Epjixr5biTptVd7.jpg'}, {'cast_id': 38, 'character': 'John Jacob Astor IV', 'credit_id': '52fe425ac3a36847f8017a0f', 'gender': 2, 'id': 8544, 'name': 'Eric Braeden', 'order': 17, 'profile_path': '/6dEqM2zylkopoZtr6quXW5i7W0V.jpg'}, {'cast_id': 39, 'character': 'Col. Archibald Gracie', 'credit_id': '52fe425ac3a36847f8017a13', 'gender': 2, 'id': 8545, 'name': 'Bernard Fox', 'order': 18, 'profile_path': '/yLBXStUx9MJLw4JGCXEwaQhJCgW.jpg'}, {'cast_id': 40, 'character': '1st Officer Murdoch', 'credit_id': '52fe425ac3a36847f8017a17', 'gender': 2, 'id': 3071, 'name': 'Ewan Stewart', 'order': 19, 'profile_path': '/lMJIOEOxNUa0RZo3Ib1UC50K2OO.jpg'}, {'cast_id': 41, 'character': 'Fifth Officer Lowe', 'credit_id': '52fe425ac3a36847f8017a1b', 'gender': 2, 'id': 65524, 'name': 'Ioan Gruffudd', 'order': 20, 'profile_path': '/iGJI8szrwaRBd484sGO8OOm1HOH.jpg'}, {'cast_id': 42, 'character': '2nd Officer Lightoller', 'credit_id': '52fe425ac3a36847f8017a1f', 'gender': 2, 'id': 8547, 'name': 'Jonny Phillips', 'order': 21, 'profile_path': '/9d7aKSqfqXHWaETmTKifetsekDa.jpg'}, {'cast_id': 43, 'character': '6th Officer Moody', 'credit_id': '52fe425ac3a36847f8017a23', 'gender': 0, 'id': 8548, 'name': 'Edward Fletcher', 'order': 22, 'profile_path': '/jFwISIeHP78Ju3myfobH8okbq5x.jpg'}, {'cast_id': 44, 'character': 'Frederick Fleet', 'credit_id': '52fe425ac3a36847f8017a27', 'gender': 2, 'id': 8549, 'name': 'Scott G. Anderson', 'order': 23, 'profile_path': '/7F1Tj6ORbCUtXCBnKJ0nCf0bOY2.jpg'}, {'cast_id': 45, 'character': 'Reginald Lee', 'credit_id': '52fe425ac3a36847f8017a2b', 'gender': 0, 'id': 8550, 'name': 'Martin East', 'order': 24, 'profile_path': '/mRee9EFIAhFiUth8KnCpYNDv6vq.jpg'}, {'cast_id': 46, 'character': 'Jack Phillips', 'credit_id': '52fe425ac3a36847f8017a2f', 'gender': 2, 'id': 8551, 'name': 'Gregory Cooke', 'order': 25, 'profile_path': '/m8FyXu7UFcgwOidEK86Y2cCFau6.jpg'}, {'cast_id': 47, 'character': 'Cora Cartmell', 'credit_id': '52fe425ac3a36847f8017a33', 'gender': 1, 'id': 8552, 'name': 'Alexandrea Owens', 'order': 26, 'profile_path': '/611NEFuDVsdCChr1Be1kzFoAvZt.jpg'}, {'cast_id': 48, 'character': 'Slovakian 3 Year Old Boy', 'credit_id': '52fe425ac3a36847f8017a37', 'gender': 2, 'id': 8553, 'name': 'Seth Adkins', 'order': 27, 'profile_path': '/gmqJckjg37blaf4IKAzDnFTtV7N.jpg'}, {'cast_id': 50, 'character': 'Benjamin Guggenheim', 'credit_id': '52fe425ac3a36847f8017a41', 'gender': 0, 'id': 1080265, 'name': 'Michael Ensign', 'order': 28, 'profile_path': '/nyTn32fU0E1pQpIUeuiTAehaAee.jpg'}, {'cast_id': 51, 'character': 'Anatoly Milkailavich', 'credit_id': '52fe425ac3a36847f8017a45', 'gender': 0, 'id': 93215, 'name': 'Anatoly M. Sagalevitch', 'order': 29, 'profile_path': '/wyQbndvdr7j05GaO6Bmp2O5fB0N.jpg'}, {'cast_id': 74, 'character': 'Slovakian Father', 'credit_id': '57ab97759251416b4f0003bc', 'gender': 2, 'id': 1054325, 'name': 'Martin Hub', 'order': 30, 'profile_path': '/kYMySjmfnmwuVBN0vMUXmcyWto7.jpg'}, {'cast_id': 100, 'character': 'Chief Officer Wilde', 'credit_id': '587fd5a7925141777a00015e', 'gender': 2, 'id': 41266, 'name': 'Mark Lindsay Chapman', 'order': 31, 'profile_path': '/9p9Y0zd3GRWJP6wuxaE40z9DTg7.jpg'}, {'cast_id': 101, 'character': 'Quartermaster Rowe', 'credit_id': '587fd5d0925141776f00016c', 'gender': 2, 'id': 26863, 'name': 'Richard Graham', 'order': 32, 'profile_path': '/1pKHcTuENyDQV4ayCdC9DZ6FyE4.jpg'}, {'cast_id': 102, 'character': 'Quartermaster Hichens', 'credit_id': '587fd5ec925141777800018b', 'gender': 0, 'id': 1256066, 'name': 'Paul Brightwell', 'order': 33, 'profile_path': '/1fPeFfZseGMzmjQA5zdMZwLpxkN.jpg'}, {'cast_id': 103, 'character': 'Master at Arms', 'credit_id': '587fd5fec3a36863e7000180', 'gender': 2, 'id': 63141, 'name': 'Ron Donachie', 'order': 34, 'profile_path': '/ujpKDxhCquDw1BzqxUxBT1aWJbD.jpg'}, {'cast_id': 104, 'character': 'Madeleine Astor', 'credit_id': '587fd61f925141776f0001c0', 'gender': 1, 'id': 55957, 'name': 'Charlotte Chatton', 'order': 35, 'profile_path': '/vhV0qc6leXokgUo0DnkpKYJIeCR.jpg'}, {'cast_id': 105, 'character': 'Madame Aubert', 'credit_id': '587fd69f9251417772000243', 'gender': 1, 'id': 1697673, 'name': 'Fannie Brett', 'order': 36, 'profile_path': '/5V9TsVkMI1DpmQ1w6Auap8h5Gbd.jpg'}, {'cast_id': 106, 'character': 'Irish Mommy', 'credit_id': '587fd754c3a36863c900032b', 'gender': 1, 'id': 3981, 'name': 'Jenette Goldstein', 'order': 37, 'profile_path': '/wCcO7cqHJVtnfRlvAJvo7jKd6Bq.jpg'}, {'cast_id': 107, 'character': 'Helga Dahl', 'credit_id': '587fd777925141778100036a', 'gender': 1, 'id': 230727, 'name': 'Camilla Overbye Roos', 'order': 38, 'profile_path': '/9sfmGu7spcaA93Z8WCpTFewPfZD.jpg'}, {'cast_id': 108, 'character': '3rd Class Woman', 'credit_id': '587fd7eb92514177720003b6', 'gender': 1, 'id': 1741441, 'name': 'Linda Kerns', 'order': 39, 'profile_path': '/mTXNxKaJ5BVR2IhmcSayEEryzEJ.jpg'}, {'cast_id': 109, 'character': 'Trudy Bolt', 'credit_id': '587fd8b5c3a36863d2000480', 'gender': 1, 'id': 1741443, 'name': 'Amy Gaipa', 'order': 40, 'profile_path': '/xidLd5qbCocwyfZTw59uTdn9Qc4.jpg'}, {'cast_id': 110, 'character': 'Sir Duff Gordon', 'credit_id': '587fd94d9251417778000576', 'gender': 2, 'id': 126363, 'name': 'Martin Jarvis', 'order': 41, 'profile_path': '/215m6UHCFodTbvhnNi2cGWcUZWT.jpg'}, {'cast_id': 111, 'character': 'Lady Duff Gordon', 'credit_id': '587fd95fc3a36863dd000497', 'gender': 1, 'id': 29796, 'name': 'Rosalind Ayres', 'order': 42, 'profile_path': '/88x5YPkTNV0gxlRFegLYB8jTXoX.jpg'}, {'cast_id': 112, 'character': 'Countess of Rothes', 'credit_id': '587fd9e8c3a36863d90005c7', 'gender': 1, 'id': 1359176, 'name': 'Rochelle Rose', 'order': 43, 'profile_path': '/meLlSRFzvtKiKp2UmMPCl2g0Fa2.jpg'}, {'cast_id': 113, 'character': 'Wallace Hartley', 'credit_id': '587fda5e925141776f00065d', 'gender': 0, 'id': 1741450, 'name': 'Jonathan Evans-Jones', 'order': 44, 'profile_path': None}, {'cast_id': 114, 'character': 'Irish Man', 'credit_id': '587fda79925141777a000690', 'gender': 0, 'id': 1597443, 'name': 'Brian Walsh', 'order': 45, 'profile_path': None}, {'cast_id': 115, 'character': 'Bert Cartmell', 'credit_id': '587fda8c925141777500065d', 'gender': 2, 'id': 40740, 'name': 'Rocky Taylor', 'order': 46, 'profile_path': None}, {'cast_id': 116, 'character': 'Harold Bride', 'credit_id': '587fdb3d925141776f000764', 'gender': 0, 'id': 1451680, 'name': 'Craig Kelly', 'order': 47, 'profile_path': None}, {'cast_id': 117, 'character': 'Chief Baker Joughin', 'credit_id': '587fdb5c925141777d0007f9', 'gender': 0, 'id': 1741459, 'name': 'Liam Tuohy', 'order': 48, 'profile_path': None}, {'cast_id': 118, 'character': '4th Officer Boxhall', 'credit_id': '58802347c3a3683109002c78', 'gender': 0, 'id': 142325, 'name': 'Simon Crane', 'order': 49, 'profile_path': None}, {'cast_id': 119, 'character': 'Father Byles', 'credit_id': '5880c4c392514134c100b7a1', 'gender': 0, 'id': 178557, 'name': 'James Lancaster', 'order': 50, 'profile_path': '/yiGytglqIEx26o5THmD9ZDEakzg.jpg'}, {'cast_id': 120, 'character': 'Ida Strauss', 'credit_id': '5880c4e392514134be00b6d2', 'gender': 1, 'id': 172280, 'name': 'Elsa Raven', 'order': 51, 'profile_path': '/4pxbeI6yZyAMmeikbM7DzPex4z4.jpg'}, {'cast_id': 121, 'character': 'Irish Little Boy', 'credit_id': '5880c51092514134b800bfaf', 'gender': 0, 'id': 1741663, 'name': 'Reece P. Thompson III', 'order': 52, 'profile_path': None}, {'cast_id': 122, 'character': 'Irish Little Girl', 'credit_id': '5880c52092514134ca00c20c', 'gender': 0, 'id': 1741664, 'name': 'Laramie Landis', 'order': 53, 'profile_path': None}, {'cast_id': 123, 'character': 'Yaley', 'credit_id': '5880c545c3a368310600bf09', 'gender': 0, 'id': 1227544, 'name': 'Mark Rafael Truitt', 'order': 54, 'profile_path': None}, {'cast_id': 124, 'character': '1st Class Husband', 'credit_id': '5880c55ec3a368312c00b376', 'gender': 2, 'id': 131833, 'name': 'John Walcutt', 'order': 55, 'profile_path': None}, {'cast_id': 125, 'character': 'Chief Engineer Bell', 'credit_id': '5880c585c3a368312c00b38f', 'gender': 0, 'id': 1106167, 'name': 'Terry Forrestal', 'order': 56, 'profile_path': None}, {'cast_id': 126, 'character': 'Leading Stoker Barrett', 'credit_id': '5880c5b2c3a368310f00d0ea', 'gender': 2, 'id': 97436, 'name': 'Derek Lea', 'order': 57, 'profile_path': '/fcI8XMeweX1PyGfoalemET40QAM.jpg'}, {'cast_id': 127, 'character': 'Carpenter John Hutchinson', 'credit_id': '5880c5d1c3a368312c00b3d6', 'gender': 0, 'id': 1741665, 'name': 'Richard Ashton', 'order': 58, 'profile_path': None}, {'cast_id': 128, 'character': 'Elevator Operator', 'credit_id': '5880c5e6c3a368310600bfa3', 'gender': 0, 'id': 1398372, 'name': 'Sean Nepita', 'order': 59, 'profile_path': None}, {'cast_id': 129, 'character': 'Scotland Road Steward', 'credit_id': '5880c5fac3a368312500c414', 'gender': 0, 'id': 1741666, 'name': 'Brendan Connolly', 'order': 60, 'profile_path': None}, {'cast_id': 130, 'character': 'Crewman', 'credit_id': '5880c62492514134c400b626', 'gender': 0, 'id': 40695, 'name': 'David Cronnelly', 'order': 61, 'profile_path': None}, {'cast_id': 131, 'character': '1st Class Waiter', 'credit_id': '5880c64492514134c700ba54', 'gender': 2, 'id': 158662, 'name': 'Garth Wilton', 'order': 62, 'profile_path': None}, {'cast_id': 132, 'character': 'Steward #1', 'credit_id': '5880c67a92514134cd00bb73', 'gender': 0, 'id': 1741667, 'name': 'Richard Fox', 'order': 63, 'profile_path': None}, {'cast_id': 133, 'character': 'Steward #2', 'credit_id': '5880c69992514134cd00bb96', 'gender': 0, 'id': 1228858, 'name': 'Nick Meaney', 'order': 64, 'profile_path': '/vOLKSiXvNuZchhFeUWFaAhsYCPb.jpg'}, {'cast_id': 134, 'character': 'Steward #3', 'credit_id': '5880c6a692514134be00b854', 'gender': 0, 'id': 1741669, 'name': 'Kevin Owers', 'order': 65, 'profile_path': None}, {'cast_id': 135, 'character': 'Steward #4', 'credit_id': '5880c6bbc3a368312000b94a', 'gender': 2, 'id': 1520024, 'name': 'Mark Capri', 'order': 66, 'profile_path': None}, {'cast_id': 136, 'character': 'Hold Steward #1', 'credit_id': '5880c6d792514134cd00bbc7', 'gender': 0, 'id': 592618, 'name': 'Marc Cass', 'order': 67, 'profile_path': '/uXLa9OA8bpeZvY4LB7g1BVSNvxE.jpg'}, {'cast_id': 137, 'character': 'Hold Steward #2', 'credit_id': '5880c70d92514134c400b711', 'gender': 0, 'id': 1237642, 'name': 'Paul Herbert', 'order': 68, 'profile_path': None}, {'cast_id': 138, 'character': '1st Class Steward', 'credit_id': '5880c73192514134be00b8c8', 'gender': 0, 'id': 1693876, 'name': 'Emmett James', 'order': 69, 'profile_path': None}, {'cast_id': 139, 'character': 'Stairwell Steward', 'credit_id': '5880c75092514134c100b9d1', 'gender': 2, 'id': 930944, 'name': 'Chris Byrne', 'order': 70, 'profile_path': '/9vPSTgYXB3YAITWIk4qEpDSesHI.jpg'}, {'cast_id': 140, 'character': 'Steward Barnes', 'credit_id': '5880c766c3a368310600c142', 'gender': 0, 'id': 1330728, 'name': 'Oliver Page', 'order': 71, 'profile_path': None}, {'cast_id': 141, 'character': 'Porter', 'credit_id': '5880c77bc3a368310f00d2ca', 'gender': 0, 'id': 1338541, 'name': 'James Garrett', 'order': 72, 'profile_path': None}, {'cast_id': 142, 'character': 'Porter', 'credit_id': '5880c7a2c3a368312c00b591', 'gender': 2, 'id': 157989, 'name': 'Erik Holland', 'order': 73, 'profile_path': None}, {'cast_id': 143, 'character': 'Olaf Dahl', 'credit_id': '5880c7aec3a368310f00d2ee', 'gender': 2, 'id': 157989, 'name': 'Erik Holland', 'order': 74, 'profile_path': None}, {'cast_id': 144, 'character': 'Bjorn Gunderson', 'credit_id': '5880c7c4c3a368311900b08d', 'gender': 0, 'id': 1741673, 'name': 'Jari Kinnunen', 'order': 75, 'profile_path': None}, {'cast_id': 145, 'character': 'Olaus Gunderson', 'credit_id': '5880c7d5c3a368312000ba1d', 'gender': 0, 'id': 1741675, 'name': 'Anders Falk', 'order': 76, 'profile_path': None}, {'cast_id': 146, 'character': 'Praying Man', 'credit_id': '5880c7fbc3a368312000ba44', 'gender': 2, 'id': 72742, 'name': 'Barry Dennen', 'order': 77, 'profile_path': '/zELog0P3l2ikmhZ9TIJmk81FFla.jpg'}, {'cast_id': 147, 'character': 'Man in Water', 'credit_id': '5880c80d92514134bb00be21', 'gender': 0, 'id': 1741678, 'name': 'Vern Urich', 'order': 78, 'profile_path': None}, {'cast_id': 148, 'character': 'Mother at Stern', 'credit_id': '5880c820c3a368312c00b5db', 'gender': 1, 'id': 944614, 'name': 'Rebecca Klingler', 'order': 79, 'profile_path': '/lqCpN7GtQ5ZF6iqwAJTuGOWXrXt.jpg'}, {'cast_id': 149, 'character': 'Woman', 'credit_id': '5880c86692514134ca00c4e5', 'gender': 1, 'id': 42198, 'name': "Tricia O'Neil", 'order': 80, 'profile_path': '/6vUwuzctGCyPWfSGclXdaLEpPxP.jpg'}, {'cast_id': 150, 'character': 'Woman in Water', 'credit_id': '5880c89fc3a368310900bb45', 'gender': 1, 'id': 1402008, 'name': 'Kathleen S. Dunn', 'order': 81, 'profile_path': None}, {'cast_id': 151, 'character': 'Syrian Man', 'credit_id': '5880c91392514134c400b872', 'gender': 0, 'id': 1741688, 'name': 'Romeo Francis', 'order': 82, 'profile_path': None}, {'cast_id': 152, 'character': 'Syrian Woman', 'credit_id': '5880c92292514134bb00bf07', 'gender': 1, 'id': 1741689, 'name': 'Mandana Marino', 'order': 83, 'profile_path': None}, {'cast_id': 153, 'character': 'Chinese Man', 'credit_id': '5880c98092514134cd00bd89', 'gender': 0, 'id': 30148, 'name': 'Van Ling', 'order': 84, 'profile_path': None}, {'cast_id': 154, 'character': 'Olaf', 'credit_id': '5880c98d92514134cd00bd94', 'gender': 0, 'id': 1741690, 'name': 'BjÃ¸rn Olsen', 'order': 85, 'profile_path': None}, {'cast_id': 155, 'character': 'Sven', 'credit_id': '5880c99bc3a368311900b1d1', 'gender': 0, 'id': 1741691, 'name': 'Dan Pettersson', 'order': 86, 'profile_path': None}, {'cast_id': 156, 'character': 'Pubkeeper', 'credit_id': '5880c9a992514134c400b8dd', 'gender': 2, 'id': 42290, 'name': 'Shay Duffin', 'order': 87, 'profile_path': None}, {'cast_id': 157, 'character': 'Carpathia Steward', 'credit_id': '5880c9c192514134c400b8f0', 'gender': 2, 'id': 4031, 'name': 'Greg Ellis', 'order': 88, 'profile_path': '/qQvPe0TO5yYJCSNIM8KRf55F5cw.jpg'}, {'cast_id': 158, 'character': 'News Reporter', 'credit_id': '5880c9e5c3a368311900b1ff', 'gender': 1, 'id': 1233436, 'name': 'Diana Morgan', 'order': 89, 'profile_path': None}, {'cast_id': 159, 'character': 'Dancer', 'credit_id': '5880ca4492514134be00bb04', 'gender': 0, 'id': 1741692, 'name': 'Kris Andersson', 'order': 90, 'profile_path': None}, {'cast_id': 160, 'character': 'Dancer', 'credit_id': '5880ca5bc3a368310900bcad', 'gender': 1, 'id': 1741693, 'name': 'Bobbie Bates', 'order': 91, 'profile_path': '/pHt2wtjiKak8lOm640At2UCNZwb.jpg'}, {'cast_id': 161, 'character': 'Dancer', 'credit_id': '5880cb1392514134bb00c08f', 'gender': 0, 'id': 1741694, 'name': 'Aaron James Cash', 'order': 92, 'profile_path': None}, {'cast_id': 162, 'character': 'Dancer', 'credit_id': '5880cb36c3a368310900bd47', 'gender': 1, 'id': 29214, 'name': 'Anne Fletcher', 'order': 93, 'profile_path': '/piR4AwJX9lqJt454iVsI7sQf6Y0.jpg'}, {'cast_id': 163, 'character': 'Dancer', 'credit_id': '5880cb6e92514134be00bbcf', 'gender': 0, 'id': 1741697, 'name': 'Edmond Alan Forsyth', 'order': 94, 'profile_path': None}, {'cast_id': 164, 'character': 'Dancer', 'credit_id': '5880cb88c3a368312000bcf2', 'gender': 0, 'id': 1367898, 'name': 'Andie Hicks', 'order': 95, 'profile_path': None}, {'cast_id': 165, 'character': 'Dancer', 'credit_id': '5880cb9892514134c400ba3a', 'gender': 2, 'id': 1028668, 'name': 'Scott Hislop', 'order': 96, 'profile_path': '/9nrk7JskK7r87AlGkNA3fxDHZdC.jpg'}, {'cast_id': 166, 'character': 'Dancer', 'credit_id': '5880cba492514134b800c4fb', 'gender': 0, 'id': 1741700, 'name': 'Stan Mazin', 'order': 97, 'profile_path': None}, {'cast_id': 167, 'character': 'Dancer', 'credit_id': '5880cbaf92514134cd00bf38', 'gender': 1, 'id': 1741701, 'name': 'Lisa Ratzin', 'order': 98, 'profile_path': None}, {'cast_id': 168, 'character': 'Dancer', 'credit_id': '5880cbfec3a368312500c89b', 'gender': 1, 'id': 42286, 'name': 'Julene Renee', 'order': 99, 'profile_path': '/gONOL0vTflEd5yH1x3hcr2maFV5.jpg'}, {'cast_id': 169, 'character': 'Noble Sailor', 'credit_id': '5880cc3d92514134b800c587', 'gender': 0, 'id': 1741707, 'name': 'Brian Baines', 'order': 100, 'profile_path': None}, {'cast_id': 170, 'character': 'Tea Room Girl', 'credit_id': '5880cc4ec3a368311400ad0a', 'gender': 1, 'id': 1741709, 'name': 'Ellie Bensinger', 'order': 101, 'profile_path': '/2emQldCxVC9XcIbxlabb2CWsmlK.jpg'}, {'cast_id': 171, 'character': '1st Class Woman', 'credit_id': '5880cce392514134c400bb19', 'gender': 1, 'id': 146182, 'name': 'Alexandra Boyd', 'order': 102, 'profile_path': '/jVzIH8ArvEO0R6XkALVw5NIysPw.jpg'}, {'cast_id': 172, 'character': 'Musician / Baker', 'credit_id': '5880cdc492514134be00bdba', 'gender': 2, 'id': 2134, 'name': 'Mike Butters', 'order': 103, 'profile_path': '/vinnp0V36UVVoMIEKaV6T1pzzhe.jpg'}, {'cast_id': 173, 'character': 'Steerage Dancer', 'credit_id': '5880cdd692514134c100be69', 'gender': 2, 'id': 2710, 'name': 'James Cameron', 'order': 104, 'profile_path': '/zy2foCd8PEtvCcsX48cROdQdDLB.jpg'}, {'cast_id': 174, 'character': '1st Class Man', 'credit_id': '5880cdf492514134c700bff7', 'gender': 0, 'id': 1639429, 'name': 'Bruno Campolo', 'order': 105, 'profile_path': None}, {'cast_id': 175, 'character': 'Victor Giglio', 'credit_id': '5880ce0b92514134cd00c130', 'gender': 0, 'id': 1741717, 'name': 'Chris Cragnotti', 'order': 106, 'profile_path': None}, {'cast_id': 176, 'character': 'Titanic Crewmember', 'credit_id': '5880ce1c92514134be00bdfb', 'gender': 0, 'id': 1741718, 'name': 'Kevyn Currie', 'order': 107, 'profile_path': None}, {'cast_id': 177, 'character': '3rd Officer Pitman', 'credit_id': '5880ce3092514134cd00c14f', 'gender': 2, 'id': 75804, 'name': 'Kevin De La Noy', 'order': 108, 'profile_path': None}, {'cast_id': 178, 'character': 'Douglas Spedden', 'credit_id': '5880ce42c3a368312000bf41', 'gender': 0, 'id': 1741719, 'name': 'Thomas Fiss', 'order': 109, 'profile_path': None}, {'cast_id': 179, 'character': '1st Class Passenger / Praying Man', 'credit_id': '5880ce5592514134bb00c332', 'gender': 0, 'id': 1741720, 'name': 'Griffin Howell', 'order': 110, 'profile_path': None}, {'cast_id': 180, 'character': 'The Promenade Steward', 'credit_id': '5880ce6792514134bb00c345', 'gender': 0, 'id': 1741721, 'name': 'Sean Howse', 'order': 111, 'profile_path': None}, {'cast_id': 181, 'character': 'Deckhand', 'credit_id': '5880ce8492514134c400bc39', 'gender': 0, 'id': 1337466, 'name': 'Tony Kenny', 'order': 112, 'profile_path': None}, {'cast_id': 182, 'character': 'Passenger', 'credit_id': '5880ce9292514134bb00c36a', 'gender': 0, 'id': 1741722, 'name': 'Bret Aaron Knower', 'order': 113, 'profile_path': None}, {'cast_id': 183, 'character': 'Waiter', 'credit_id': '5880cea492514134bb00c37b', 'gender': 0, 'id': 1741723, 'name': 'George Kosty III', 'order': 114, 'profile_path': None}, {'cast_id': 184, 'character': '2nd Class Passenger', 'credit_id': '5880ceb492514134cd00c1c2', 'gender': 0, 'id': 1741724, 'name': 'George Kosty Jr.', 'order': 115, 'profile_path': None}, {'cast_id': 185, 'character': 'Seaman', 'credit_id': '5880cec292514134c400bc71', 'gender': 0, 'id': 1741725, 'name': 'Geoffrey C. Kosty', 'order': 116, 'profile_path': None}, {'cast_id': 186, 'character': 'Seaman', 'credit_id': '5880cecf92514134bb00c3b4', 'gender': 0, 'id': 1741726, 'name': 'Gregory Charles Kosty', 'order': 117, 'profile_path': None}, {'cast_id': 187, 'character': 'Leading Stroker Charles Hendrickson', 'credit_id': '5880cee1c3a368311400aee7', 'gender': 2, 'id': 2472, 'name': 'Sean Lawlor', 'order': 118, 'profile_path': '/ehCSI4ZfmHRB59mZtrUs6xLo47I.jpg'}, {'cast_id': 188, 'character': '2nd Class Passenger', 'credit_id': '5880cef2c3a368310600c702', 'gender': 0, 'id': 1741727, 'name': 'John Leonhardt', 'order': 119, 'profile_path': None}, {'cast_id': 189, 'character': 'Rich Man', 'credit_id': '5880cf01c3a368311400aefe', 'gender': 0, 'id': 1741728, 'name': 'Miguel A. Lomelin', 'order': 120, 'profile_path': None}, {'cast_id': 190, 'character': 'Frederick Spedden', 'credit_id': '5880cf1ac3a368312500cb47', 'gender': 0, 'id': 1029818, 'name': 'Don Lynch', 'order': 121, 'profile_path': None}, {'cast_id': 191, 'character': 'Rescue Boat Crewman', 'credit_id': '5880cf3cc3a368311900b5c8', 'gender': 2, 'id': 63423, 'name': 'Johnny Martin', 'order': 122, 'profile_path': None}, {'cast_id': 192, 'character': '2nd Class Passenger / Engine Room Crewman', 'credit_id': '5880cf5192514134be00bf3f', 'gender': 0, 'id': 1741729, 'name': 'Ryan McClurkin', 'order': 123, 'profile_path': None}, {'cast_id': 193, 'character': 'First Class Passenger', 'credit_id': '5880cf6b92514134c100bfd7', 'gender': 1, 'id': 1190237, 'name': 'Meghan McLeod', 'order': 124, 'profile_path': '/iXZRYv7tOaszaA5AXxhdfep7I6O.jpg'}, {'cast_id': 194, 'character': 'Engine Room Crewman', 'credit_id': '5880d082c3a368311400b01d', 'gender': 0, 'id': 1730068, 'name': "Mike O'Neal", 'order': 125, 'profile_path': None}, {'cast_id': 195, 'character': 'Engineering Officer', 'credit_id': '5880d093c3a368311400b027', 'gender': 0, 'id': 1741737, 'name': 'Julian Oros', 'order': 126, 'profile_path': None}, {'cast_id': 196, 'character': 'Button Accordionist', 'credit_id': '5880d0a992514134ca00cb85', 'gender': 0, 'id': 1275173, 'name': 'Phil Parlapiano', 'order': 127, 'profile_path': None}, {'cast_id': 197, 'character': 'Praying Woman', 'credit_id': '5880d0b9c3a368310900c216', 'gender': 1, 'id': 1741739, 'name': 'Judy Prestininzi', 'order': 128, 'profile_path': None}, {'cast_id': 198, 'character': 'Engine Room Crewman', 'credit_id': '5880d193c3a368312c00bd74', 'gender': 2, 'id': 93214, 'name': 'Steven Quale', 'order': 129, 'profile_path': None}, {'cast_id': 199, 'character': 'Mary Marvin', 'credit_id': '5880d1b092514134be00c145', 'gender': 1, 'id': 11670, 'name': 'Olivia Rosewood', 'order': 130, 'profile_path': '/cbAuzdO1A8IfNVzHyCYwqbgscur.jpg'}, {'cast_id': 200, 'character': 'Ohio Man', 'credit_id': '5880d22692514134b800ca53', 'gender': 0, 'id': 1741740, 'name': 'John Slade', 'order': 131, 'profile_path': None}, {'cast_id': 201, 'character': '1st Class Dining Room Steward', 'credit_id': '5880d23892514134bb00c6e8', 'gender': 0, 'id': 1741741, 'name': 'Stephen Wolfe Smith', 'order': 132, 'profile_path': None}, {'cast_id': 202, 'character': 'Drowning Man', 'credit_id': '5880d24b92514134be00c1ed', 'gender': 0, 'id': 1741742, 'name': 'R. Gern Trowbridge', 'order': 133, 'profile_path': None}, {'cast_id': 203, 'character': 'Man Being Combed for Lice', 'credit_id': '5880d260c3a368310f00dc50', 'gender': 0, 'id': 1741743, 'name': 'Francisco VÃ¡ldez', 'order': 134, 'profile_path': None}, {'cast_id': 204, 'character': 'Kissing Couple', 'credit_id': '5880d26f92514134b800ca8e', 'gender': 1, 'id': 1741744, 'name': 'Lucie Zolcerova', 'order': 135, 'profile_path': '/teE7H9m7lHdgomJSTVRsXxIUBId.jpg'}]</t>
  </si>
  <si>
    <t>[{'credit_id': '52fe425ac3a36847f8017985', 'department': 'Production', 'gender': 1, 'id': 1262, 'job': 'Casting', 'name': 'Mali Finn', 'profile_path': None}, {'credit_id': '52fe425ac3a36847f8017967', 'department': 'Sound', 'gender': 2, 'id': 1729, 'job': 'Original Music Composer', 'name': 'James Horner', 'profile_path': '/oLOtXxXsYk8X4qq0ud4xVypXudi.jpg'}, {'credit_id': '52fe425ac3a36847f8017961', 'department': 'Writing', 'gender': 2, 'id': 2710, 'job': 'Screenplay', 'name': 'James Cameron', 'profile_path': '/zy2foCd8PEtvCcsX48cROdQdDLB.jpg'}, {'credit_id': '52fe425ac3a36847f801795b', 'department': 'Directing', 'gender': 2, 'id': 2710, 'job': 'Director', 'name': 'James Cameron', 'profile_path': '/zy2foCd8PEtvCcsX48cROdQdDLB.jpg'}, {'credit_id': '52fe425ac3a36847f8017979', 'department': 'Editing', 'gender': 2, 'id': 2710, 'job': 'Editor', 'name': 'James Cameron', 'profile_path': '/zy2foCd8PEtvCcsX48cROdQdDLB.jpg'}, {'credit_id': '537db555c3a368059b000d09', 'department': 'Production', 'gender': 2, 'id': 2710, 'job': 'Producer', 'name': 'James Cameron', 'profile_path': '/zy2foCd8PEtvCcsX48cROdQdDLB.jpg'}, {'credit_id': '52fe425ac3a36847f801798b', 'department': 'Art', 'gender': 0, 'id': 8524, 'job': 'Production Design', 'name': 'Peter Lamont', 'profile_path': '/auOeNxa9viwhGN3XIO33q4v6Jcq.jpg'}, {'credit_id': '52fe425ac3a36847f801797f', 'department': 'Editing', 'gender': 2, 'id': 3985, 'job': 'Editor', 'name': 'Richard A. Harris', 'profile_path': None}, {'credit_id': '52fe425ac3a36847f8017973', 'department': 'Editing', 'gender': 2, 'id': 3987, 'job': 'Editor', 'name': 'Conrad Buff IV', 'profile_path': None}, {'credit_id': '52fe425ac3a36847f801796d', 'department': 'Camera', 'gender': 2, 'id': 8523, 'job': 'Director of Photography', 'name': 'Russell Carpenter', 'profile_path': '/zhcM8RBTC8goTfJT3TbraeO1x5n.jpg'}, {'credit_id': '52fe425ac3a36847f8017991', 'department': 'Art', 'gender': 2, 'id': 8525, 'job': 'Art Direction', 'name': 'Martin Laing', 'profile_path': None}, {'credit_id': '52fe425ac3a36847f8017997', 'department': 'Art', 'gender': 2, 'id': 8526, 'job': 'Set Decoration', 'name': 'Michael Ford', 'profile_path': None}, {'credit_id': '52fe425ac3a36847f801799d', 'department': 'Costume &amp; Make-Up', 'gender': 1, 'id': 8527, 'job': 'Costume Design', 'name': 'Deborah Lynn Scott', 'profile_path': None}, {'credit_id': '52fe425ac3a36847f80179a3', 'department': 'Production', 'gender': 2, 'id': 8528, 'job': 'Unit Production Manager', 'name': 'Grant Hill', 'profile_path': None}, {'credit_id': '5645d0ba92514133ab0085ca', 'department': 'Production', 'gender': 2, 'id': 8528, 'job': 'Co-Producer', 'name': 'Grant Hill', 'profile_path': None}, {'credit_id': '537db578c3a3680598000dcf', 'department': 'Production', 'gender': 2, 'id': 8529, 'job': 'Producer', 'name': 'Jon Landau', 'profile_path': None}, {'credit_id': '52fe425ac3a36847f80179a9', 'department': 'Production', 'gender': 2, 'id': 8529, 'job': 'Unit Production Manager', 'name': 'Jon Landau', 'profile_path': None}, {'credit_id': '52fe425ac3a36847f80179af', 'department': 'Production', 'gender': 1, 'id': 8530, 'job': 'Unit Production Manager', 'name': 'Sharon Mann', 'profile_path': None}, {'credit_id': '52fe425ac3a36847f80179b5', 'department': 'Production', 'gender': 0, 'id': 8531, 'job': 'Unit Production Manager', 'name': 'Anna Roth', 'profile_path': None}, {'credit_id': '52fe425ac3a36847f80179c1', 'department': 'Crew', 'gender': 1, 'id': 8532, 'job': 'Post Production Supervisor', 'name': 'Lisa Dennis Kennedy', 'profile_path': None}, {'credit_id': '52fe425ac3a36847f80179c7', 'department': 'Production', 'gender': 0, 'id': 8533, 'job': 'Production Supervisor', 'name': 'Giedra Rackauskas', 'profile_path': None}, {'credit_id': '54a2dc10925141212700631f', 'department': 'Production', 'gender': 0, 'id': 21567, 'job': 'Executive Producer', 'name': 'Rae Sanchini', 'profile_path': None}, {'credit_id': '52fe425ac3a36847f8017a3d', 'department': 'Production', 'gender': 1, 'id': 22059, 'job': 'Casting', 'name': 'Emily Schweber', 'profile_path': None}, {'credit_id': '586d693c925141432500106d', 'department': 'Production', 'gender': 1, 'id': 22059, 'job': 'Casting Associate', 'name': 'Emily Schweber', 'profile_path': None}, {'credit_id': '586d6bb2c3a368394b00126c', 'department': 'Crew', 'gender': 0, 'id': 50726, 'job': 'Makeup Effects', 'name': 'Greg Cannom', 'profile_path': '/zhVf6PALt6wL4ruILvvuTwyixZA.jpg'}, {'credit_id': '586d69719251414321000fe3', 'department': 'Costume &amp; Make-Up', 'gender': 0, 'id': 79253, 'job': 'Assistant Costume Designer', 'name': 'Lahly Poore', 'profile_path': None}, {'credit_id': '5645d0a09251410a49008a1f', 'department': 'Production', 'gender': 0, 'id': 96884, 'job': 'Co-Producer', 'name': 'Al Giddings', 'profile_path': None}, {'credit_id': '586d6afa92514143210010ea', 'department': 'Costume &amp; Make-Up', 'gender': 0, 'id': 117206, 'job': 'Key Hair Stylist', 'name': 'Kay Georgiou', 'profile_path': None}, {'credit_id': '5645cfd69251410a44009238', 'department': 'Crew', 'gender': 0, 'id': 142325, 'job': 'Stunt Coordinator', 'name': 'Simon Crane', 'profile_path': None}, {'credit_id': '5645cffe9251410a47008d9b', 'department': 'Editing', 'gender': 0, 'id': 567283, 'job': 'Dialogue Editor', 'name': 'John H. Arrufat', 'profile_path': None}, {'credit_id': '586d69fd925141431e00107f', 'department': 'Costume &amp; Make-Up', 'gender': 0, 'id': 964601, 'job': 'Key Set Costumer', 'name': 'Leigh Leverett', 'profile_path': None}, {'credit_id': '586d690cc3a3683954000ff8', 'department': 'Production', 'gender': 0, 'id': 1291347, 'job': 'Casting Associate', 'name': 'Rudy Joffroy', 'profile_path': None}, {'credit_id': '537db651c3a36805a4000dc0', 'department': 'Costume &amp; Make-Up', 'gender': 0, 'id': 1322392, 'job': 'Costume Supervisor', 'name': 'Sarah Touaibi', 'profile_path': None}, {'credit_id': '537db670c3a36805a8000da8', 'department': 'Costume &amp; Make-Up', 'gender': 2, 'id': 1322393, 'job': 'Costume Supervisor', 'name': 'Adolfo RamÃ­rez', 'profile_path': None}, {'credit_id': '586d69c6c3a3683954001077', 'department': 'Costume &amp; Make-Up', 'gender': 0, 'id': 1329477, 'job': 'Key Set Costumer', 'name': 'Ismael Jardon', 'profile_path': None}, {'credit_id': '5645d0309251410a41008d96', 'department': 'Editing', 'gender': 0, 'id': 1376902, 'job': 'Dialogue Editor', 'name': 'Gwendolyn Yates Whittle', 'profile_path': None}, {'credit_id': '5645ced9c3a36870e0008e53', 'department': 'Camera', 'gender': 0, 'id': 1377133, 'job': 'Still Photographer', 'name': 'Merie Weismiller Wallace', 'profile_path': None}, {'credit_id': '5645d066c3a36870ef008e1e', 'department': 'Editing', 'gender': 0, 'id': 1389534, 'job': 'Dialogue Editor', 'name': 'Richard Quinn', 'profile_path': None}, {'credit_id': '5645cf919251410a4400922d', 'department': 'Sound', 'gender': 0, 'id': 1392145, 'job': 'Music Editor', 'name': 'Joe E. Rand', 'profile_path': None}, {'credit_id': '55402d0e9251414af3000591', 'department': 'Visual Effects', 'gender': 0, 'id': 1395269, 'job': 'Visual Effects', 'name': 'John Bruno', 'profile_path': None}, {'credit_id': '553c29409251413f5a00682a', 'department': 'Crew', 'gender': 2, 'id': 1412756, 'job': 'Visual Effects Editor', 'name': "Chris O'Connell", 'profile_path': None}, {'credit_id': '586d6b4ec3a368394b001236', 'department': 'Costume &amp; Make-Up', 'gender': 0, 'id': 1414090, 'job': 'Key Makeup Artist', 'name': 'Tina Earnshaw', 'profile_path': None}, {'credit_id': '586d6b0bc3a368395e0010f9', 'department': 'Costume &amp; Make-Up', 'gender': 0, 'id': 1416446, 'job': 'Key Hair Stylist', 'name': 'Simon Thompson', 'profile_path': None}, {'credit_id': '5645cf2ac3a36870d60090de', 'department': 'Camera', 'gender': 0, 'id': 1427838, 'job': 'Steadicam Operator', 'name': 'Marcis Cole', 'profile_path': None}, {'credit_id': '5645d01e92514133ab0085b5', 'department': 'Editing', 'gender': 0, 'id': 1438399, 'job': 'Dialogue Editor', 'name': 'Claire Sanfilippo', 'profile_path': None}, {'credit_id': '5534067ec3a368523e001f92', 'department': 'Crew', 'gender': 0, 'id': 1456696, 'job': 'Compositors', 'name': 'Brian N. Bentley', 'profile_path': None}, {'credit_id': '5645d0d5c3a36870dd009344', 'department': 'Production', 'gender': 0, 'id': 1512019, 'job': 'Associate Producer', 'name': 'Pamela Easley', 'profile_path': None}, {'credit_id': '5645cf509251410a47008d77', 'department': 'Lighting', 'gender': 0, 'id': 1535308, 'job': 'Rigging Gaffer', 'name': 'Mike Amorelli', 'profile_path': None}, {'credit_id': '5645cf659251410a41008d70', 'department': 'Sound', 'gender': 0, 'id': 1535309, 'job': 'Music Supervisor', 'name': 'Randy Gerston', 'profile_path': None}, {'credit_id': '586d6985c3a3683957000f15', 'department': 'Costume &amp; Make-Up', 'gender': 0, 'id': 1535949, 'job': 'Assistant Costume Designer', 'name': 'David Le Vey', 'profile_path': None}, {'credit_id': '57dd7512c3a368142200053c', 'department': 'Crew', 'gender': 2, 'id': 1680739, 'job': 'Stunts', 'name': 'George Fisher', 'profile_path': '/gLwjmZnQyWP5PyY6zDRu357yohT.jpg'}, {'credit_id': '586d6b6dc3a368394d00128e', 'department': 'Costume &amp; Make-Up', 'gender': 0, 'id': 1711440, 'job': 'Key Makeup Artist', 'name': 'Laura Borselli', 'profile_path': None}, {'credit_id': '586d1467925141087e007bec', 'department': 'Art', 'gender': 0, 'id': 1727828, 'job': 'Construction Coordinator', 'name': 'Tony Graysmark', 'profile_path': None}, {'credit_id': '586d13e99251410872008650', 'department': 'Art', 'gender': 0, 'id': 1732639, 'job': 'Art Department Coordinator', 'name': 'Charlotte Harper', 'profile_path': None}, {'credit_id': '586d144192514108700084dc', 'department': 'Art', 'gender': 0, 'id': 1732641, 'job': 'Art Department Coordinator', 'name': 'Amanda Sallybanks', 'profile_path': None}, {'credit_id': '586d147dc3a368038c008712', 'department': 'Art', 'gender': 0, 'id': 1732642, 'job': 'Construction Coordinator', 'name': 'William Les Collins', 'profile_path': None}, {'credit_id': '586d149e9251410875007a7f', 'department': 'Art', 'gender': 0, 'id': 1732643, 'job': 'Construction Coordinator', 'name': 'Scott MacFarlane', 'profile_path': None}, {'credit_id': '586d68cac3a3683957000eb8', 'department': 'Production', 'gender': 0, 'id': 1732743, 'job': 'Casting Associate', 'name': 'Magui Jimenez', 'profile_path': None}, {'credit_id': '586d68cec3a368395a001154', 'department': 'Production', 'gender': 0, 'id': 1732744, 'job': 'Casting Associate', 'name': 'Magui Jimenez', 'profile_path': None}, {'credit_id': '586d68e8925141431b00103b', 'department': 'Production', 'gender': 0, 'id': 1732745, 'job': 'Casting Associate', 'name': 'Gemma Joffroy', 'profile_path': None}, {'credit_id': '586d6928c3a368395e000fd2', 'department': 'Production', 'gender': 0, 'id': 1732746, 'job': 'Casting Associate', 'name': 'Jesus Ignacio Santana', 'profile_path': None}, {'credit_id': '586d69e09251414315001168', 'department': 'Costume &amp; Make-Up', 'gender': 0, 'id': 1732750, 'job': 'Key Set Costumer', 'name': 'Murray Lantz', 'profile_path': None}, {'credit_id': '586d6aa492514143100011e0', 'department': 'Costume &amp; Make-Up', 'gender': 0, 'id': 1732751, 'job': 'Seamstress', 'name': 'Fabiola Perez Luna', 'profile_path': None}, {'credit_id': '586d6a8b925141431b00112b', 'department': 'Costume &amp; Make-Up', 'gender': 0, 'id': 1732753, 'job': 'Key Set Costumer', 'name': 'Amy Arnold', 'profile_path': None}, {'credit_id': '586d6b38c3a368395a0012cb', 'department': 'Costume &amp; Make-Up', 'gender': 0, 'id': 1732756, 'job': 'Key Hair Stylist', 'name': 'Annie Townsend', 'profile_path': None}]</t>
  </si>
  <si>
    <t>[{'name': 'Paramount Pictures', 'id': 4}, {'name': 'Twentieth Century Fox Film Corporation', 'id': 306}, {'name': 'Lightstorm Entertainment', 'id': 574}]</t>
  </si>
  <si>
    <t>Titanic</t>
  </si>
  <si>
    <t>m576</t>
  </si>
  <si>
    <t>['action', 'drama', 'history', 'romance', 'western']</t>
  </si>
  <si>
    <t>[{'cast_id': 11, 'character': 'Wyatt Earp', 'credit_id': '52fe44ac9251416c7503cfb1', 'gender': 2, 'id': 6856, 'name': 'Kurt Russell', 'order': 0, 'profile_path': '/rlnFuNkisPpuypARI7QaGCmOY6V.jpg'}, {'cast_id': 12, 'character': 'Doc Holliday', 'credit_id': '52fe44ac9251416c7503cfb5', 'gender': 2, 'id': 5576, 'name': 'Val Kilmer', 'order': 1, 'profile_path': '/AlhPeiH8R4reMNGNQ9ag1FPbuW9.jpg'}, {'cast_id': 13, 'character': 'Virgil Earp', 'credit_id': '52fe44ac9251416c7503cfb9', 'gender': 2, 'id': 16431, 'name': 'Sam Elliott', 'order': 2, 'profile_path': '/td95IbYZf4LMA2wiEjktAsQvzhW.jpg'}, {'cast_id': 14, 'character': 'Morgan Earp', 'credit_id': '52fe44ac9251416c7503cfbd', 'gender': 2, 'id': 2053, 'name': 'Bill Paxton', 'order': 3, 'profile_path': '/53Ln1wTC0OCLzBF4HNlwhMXYgOU.jpg'}, {'cast_id': 17, 'character': 'Curly Bill Brocius', 'credit_id': '52fe44ac9251416c7503cfcb', 'gender': 2, 'id': 6280, 'name': 'Powers Boothe', 'order': 4, 'profile_path': '/3nNL6AvMAYq0BmHKM79RnRZVq3i.jpg'}, {'cast_id': 18, 'character': 'Johnny Ringo', 'credit_id': '52fe44ac9251416c7503cfcf', 'gender': 2, 'id': 2712, 'name': 'Michael Biehn', 'order': 5, 'profile_path': '/sTk3ltlHRvRg5quheWBxaLdLgC8.jpg'}, {'cast_id': 19, 'character': 'Henry Hooker', 'credit_id': '52fe44ac9251416c7503cfd3', 'gender': 2, 'id': 10017, 'name': 'Charlton Heston', 'order': 6, 'profile_path': '/pXwJV9JlOCKOHSfEJdt2q61SZVq.jpg'}, {'cast_id': 82, 'character': 'Billy Breckinridge', 'credit_id': '56888f29925141133401bda9', 'gender': 2, 'id': 19143, 'name': 'Jason Priestley', 'order': 7, 'profile_path': '/skXfFcbZWPOBomGBSTMfiyzgi6q.jpg'}, {'cast_id': 83, 'character': 'Behan', 'credit_id': '56888f44c3a3686075024c93', 'gender': 2, 'id': 4602, 'name': 'Jon Tenney', 'order': 8, 'profile_path': '/fiG1bW6DX1szsRDPIYjfIKPQ0kV.jpg'}, {'cast_id': 16, 'character': 'Ike Clanton', 'credit_id': '52fe44ac9251416c7503cfc7', 'gender': 2, 'id': 32747, 'name': 'Stephen Lang', 'order': 9, 'profile_path': '/tqF6ibURpLvRPlgvLRvjCQqWaa2.jpg'}, {'cast_id': 21, 'character': 'Billy Clanton', 'credit_id': '52fe44ac9251416c7503cfdb', 'gender': 2, 'id': 19159, 'name': 'Thomas Haden Church', 'order': 10, 'profile_path': '/a7a2cG0wtkKZ9NpkVfmcyn0UvOU.jpg'}, {'cast_id': 20, 'character': 'Josephine Marcus', 'credit_id': '52fe44ac9251416c7503cfd7', 'gender': 1, 'id': 65002, 'name': 'Dana Delany', 'order': 11, 'profile_path': '/6BfV8TS5Z28VNUVUX5J0NwRIDNT.jpg'}, {'cast_id': 94, 'character': 'Allie Earp', 'credit_id': '58fec7bbc3a368539000268b', 'gender': 1, 'id': 47533, 'name': 'Paula Malcomson', 'order': 12, 'profile_path': '/mqiiy0HXExPYaIczPxWFRDGqhwA.jpg'}, {'cast_id': 37, 'character': 'Louisa Earp', 'credit_id': '53a804b70e0a2614320058d2', 'gender': 0, 'id': 936813, 'name': 'Lisa Collins', 'order': 13, 'profile_path': '/lBHr2HDlmT6QGeLM9bCknXB5MWN.jpg'}, {'cast_id': 22, 'character': 'Mattie Earp', 'credit_id': '52fe44ac9251416c7503cfdf', 'gender': 1, 'id': 58866, 'name': 'Dana Wheeler-Nicholson', 'order': 14, 'profile_path': '/xxeZ2ZVM3t9NWLLpu8qmzJesktz.jpg'}, {'cast_id': 84, 'character': 'Kate', 'credit_id': '56888f89c3a3684bcc026e47', 'gender': 1, 'id': 36059, 'name': 'Joanna Pacula', 'order': 15, 'profile_path': '/697EWuER2k3lQ4oNZdYdkU6cvvd.jpg'}, {'cast_id': 23, 'character': 'Sherman McMasters', 'credit_id': '52fe44ac9251416c7503cfe3', 'gender': 2, 'id': 12132, 'name': 'Michael Rooker', 'order': 16, 'profile_path': '/bvmf7TIjCyRPrBNrmZ5qyePTL5y.jpg'}, {'cast_id': 85, 'character': 'Marshal Fred White', 'credit_id': '56888fa2c3a3684be9023f67', 'gender': 2, 'id': 4316, 'name': 'Harry Carey, Jr.', 'order': 17, 'profile_path': '/p0olWUm87R6CPsL5M9FnxNSFszF.jpg'}, {'cast_id': 24, 'character': 'Johnny Tyler', 'credit_id': '52fe44ac9251416c7503cfe7', 'gender': 2, 'id': 879, 'name': 'Billy Bob Thornton', 'order': 18, 'profile_path': '/gPCPKXh7HvobcrldRGj5QchW34p.jpg'}, {'cast_id': 86, 'character': 'Frank Stillwell', 'credit_id': '56888fcac3a36860e90252e9', 'gender': 2, 'id': 941, 'name': 'Tomas Arana', 'order': 19, 'profile_path': '/sx8tDGA7e7d5oDYpQwaydmGcc93.jpg'}, {'cast_id': 39, 'character': 'Milt Joyce', 'credit_id': '53a8b4e5c3a3687a40005d49', 'gender': 0, 'id': 1229197, 'name': 'Pat Brady', 'order': 20, 'profile_path': '/igzT9AyyVBESOLQEEjh4ihPCUX9.jpg'}, {'cast_id': 87, 'character': 'Florentino', 'credit_id': '56889001c3a3684be9023f76', 'gender': 2, 'id': 85142, 'name': 'Paul Ben-Victor', 'order': 21, 'profile_path': '/80xWsGSGwTektmHd9xcPdqeOmlI.jpg'}, {'cast_id': 38, 'character': 'Tom Mclaury', 'credit_id': '53a810e80e0a261439005a02', 'gender': 2, 'id': 103011, 'name': 'John Philbin', 'order': 22, 'profile_path': '/hVRZLok1DmiiUQ5lBXOYx04Ibk4.jpg'}, {'cast_id': 88, 'character': 'Frank McLaury', 'credit_id': '56889040c3a3686075024cc1', 'gender': 2, 'id': 31512, 'name': 'Robert John Burke', 'order': 23, 'profile_path': '/ctVRWqY0KfSBIpaGulJMbhyE3jy.jpg'}, {'cast_id': 25, 'character': 'Mr. Fabian', 'credit_id': '52fe44ac9251416c7503cfeb', 'gender': 2, 'id': 1954, 'name': 'Billy Zane', 'order': 24, 'profile_path': '/lkwvmo7vVL8TpMCDLRoHjZIkJQ4.jpg'}, {'cast_id': 95, 'character': 'Billy Claiborne', 'credit_id': '58fec7cfc3a36853730029ff', 'gender': 0, 'id': 1223940, 'name': 'Wyatt Earp', 'order': 25, 'profile_path': None}, {'cast_id': 89, 'character': 'Barnes', 'credit_id': '56889086c3a3684be9023f90', 'gender': 2, 'id': 38405, 'name': 'John Corbett', 'order': 26, 'profile_path': '/r66d7CFycEOwzFnRlAgv5HX8r1R.jpg'}, {'cast_id': 41, 'character': 'Wes Fuller', 'credit_id': '53a8b96cc3a3687a2b006304', 'gender': 0, 'id': 68447, 'name': 'Bo Greigh', 'order': 27, 'profile_path': '/fFSX6Vbp2nxf9RVhzAFyN474vGm.jpg'}, {'cast_id': 40, 'character': 'Pony Deal', 'credit_id': '53a8b8adc3a3687a34005dd7', 'gender': 0, 'id': 1333809, 'name': 'Forrie J. Smith', 'order': 28, 'profile_path': '/lDwyuYHMrCgMX8H5Nad2JM6LoL9.jpg'}, {'cast_id': 90, 'character': 'Texas Jack Vermillion', 'credit_id': '568890bcc3a368362800d61e', 'gender': 2, 'id': 113781, 'name': 'Peter Sherayko', 'order': 29, 'profile_path': '/wrhEeUhNshT1lpzJjHsd1XDgXSx.jpg'}, {'cast_id': 91, 'character': 'Turkey Creek Jack Johnson', 'credit_id': '568890f8c3a36828f501ba5c', 'gender': 2, 'id': 71562, 'name': 'Buck Taylor', 'order': 30, 'profile_path': '/8rGjtybdOWL0trJOJ6LTpz7ffgc.jpg'}, {'cast_id': 92, 'character': 'Mayor John Clum', 'credit_id': '5688910fc3a3684be9023f9e', 'gender': 2, 'id': 12646, 'name': "Terry O'Quinn", 'order': 31, 'profile_path': '/o6zGsvhx8klAofq8No6f3jByR42.jpg'}, {'cast_id': 96, 'character': 'Professor Gillman', 'credit_id': '58fec83cc3a36852ed002715', 'gender': 2, 'id': 148130, 'name': 'Charles Schneider', 'order': 32, 'profile_path': '/OwGugSFjJXDj4EDjkccd3Ot6WY.jpg'}, {'cast_id': 97, 'character': 'Crawley Dake', 'credit_id': '58fec84a925141081d0026eb', 'gender': 2, 'id': 134000, 'name': 'Gary Clarke', 'order': 33, 'profile_path': '/hnNqvXPQfOFMev2MsByTJSf0ygl.jpg'}, {'cast_id': 98, 'character': 'Ed Bailey', 'credit_id': '58fec85592514107ba002a82', 'gender': 2, 'id': 39780, 'name': 'Frank Stallone', 'order': 34, 'profile_path': '/jYNAnZsqgu7Fm5OWSJTGMnKcxkf.jpg'}, {'cast_id': 99, 'character': 'Hank Swilling', 'credit_id': '58fec865c3a36852ed002737', 'gender': 0, 'id': 1803309, 'name': 'Stephen C. Foster', 'order': 35, 'profile_path': None}, {'cast_id': 100, 'character': 'Dr. Goodfellow', 'credit_id': '58fec875c3a3685322002b47', 'gender': 2, 'id': 116433, 'name': 'Grant James', 'order': 36, 'profile_path': '/sgOV6UORfBnba13gVlz38tnm7Wn.jpg'}, {'cast_id': 101, 'character': 'Lucinda Hobbs', 'credit_id': '58fec88592514107cc0026e0', 'gender': 0, 'id': 593206, 'name': 'Cecil Hoffman', 'order': 37, 'profile_path': None}, {'cast_id': 102, 'character': 'Father Feeney', 'credit_id': '58fec892c3a3685331002825', 'gender': 0, 'id': 1730173, 'name': 'Sanford Gibbons', 'order': 38, 'profile_path': None}, {'cast_id': 80, 'character': 'Narrator (voice)', 'credit_id': '547a51f49251414c65000478', 'gender': 2, 'id': 10158, 'name': 'Robert Mitchum', 'order': 39, 'profile_path': '/q8imDThRFNQnfyRxadlBrKzGp4u.jpg'}, {'cast_id': 79, 'character': 'Ranch Hand', 'credit_id': '547a51cb925141298d00313c', 'gender': 2, 'id': 37251, 'name': 'Christopher Mitchum', 'order': 40, 'profile_path': '/34bl4WSWZDgl66vjSpiPwk9bPSP.jpg'}, {'cast_id': 36, 'character': 'Mexican bride (uncredited)', 'credit_id': '53a8012bc3a3687a40005051', 'gender': 0, 'id': 1333597, 'name': 'Michelle Beauchamp', 'order': 41, 'profile_path': '/d0PYvcpowq0OQHV5XhD0lMABQI3.jpg'}]</t>
  </si>
  <si>
    <t>[{'credit_id': '52fe44ac9251416c7503cf7d', 'department': 'Writing', 'gender': 2, 'id': 7781, 'job': 'Screenplay', 'name': 'Kevin Jarre', 'profile_path': None}, {'credit_id': '52fe44ac9251416c7503cf83', 'department': 'Production', 'gender': 2, 'id': 7779, 'job': 'Producer', 'name': 'Sean Daniel', 'profile_path': None}, {'credit_id': '52fe44ac9251416c7503cf89', 'department': 'Production', 'gender': 2, 'id': 12882, 'job': 'Executive Producer', 'name': 'Buzz Feitshans', 'profile_path': None}, {'credit_id': '52fe44ac9251416c7503cf8f', 'department': 'Production', 'gender': 2, 'id': 7780, 'job': 'Producer', 'name': 'James Jacks', 'profile_path': None}, {'credit_id': '52fe44ac9251416c7503cf95', 'department': 'Sound', 'gender': 2, 'id': 20897, 'job': 'Music', 'name': 'Bruce Broughton', 'profile_path': None}, {'credit_id': '52fe44ac9251416c7503cf9b', 'department': 'Camera', 'gender': 2, 'id': 12846, 'job': 'Director of Photography', 'name': 'William A. Fraker', 'profile_path': None}, {'credit_id': '52fe44ac9251416c7503cfa1', 'department': 'Editing', 'gender': 2, 'id': 57642, 'job': 'Editor', 'name': 'Harvey Rosenstock', 'profile_path': None}, {'credit_id': '52fe44ac9251416c7503cfa7', 'department': 'Editing', 'gender': 2, 'id': 53687, 'job': 'Editor', 'name': 'Roberto Silvi', 'profile_path': None}, {'credit_id': '52fe44ac9251416c7503cfad', 'department': 'Editing', 'gender': 2, 'id': 7715, 'job': 'Editor', 'name': 'Frank J. Urioste', 'profile_path': None}, {'credit_id': '52fe44ac9251416c7503cfc3', 'department': 'Directing', 'gender': 2, 'id': 16566, 'job': 'Director', 'name': 'George P. Cosmatos', 'profile_path': '/6DIKPjnDvr7oHgTPHTXM5te45Qt.jpg'}, {'credit_id': '537dbc4fc3a3680598000e75', 'department': 'Production', 'gender': 1, 'id': 2953, 'job': 'Casting', 'name': 'Lora Kennedy', 'profile_path': '/iLrYUr57iX8LdHxnh3bflegzWuE.jpg'}, {'credit_id': '537dbc6bc3a368059e000df6', 'department': 'Art', 'gender': 1, 'id': 19850, 'job': 'Production Design', 'name': 'Catherine Hardwicke', 'profile_path': '/x8qMlCXpXlM66hOZ7dSMMWnojNo.jpg'}, {'credit_id': '537dbc7ec3a3680598000e79', 'department': 'Art', 'gender': 2, 'id': 10855, 'job': 'Art Direction', 'name': 'Chris Gorak', 'profile_path': None}, {'credit_id': '537dbc91c3a36805a8000e52', 'department': 'Art', 'gender': 0, 'id': 1322413, 'job': 'Art Direction', 'name': 'Kim Hix', 'profile_path': None}, {'credit_id': '537dbcc2c3a36805a4000e7c', 'department': 'Art', 'gender': 2, 'id': 8273, 'job': 'Art Direction', 'name': 'Mark Worthington', 'profile_path': None}, {'credit_id': '537dbcd8c3a36805a8000e5c', 'department': 'Art', 'gender': 2, 'id': 5957, 'job': 'Set Decoration', 'name': 'Gene Serdena', 'profile_path': None}, {'credit_id': '537dbcf5c3a3680598000e8b', 'department': 'Costume &amp; Make-Up', 'gender': 0, 'id': 8681, 'job': 'Costume Design', 'name': 'Joseph A. Porro', 'profile_path': None}, {'credit_id': '537dbd2bc3a36805a4000e85', 'department': 'Costume &amp; Make-Up', 'gender': 0, 'id': 1322420, 'job': 'Costume Supervisor', 'name': 'Mary Hobin', 'profile_path': None}, {'credit_id': '537dbd44c3a36805a8000e68', 'department': 'Costume &amp; Make-Up', 'gender': 0, 'id': 1322423, 'job': 'Costume Supervisor', 'name': 'Christi K. Work', 'profile_path': None}, {'credit_id': '537dbdb80e0a2624cb001836', 'department': 'Production', 'gender': 2, 'id': 127542, 'job': 'Producer', 'name': 'Bob Misiorowski', 'profile_path': None}, {'credit_id': '547a4a569251412990002f9e', 'department': 'Costume &amp; Make-Up', 'gender': 0, 'id': 1324118, 'job': 'Makeup Department Head', 'name': 'David Atherton', 'profile_path': None}, {'credit_id': '547a4a82925141298a003009', 'department': 'Art', 'gender': 0, 'id': 1391380, 'job': 'Set Designer', 'name': 'Tom Benson', 'profile_path': None}, {'credit_id': '547a4aa3c3a3685c4800322e', 'department': 'Art', 'gender': 0, 'id': 1391381, 'job': 'Set Designer', 'name': 'Richard Prantis', 'profile_path': None}, {'credit_id': '547a4abfc3a3685c48003237', 'department': 'Art', 'gender': 0, 'id': 1391382, 'job': 'Art Department Coordinator', 'name': 'Donna ColÃ³n', 'profile_path': None}, {'credit_id': '547a4ad29251412990002fa9', 'department': 'Art', 'gender': 0, 'id': 1070222, 'job': 'Art Department Coordinator', 'name': 'Nell Dickerson', 'profile_path': None}, {'credit_id': '547a4afd9251412769000793', 'department': 'Art', 'gender': 0, 'id': 1391383, 'job': 'Construction Coordinator', 'name': 'Bill Holmquist', 'profile_path': None}, {'credit_id': '547a4b20c3a36848e3000b31', 'department': 'Crew', 'gender': 0, 'id': 1391384, 'job': 'Property Master', 'name': 'Michael Courville', 'profile_path': None}, {'credit_id': '547a4b3a9251412986002dfe', 'department': 'Crew', 'gender': 0, 'id': 1378687, 'job': 'Property Master', 'name': 'Steven B. Melton', 'profile_path': None}, {'credit_id': '547a4b6d9251417bd7000f02', 'department': 'Art', 'gender': 0, 'id': 1357056, 'job': 'Set Designer', 'name': 'Siobhan Roome', 'profile_path': None}, {'credit_id': '547a4bbfc3a368737f0007f2', 'department': 'Sound', 'gender': 2, 'id': 1077782, 'job': 'Foley', 'name': 'Gary A. Hecker', 'profile_path': '/qyBUauN3XIS2Mlus3OdGCmrUo0S.jpg'}, {'credit_id': '547a4bd3c3a3682aa700018d', 'department': 'Sound', 'gender': 0, 'id': 1338372, 'job': 'Foley', 'name': "Dan O'Connell", 'profile_path': None}, {'credit_id': '547a4bfc9251412986002e09', 'department': 'Sound', 'gender': 1, 'id': 113090, 'job': 'Foley', 'name': 'Alicia Stevenson', 'profile_path': '/kgYtaWN4VSFh2B0jkHa1GMBOcNU.jpg'}, {'credit_id': '547a4c19c3a3685c42002ec9', 'department': 'Editing', 'gender': 0, 'id': 1391385, 'job': 'Dialogue Editor', 'name': 'Duncan Burns', 'profile_path': None}, {'credit_id': '547a4c3e925141298d0030bb', 'department': 'Editing', 'gender': 0, 'id': 1053, 'job': 'Dialogue Editor', 'name': 'Gordon Davidson', 'profile_path': None}, {'credit_id': '547a4c5b925141298d0030c3', 'department': 'Editing', 'gender': 0, 'id': 1341405, 'job': 'Dialogue Editor', 'name': 'Michael Magill', 'profile_path': None}, {'credit_id': '547a4c7492514127690007b1', 'department': 'Editing', 'gender': 0, 'id': 1391386, 'job': 'Dialogue Editor', 'name': 'Larry Mann', 'profile_path': None}, {'credit_id': '547a4c8ac3a36848e3000b50', 'department': 'Editing', 'gender': 0, 'id': 1050930, 'job': 'Dialogue Editor', 'name': 'Hugo Weng', 'profile_path': None}, {'credit_id': '547a4d34c3a36848e3000b5f', 'department': 'Sound', 'gender': 2, 'id': 1391387, 'job': 'Supervising Sound Editor', 'name': 'Jerry Ross', 'profile_path': None}, {'credit_id': '547a4daac3a36848e3000b6d', 'department': 'Sound', 'gender': 2, 'id': 1391388, 'job': 'Boom Operator', 'name': 'Paul Coogan', 'profile_path': None}, {'credit_id': '547a4dd8c3a3685c48003286', 'department': 'Crew', 'gender': 0, 'id': 9972, 'job': 'Special Effects Coordinator', 'name': 'Dale L. Martin', 'profile_path': None}, {'credit_id': '547a4e0fc3a3685c48003289', 'department': 'Sound', 'gender': 2, 'id': 1378169, 'job': 'Sound Re-Recording Mixer', 'name': 'Rick Kline', 'profile_path': None}, {'credit_id': '547a4e69c3a3682aa70001c4', 'department': 'Sound', 'gender': 2, 'id': 1378171, 'job': 'Sound Re-Recording Mixer', 'name': "Kevin O'Connell", 'profile_path': None}, {'credit_id': '547a4e8ac3a3685c48003298', 'department': 'Sound', 'gender': 0, 'id': 1338374, 'job': 'Sound Re-Recording Mixer', 'name': 'Gregory H. Watkins', 'profile_path': None}, {'credit_id': '547a4f0692514146b7000160', 'department': 'Camera', 'gender': 0, 'id': 1391389, 'job': 'Still Photographer', 'name': 'John Bramley', 'profile_path': None}, {'credit_id': '547a4f20c3a36835be0006dd', 'department': 'Camera', 'gender': 0, 'id': 1391390, 'job': 'Camera Operator', 'name': 'David E. Diano', 'profile_path': None}, {'credit_id': '547a4f3292514127690007ef', 'department': 'Camera', 'gender': 0, 'id': 1391391, 'job': 'Camera Operator', 'name': 'Kristin R. Glover', 'profile_path': None}, {'credit_id': '547a4f54c3a3682aa70001dd', 'department': 'Lighting', 'gender': 0, 'id': 1391393, 'job': 'Gaffer', 'name': 'Mick McNeely', 'profile_path': None}, {'credit_id': '547a4f799251412986002e4f', 'department': 'Production', 'gender': 0, 'id': 1391397, 'job': 'Casting', 'name': 'Holly Hire', 'profile_path': None}, {'credit_id': '547a5004c3a36803df000c73', 'department': 'Sound', 'gender': 0, 'id': 1391398, 'job': 'Music Editor', 'name': 'Patricia Carlin', 'profile_path': None}, {'credit_id': '547a5025925141299000300d', 'department': 'Crew', 'gender': 0, 'id': 1391399, 'job': 'Transportation Coordinator', 'name': 'Jon Carpenter', 'profile_path': None}, {'credit_id': '547a504292514146b700018e', 'department': 'Directing', 'gender': 0, 'id': 1391400, 'job': 'Script Supervisor', 'name': 'Sibylle Alridge', 'profile_path': None}, {'credit_id': '547a506f925141298a00309a', 'department': 'Directing', 'gender': 1, 'id': 1391401, 'job': 'Script Supervisor', 'name': 'Mary Wright', 'profile_path': None}, {'credit_id': '547a5085c3a36835be0006fa', 'department': 'Crew', 'gender': 0, 'id': 1391402, 'job': 'Choreographer', 'name': 'Sabrina Vasquez', 'profile_path': None}, {'credit_id': '547a50adc3a36848e3000bc4', 'department': 'Production', 'gender': 0, 'id': 1391403, 'job': 'Location Manager', 'name': 'Lauren Ross', 'profile_path': None}, {'credit_id': '547a50ddc3a3682aa7000203', 'department': 'Crew', 'gender': 0, 'id': 25206, 'job': 'Studio Teachers', 'name': 'Cookie Knapp', 'profile_path': None}, {'credit_id': '54b103e8925141747200190b', 'department': 'Crew', 'gender': 0, 'id': 19567, 'job': 'Stunt Coordinator', 'name': 'Terry Leonard', 'profile_path': None}, {'credit_id': '58ddc902c3a3687c5d00249c', 'department': 'Sound', 'gender': 2, 'id': 13175, 'job': 'Foley', 'name': 'Zane D. Bruce', 'profile_path': None}]</t>
  </si>
  <si>
    <t>[{'id': 28, 'name': 'Action'}, {'id': 12, 'name': 'Adventure'}, {'id': 18, 'name': 'Drama'}, {'id': 36, 'name': 'History'}, {'id': 37, 'name': 'Western'}]</t>
  </si>
  <si>
    <t>[{'name': 'Hollywood Pictures', 'id': 915}, {'name': 'Cinergi Pictures Entertainment', 'id': 1504}]</t>
  </si>
  <si>
    <t>Tombstone</t>
  </si>
  <si>
    <t>m579</t>
  </si>
  <si>
    <t>['animation', 'adventure', 'comedy', 'family', 'fantasy']</t>
  </si>
  <si>
    <t>[{'cast_id': 14, 'character': 'Woody (voice)', 'credit_id': '52fe4284c3a36847f8024f95', 'gender': 2, 'id': 31, 'name': 'Tom Hanks', 'order': 0, 'profile_path': '/pQFoyx7rp09CJTAb932F2g8Nlho.jpg'}, {'cast_id': 15, 'character': 'Buzz Lightyear (voice)', 'credit_id': '52fe4284c3a36847f8024f99', 'gender': 2, 'id': 12898, 'name': 'Tim Allen', 'order': 1, 'profile_path': '/uX2xVf6pMmPepxnvFWyBtjexzgY.jpg'}, {'cast_id': 16, 'character': 'Mr. Potato Head (voice)', 'credit_id': '52fe4284c3a36847f8024f9d', 'gender': 2, 'id': 7167, 'name': 'Don Rickles', 'order': 2, 'profile_path': '/h5BcaDMPRVLHLDzbQavec4xfSdt.jpg'}, {'cast_id': 17, 'character': 'Slinky Dog (voice)', 'credit_id': '52fe4284c3a36847f8024fa1', 'gender': 2, 'id': 12899, 'name': 'Jim Varney', 'order': 3, 'profile_path': '/eIo2jVVXYgjDtaHoF19Ll9vtW7h.jpg'}, {'cast_id': 18, 'character': 'Rex (voice)', 'credit_id': '52fe4284c3a36847f8024fa5', 'gender': 2, 'id': 12900, 'name': 'Wallace Shawn', 'order': 4, 'profile_path': '/oGE6JqPP2xH4tNORKNqxbNPYi7u.jpg'}, {'cast_id': 19, 'character': 'Hamm (voice)', 'credit_id': '52fe4284c3a36847f8024fa9', 'gender': 2, 'id': 7907, 'name': 'John Ratzenberger', 'order': 5, 'profile_path': '/yGechiKWL6TJDfVE2KPSJYqdMsY.jpg'}, {'cast_id': 20, 'character': 'Bo Peep (voice)', 'credit_id': '52fe4284c3a36847f8024fad', 'gender': 1, 'id': 8873, 'name': 'Annie Potts', 'order': 6, 'profile_path': '/eryXT84RL41jHSJcMy4kS3u9y6w.jpg'}, {'cast_id': 26, 'character': 'Andy (voice)', 'credit_id': '52fe4284c3a36847f8024fc1', 'gender': 0, 'id': 1116442, 'name': 'John Morris', 'order': 7, 'profile_path': '/vYGyvK4LzeaUCoNSHtsuqJUY15M.jpg'}, {'cast_id': 22, 'character': 'Sid (voice)', 'credit_id': '52fe4284c3a36847f8024fb1', 'gender': 2, 'id': 12901, 'name': 'Erik von Detten', 'order': 8, 'profile_path': '/twnF1ZaJ1FUNUuo6xLXwcxjayBE.jpg'}, {'cast_id': 23, 'character': 'Mrs. Davis (voice)', 'credit_id': '52fe4284c3a36847f8024fb5', 'gender': 1, 'id': 12133, 'name': 'Laurie Metcalf', 'order': 9, 'profile_path': '/unMMIT60eoBM2sN2nyR7EZ2BvvD.jpg'}, {'cast_id': 24, 'character': 'Sergeant (voice)', 'credit_id': '52fe4284c3a36847f8024fb9', 'gender': 2, 'id': 8655, 'name': 'R. Lee Ermey', 'order': 10, 'profile_path': '/r8GBqFBjypLUP9VVqDqfZ7wYbSs.jpg'}, {'cast_id': 25, 'character': 'Hannah (voice)', 'credit_id': '52fe4284c3a36847f8024fbd', 'gender': 1, 'id': 12903, 'name': 'Sarah Freeman', 'order': 11, 'profile_path': None}, {'cast_id': 27, 'character': 'TV Announcer (voice)', 'credit_id': '52fe4284c3a36847f8024fc5', 'gender': 2, 'id': 37221, 'name': 'Penn Jillette', 'order': 12, 'profile_path': '/zmAaXUdx12NRsssgHbk1T31j2x9.jpg'}]</t>
  </si>
  <si>
    <t>[{'credit_id': '52fe4284c3a36847f8024f49', 'department': 'Directing', 'gender': 2, 'id': 7879, 'job': 'Director', 'name': 'John Lasseter', 'profile_path': '/7EdqiNbr4FRjIhKHyPPdFfEEEFG.jpg'}, {'credit_id': '52fe4284c3a36847f8024f4f', 'department': 'Writing', 'gender': 2, 'id': 12891, 'job': 'Screenplay', 'name': 'Joss Whedon', 'profile_path': '/dTiVsuaTVTeGmvkhcyJvKp2A5kr.jpg'}, {'credit_id': '52fe4284c3a36847f8024f55', 'department': 'Writing', 'gender': 2, 'id': 7, 'job': 'Screenplay', 'name': 'Andrew Stanton', 'profile_path': '/pvQWsu0qc8JFQhMVJkTHuexUAa1.jpg'}, {'credit_id': '52fe4284c3a36847f8024f5b', 'department': 'Writing', 'gender': 2, 'id': 12892, 'job': 'Screenplay', 'name': 'Joel Cohen', 'profile_path': '/dAubAiZcvKFbboWlj7oXOkZnTSu.jpg'}, {'credit_id': '52fe4284c3a36847f8024f61', 'department': 'Writing', 'gender': 0, 'id': 12893, 'job': 'Screenplay', 'name': 'Alec Sokolow', 'profile_path': '/v79vlRYi94BZUQnkkyznbGUZLjT.jpg'}, {'credit_id': '52fe4284c3a36847f8024f67', 'department': 'Production', 'gender': 1, 'id': 12894, 'job': 'Producer', 'name': 'Bonnie Arnold', 'profile_path': None}, {'credit_id': '52fe4284c3a36847f8024f6d', 'department': 'Production', 'gender': 0, 'id': 12895, 'job': 'Executive Producer', 'name': 'Ed Catmull', 'profile_path': None}, {'credit_id': '52fe4284c3a36847f8024f73', 'department': 'Production', 'gender': 2, 'id': 12896, 'job': 'Producer', 'name': 'Ralph Guggenheim', 'profile_path': None}, {'credit_id': '52fe4284c3a36847f8024f79', 'department': 'Production', 'gender': 2, 'id': 12897, 'job': 'Executive Producer', 'name': 'Steve Jobs', 'profile_path': '/mOMP3SwD5qWQSR0ldCIByd3guTV.jpg'}, {'credit_id': '52fe4284c3a36847f8024f8b', 'department': 'Editing', 'gender': 2, 'id': 8, 'job': 'Editor', 'name': 'Lee Unkrich', 'profile_path': '/bdTCCXjgOV3YyaNmLGYGOxFQMOc.jpg'}, {'credit_id': '52fe4284c3a36847f8024f91', 'department': 'Art', 'gender': 2, 'id': 7883, 'job': 'Art Direction', 'name': 'Ralph Eggleston', 'profile_path': '/uUfcGKDsKO1aROMpXRs67Hn6RvR.jpg'}, {'credit_id': '598331bf925141421201044b', 'department': 'Editing', 'gender': 2, 'id': 1168870, 'job': 'Editor', 'name': 'Robert Gordon', 'profile_path': None}, {'credit_id': '5892168cc3a36809660095f9', 'department': 'Sound', 'gender': 0, 'id': 1552883, 'job': 'Foley Editor', 'name': 'Mary Helen Leasman', 'profile_path': None}, {'credit_id': '5531824d9251415289000945', 'department': 'Visual Effects', 'gender': 0, 'id': 1453514, 'job': 'Animation', 'name': 'Kim Blanchette', 'profile_path': None}, {'credit_id': '589215969251412dcb009bf6', 'department': 'Sound', 'gender': 0, 'id': 1414182, 'job': 'ADR Editor', 'name': 'Marilyn McCoppen', 'profile_path': None}, {'credit_id': '589217099251412dc500a018', 'department': 'Sound', 'gender': 2, 'id': 7885, 'job': 'Orchestrator', 'name': 'Randy Newman', 'profile_path': '/w0JzfoiM25nrnxYOzosPHRq6mlE.jpg'}, {'credit_id': '5693e6b29251417b0e0000e3', 'department': 'Editing', 'gender': 0, 'id': 1429549, 'job': 'Color Timer', 'name': 'Dale E. Grahn', 'profile_path': None}, {'credit_id': '572e2522c3a36869e6001a9c', 'department': 'Visual Effects', 'gender': 0, 'id': 7949, 'job': 'CG Painter', 'name': 'Robin Cooper', 'profile_path': None}, {'credit_id': '574f12309251415ca1000012', 'department': 'Writing', 'gender': 2, 'id': 7879, 'job': 'Original Story', 'name': 'John Lasseter', 'profile_path': '/7EdqiNbr4FRjIhKHyPPdFfEEEFG.jpg'}, {'credit_id': '574f1240c3a3682e7300001c', 'department': 'Writing', 'gender': 2, 'id': 12890, 'job': 'Original Story', 'name': 'Pete Docter', 'profile_path': '/r6ngPgnReA3RHmKjmSoVsc6Awjp.jpg'}, {'credit_id': '574f12519251415c92000015', 'department': 'Writing', 'gender': 0, 'id': 7911, 'job': 'Original Story', 'name': 'Joe Ranft', 'profile_path': '/f1BoWC2JbCcfP1e5hKfGsxkHzVU.jpg'}, {'credit_id': '574f12cec3a3682e82000022', 'department': 'Crew', 'gender': 0, 'id': 1629419, 'job': 'Post Production Supervisor', 'name': 'Patsy Bouge', 'profile_path': None}, {'credit_id': '574f14f19251415ca1000082', 'department': 'Art', 'gender': 0, 'id': 7961, 'job': 'Sculptor', 'name': 'Norm DeCarlo', 'profile_path': None}, {'credit_id': '5751ae4bc3a3683772002b7f', 'department': 'Visual Effects', 'gender': 2, 'id': 12905, 'job': 'Animation Director', 'name': 'Ash Brannon', 'profile_path': '/6ueWgPEEBHvS3De2BHYQnYjRTig.jpg'}, {'credit_id': '5891edbe9251412dc5007cd6', 'department': 'Sound', 'gender': 2, 'id': 7885, 'job': 'Music', 'name': 'Randy Newman', 'profile_path': '/w0JzfoiM25nrnxYOzosPHRq6mlE.jpg'}, {'credit_id': '589213d39251412dc8009832', 'department': 'Directing', 'gender': 0, 'id': 1748707, 'job': 'Layout', 'name': 'Roman Figun', 'profile_path': None}, {'credit_id': '5892173dc3a3680968009351', 'department': 'Sound', 'gender': 2, 'id': 4949, 'job': 'Orchestrator', 'name': 'Don Davis', 'profile_path': None}, {'credit_id': '589217cec3a3686b0a0052ba', 'department': 'Sound', 'gender': 0, 'id': 1372885, 'job': 'Music Editor', 'name': 'James Flamberg', 'profile_path': None}, {'credit_id': '58921831c3a3686348004a64', 'department': 'Editing', 'gender': 0, 'id': 1739962, 'job': 'Negative Cutter', 'name': 'Mary Beth Smith', 'profile_path': None}, {'credit_id': '58921838c3a36809700096c0', 'department': 'Editing', 'gender': 0, 'id': 1748513, 'job': 'Negative Cutter', 'name': 'Rick Mackay', 'profile_path': None}, {'credit_id': '589218429251412dd1009d1b', 'department': 'Art', 'gender': 0, 'id': 1458006, 'job': 'Title Designer', 'name': 'Susan Bradley', 'profile_path': None}, {'credit_id': '5891ed99c3a3680966007670', 'department': 'Crew', 'gender': 0, 'id': 1748557, 'job': 'Supervising Technical Director', 'name': 'William Reeves', 'profile_path': None}, {'credit_id': '5891edcec3a3686b0a002eb2', 'department': 'Sound', 'gender': 2, 'id': 7885, 'job': 'Songs', 'name': 'Randy Newman', 'profile_path': '/w0JzfoiM25nrnxYOzosPHRq6mlE.jpg'}, {'credit_id': '5891edf9c3a36809700075e6', 'department': 'Writing', 'gender': 2, 'id': 7, 'job': 'Original Story', 'name': 'Andrew Stanton', 'profile_path': '/pvQWsu0qc8JFQhMVJkTHuexUAa1.jpg'}, {'credit_id': '58920f0b9251412dd7009104', 'department': 'Crew', 'gender': 2, 'id': 12890, 'job': 'Supervising Animator', 'name': 'Pete Docter', 'profile_path': '/r6ngPgnReA3RHmKjmSoVsc6Awjp.jpg'}, {'credit_id': '58920f1fc3a3680977009021', 'department': 'Sound', 'gender': 2, 'id': 2216, 'job': 'Sound Designer', 'name': 'Gary Rydstrom', 'profile_path': '/jZpr1nVfO7lldWI0YtmP1FGw7Rj.jpg'}, {'credit_id': '58920f389251412dd700912d', 'department': 'Production', 'gender': 0, 'id': 12909, 'job': 'Production Supervisor', 'name': 'Karen Robert Jackson', 'profile_path': None}, {'credit_id': '58920fbd9251412dcb00969c', 'department': 'Crew', 'gender': 0, 'id': 953331, 'job': 'Executive Music Producer', 'name': 'Chris Montan', 'profile_path': None}, {'credit_id': '589210069251412dd7009219', 'department': 'Visual Effects', 'gender': 0, 'id': 7893, 'job': 'Animation Director', 'name': 'Rich Quade', 'profile_path': None}, {'credit_id': '589210329251412dcd00943b', 'department': 'Visual Effects', 'gender': 0, 'id': 8025, 'job': 'Animation', 'name': 'Michael Berenstein', 'profile_path': None}, {'credit_id': '5892103bc3a368096a009180', 'department': 'Visual Effects', 'gender': 0, 'id': 78009, 'job': 'Animation', 'name': 'Colin Brady', 'profile_path': None}, {'credit_id': '5892105dc3a3680968008db2', 'department': 'Visual Effects', 'gender': 0, 'id': 1748682, 'job': 'Animation', 'name': 'Davey Crockett Feiten', 'profile_path': None}, {'credit_id': '589210669251412dcd009466', 'department': 'Visual Effects', 'gender': 0, 'id': 1454030, 'job': 'Animation', 'name': 'Angie Glocka', 'profile_path': None}, {'credit_id': '5892107c9251412dd1009613', 'department': 'Visual Effects', 'gender': 0, 'id': 1748683, 'job': 'Animation', 'name': 'Rex Grignon', 'profile_path': None}, {'credit_id': '5892108ac3a3680973008d3f', 'department': 'Visual Effects', 'gender': 0, 'id': 1748684, 'job': 'Animation', 'name': 'Tom K. Gurney', 'profile_path': None}, {'credit_id': '58921093c3a3686348004477', 'department': 'Visual Effects', 'gender': 2, 'id': 8029, 'job': 'Animation', 'name': 'Jimmy Hayward', 'profile_path': '/lTDRpudEY7BDwTefXbXzMlmb0ui.jpg'}, {'credit_id': '5892109b9251412dcd0094b0', 'department': 'Visual Effects', 'gender': 0, 'id': 1426773, 'job': 'Animation', 'name': 'Hal T. Hickel', 'profile_path': None}, {'credit_id': '589210a29251412dc5009a29', 'department': 'Visual Effects', 'gender': 0, 'id': 8035, 'job': 'Animation', 'name': 'Karen Kiser', 'profile_path': None}, {'credit_id': '589210ccc3a3680977009191', 'department': 'Visual Effects', 'gender': 0, 'id': 1748688, 'job': 'Animation', 'name': 'Anthony B. LaMolinara', 'profile_path': None}, {'credit_id': '589210d7c3a3686b0a004c1f', 'department': 'Visual Effects', 'gender': 0, 'id': 587314, 'job': 'Animation', 'name': 'Guionne Leroy', 'profile_path': None}, {'credit_id': '589210e1c3a36809770091a7', 'department': 'Visual Effects', 'gender': 2, 'id': 7918, 'job': 'Animation', 'name': 'Bud Luckey', 'profile_path': '/pcCh7G19FKMNijmPQg1PMH1btic.jpg'}, {'credit_id': '589210ee9251412dc200978a', 'department': 'Visual Effects', 'gender': 0, 'id': 1748689, 'job': 'Animation', 'name': 'Les Major', 'profile_path': None}, {'credit_id': '589210fa9251412dc8009595', 'department': 'Visual Effects', 'gender': 2, 'id': 7892, 'job': 'Animation', 'name': 'Glenn McQueen', 'profile_path': None}, {'credit_id': '589211029251412dc8009598', 'department': 'Visual Effects', 'gender': 0, 'id': 555795, 'job': 'Animation', 'name': 'Mark Oftedal', 'profile_path': None}, {'credit_id': '5892110b9251412dc800959d', 'department': 'Visual Effects', 'gender': 2, 'id': 7882, 'job': 'Animation', 'name': 'Jeff Pidgeon', 'profile_path': '/yLddkg5HcgbJg00cS13GVBnP0HY.jpg'}, {'credit_id': '58921113c3a36863480044e4', 'department': 'Visual Effects', 'gender': 0, 'id': 8017, 'job': 'Animation', 'name': 'Jeff Pratt', 'profile_path': None}, {'credit_id': '5892111c9251412dcb0097e9', 'department': 'Visual Effects', 'gender': 0, 'id': 1184140, 'job': 'Animation', 'name': 'Steve Rabatich', 'profile_path': None}, {'credit_id': '58921123c3a36809700090f6', 'department': 'Visual Effects', 'gender': 0, 'id': 8049, 'job': 'Animation', 'name': 'Roger Rose', 'profile_path': None}, {'credit_id': '5892112b9251412dcb0097fb', 'department': 'Visual Effects', 'gender': 0, 'id': 1509559, 'job': 'Animation', 'name': 'Steve Segal', 'profile_path': None}, {'credit_id': '589211349251412dc80095c3', 'department': 'Visual Effects', 'gender': 0, 'id': 1748691, 'job': 'Animation', 'name': 'Doug Sheppeck', 'profile_path': None}, {'credit_id': '5892113cc3a3680970009106', 'department': 'Visual Effects', 'gender': 0, 'id': 8050, 'job': 'Animation', 'name': 'Alan Sperling', 'profile_path': None}, {'credit_id': '58921148c3a3686b0a004c99', 'department': 'Visual Effects', 'gender': 0, 'id': 8010, 'job': 'Animation', 'name': 'Doug Sweetland', 'profile_path': None}, {'credit_id': '58921150c3a3680966009125', 'department': 'Visual Effects', 'gender': 0, 'id': 8044, 'job': 'Animation', 'name': 'David Tart', 'profile_path': None}, {'credit_id': '589211629251412dc5009b00', 'department': 'Visual Effects', 'gender': 0, 'id': 1454034, 'job': 'Animation', 'name': 'Ken Willard', 'profile_path': None}, {'credit_id': '589211c1c3a3686b0a004d28', 'department': 'Visual Effects', 'gender': 0, 'id': 7887, 'job': 'Visual Effects Supervisor', 'name': 'Thomas Porter', 'profile_path': None}, {'credit_id': '589211d4c3a3680968008ed9', 'department': 'Visual Effects', 'gender': 0, 'id': 1406878, 'job': 'Visual Effects', 'name': 'Mark Thomas Henne', 'profile_path': None}, {'credit_id': '589211f59251412dd4008e65', 'department': 'Visual Effects', 'gender': 0, 'id': 1748698, 'job': 'Visual Effects', 'name': 'Oren Jacob', 'profile_path': None}, {'credit_id': '58921242c3a368096a00939b', 'department': 'Visual Effects', 'gender': 0, 'id': 1748699, 'job': 'Visual Effects', 'name': 'Darwyn Peachey', 'profile_path': None}, {'credit_id': '5892124b9251412dc5009bd2', 'department': 'Visual Effects', 'gender': 0, 'id': 1748701, 'job': 'Visual Effects', 'name': 'Mitch Prater', 'profile_path': None}, {'credit_id': '58921264c3a3686b0a004dbf', 'department': 'Visual Effects', 'gender': 0, 'id': 1748703, 'job': 'Visual Effects', 'name': 'Brian M. Rosen', 'profile_path': None}, {'credit_id': '589212709251412dcd009676', 'department': 'Lighting', 'gender': 1, 'id': 12912, 'job': 'Lighting Supervisor', 'name': 'Sharon Calahan', 'profile_path': None}, {'credit_id': '5892127fc3a3686b0a004de5', 'department': 'Lighting', 'gender': 0, 'id': 7899, 'job': 'Lighting Supervisor', 'name': 'Galyn Susman', 'profile_path': None}, {'credit_id': '589212cdc3a3680970009268', 'department': 'Visual Effects', 'gender': 0, 'id': 12915, 'job': 'CG Painter', 'name': 'William Cone', 'profile_path': None}, {'credit_id': '5892130f9251412dc8009791', 'department': 'Art', 'gender': 0, 'id': 1748705, 'job': 'Sculptor', 'name': 'Shelley Daniels Lekven', 'profile_path': None}, {'credit_id': '5892131c9251412dd4008f4c', 'department': 'Visual Effects', 'gender': 2, 'id': 7889, 'job': 'Character Designer', 'name': 'Bob Pauley', 'profile_path': None}, {'credit_id': '589213249251412dd100987b', 'department': 'Visual Effects', 'gender': 2, 'id': 7918, 'job': 'Character Designer', 'name': 'Bud Luckey', 'profile_path': '/pcCh7G19FKMNijmPQg1PMH1btic.jpg'}, {'credit_id': '5892132b9251412dc80097b1', 'department': 'Visual Effects', 'gender': 2, 'id': 7, 'job': 'Character Designer', 'name': 'Andrew Stanton', 'profile_path': '/pvQWsu0qc8JFQhMVJkTHuexUAa1.jpg'}, {'credit_id': '58921332c3a368634800467b', 'department': 'Visual Effects', 'gender': 0, 'id': 12915, 'job': 'Character Designer', 'name': 'William Cone', 'profile_path': None}, {'credit_id': '5892135f9251412dd4008f90', 'department': 'Visual Effects', 'gender': 0, 'id': 1748706, 'job': 'Character Designer', 'name': 'Steve Johnson', 'profile_path': None}, {'credit_id': '58921384c3a3680973008fd4', 'department': 'Visual Effects', 'gender': 0, 'id': 1176752, 'job': 'Character Designer', 'name': 'Dan Haskett', 'profile_path': None}, {'credit_id': '5892138e9251412dc20099fc', 'department': 'Visual Effects', 'gender': 0, 'id': 1088034, 'job': 'Character Designer', 'name': 'Tom Holloway', 'profile_path': '/a0r0T2usTBpgMI5aZbRBDW1fTl8.jpg'}, {'credit_id': '58921395c3a368097700942f', 'department': 'Visual Effects', 'gender': 0, 'id': 1447465, 'job': 'Character Designer', 'name': 'Jean Gillmore', 'profile_path': None}, {'credit_id': '589213e2c3a3680973009026', 'department': 'Directing', 'gender': 0, 'id': 1748709, 'job': 'Layout', 'name': 'DesirÃ©e Mourad', 'profile_path': None}, {'credit_id': '589214099251412dc5009d57', 'department': 'Art', 'gender': 0, 'id': 1748710, 'job': 'Set Dresser', 'name': "Kelly O'Connell", 'profile_path': None}, {'credit_id': '58921411c3a3686b0a004f70', 'department': 'Art', 'gender': 0, 'id': 1443471, 'job': 'Set Dresser', 'name': 'Sonoko Konishi', 'profile_path': None}, {'credit_id': '58921434c3a368096a00956e', 'department': 'Art', 'gender': 0, 'id': 1748711, 'job': 'Set Dresser', 'name': 'Ann M. Rockwell', 'profile_path': None}, {'credit_id': '5892144ac3a36809680090de', 'department': 'Editing', 'gender': 0, 'id': 1748712, 'job': 'Editorial Manager', 'name': 'Julie M. McDonald', 'profile_path': None}, {'credit_id': '58921479c3a368096800910f', 'department': 'Editing', 'gender': 0, 'id': 1589729, 'job': 'Assistant Editor', 'name': 'Robin Lee', 'profile_path': None}, {'credit_id': '5892148b9251412dd10099cc', 'department': 'Editing', 'gender': 0, 'id': 1748716, 'job': 'Assistant Editor', 'name': 'Tom Freeman', 'profile_path': None}, {'credit_id': '589214959251412dcb009b1f', 'department': 'Editing', 'gender': 0, 'id': 1748717, 'job': 'Assistant Editor', 'name': 'Ada Cochavi', 'profile_path': None}, {'credit_id': '5892149ec3a3686348004798', 'department': 'Editing', 'gender': 0, 'id': 1336438, 'job': 'Assistant Editor', 'name': 'Dana Mulligan', 'profile_path': None}, {'credit_id': '589214adc3a368096a0095db', 'department': 'Editing', 'gender': 0, 'id': 1748718, 'job': 'Editorial Coordinator', 'name': 'Deirdre Morrison', 'profile_path': None}, {'credit_id': '589214c7c3a368097700952b', 'department': 'Production', 'gender': 0, 'id': 1748719, 'job': 'Production Coordinator', 'name': 'Lori Lombardo', 'profile_path': None}, {'credit_id': '589214cec3a368096a009603', 'department': 'Production', 'gender': 0, 'id': 1748720, 'job': 'Production Coordinator', 'name': 'Ellen Devine', 'profile_path': None}, {'credit_id': '589214e39251412dc8009904', 'department': 'Crew', 'gender': 0, 'id': 1468014, 'job': 'Unit Publicist', 'name': 'Lauren Beth Strogoff', 'profile_path': None}, {'credit_id': '58921544c3a3686b0a00507d', 'department': 'Sound', 'gender': 2, 'id': 2216, 'job': 'Sound Re-Recording Mixer', 'name': 'Gary Rydstrom', 'profile_path': '/jZpr1nVfO7lldWI0YtmP1FGw7Rj.jpg'}, {'credit_id': '5892154c9251412dd1009a56', 'department': 'Sound', 'gender': 0, 'id': 1425978, 'job': 'Sound Re-Recording Mixer', 'name': 'Gary Summers', 'profile_path': None}, {'credit_id': '58921555c3a36809680091bd', 'department': 'Sound', 'gender': 2, 'id': 8276, 'job': 'Supervising Sound Editor', 'name': 'Tim Holland', 'profile_path': None}, {'credit_id': '589215c39251412dcb009c12', 'department': 'Sound', 'gender': 0, 'id': 7069, 'job': 'Sound Effects Editor', 'name': 'Pat Jackson', 'profile_path': None}, {'credit_id': '58921698c3a368096a009788', 'department': 'Crew', 'gender': 2, 'id': 15894, 'job': 'Sound Design Assistant', 'name': 'Tom Myers', 'profile_path': None}, {'credit_id': '589216a89251412dc2009ca4', 'department': 'Sound', 'gender': 0, 'id': 1414177, 'job': 'Assistant Sound Editor', 'name': 'J.R. Grubbs', 'profile_path': None}, {'credit_id': '589216c19251412dc2009cb9', 'department': 'Sound', 'gender': 1, 'id': 1748724, 'job': 'Assistant Sound Editor', 'name': 'Susan Sanford', 'profile_path': None}, {'credit_id': '589216ccc3a3680973009274', 'department': 'Sound', 'gender': 0, 'id': 1748725, 'job': 'Assistant Sound Editor', 'name': 'Susan Popovic', 'profile_path': None}, {'credit_id': '589216d79251412dc8009aa0', 'department': 'Sound', 'gender': 0, 'id': 8067, 'job': 'Assistant Sound Editor', 'name': 'Dan Engstrom', 'profile_path': None}, {'credit_id': '589216e49251412dcd009a4f', 'department': 'Production', 'gender': 1, 'id': 7902, 'job': 'Casting Consultant', 'name': 'Ruth Lambert', 'profile_path': None}, {'credit_id': '589216f39251412dc2009cf3', 'department': 'Production', 'gender': 0, 'id': 84493, 'job': 'ADR Voice Casting', 'name': 'Mickie McGowan', 'profile_path': '/k7TjJBfINsg8vLQxJwos6XObAD6.jpg'}]</t>
  </si>
  <si>
    <t>[{'id': 16, 'name': 'Animation'}, {'id': 35, 'name': 'Comedy'}, {'id': 10751, 'name': 'Family'}]</t>
  </si>
  <si>
    <t>[{'name': 'Pixar Animation Studios', 'id': 3}]</t>
  </si>
  <si>
    <t>Toy Story</t>
  </si>
  <si>
    <t>m581</t>
  </si>
  <si>
    <t>[{'cast_id': 15, 'character': 'Robert Wakefield', 'credit_id': '52fe431fc3a36847f803c159', 'gender': 2, 'id': 3392, 'name': 'Michael Douglas', 'order': 0, 'profile_path': '/nmlitv4g2jXO3sJrnA9g980j2uc.jpg'}, {'cast_id': 16, 'character': 'Javier Rodriguez', 'credit_id': '52fe431fc3a36847f803c15d', 'gender': 2, 'id': 1121, 'name': 'Benicio del Toro', 'order': 1, 'profile_path': '/8am369y5SGiZv4l0gY9O5ENzgvE.jpg'}, {'cast_id': 17, 'character': 'Manolo Sanchez', 'credit_id': '52fe431fc3a36847f803c161', 'gender': 2, 'id': 16429, 'name': 'Jacob Vargas', 'order': 2, 'profile_path': '/IP7LaQDCFgoM6rKp8lGG2GUXNU.jpg'}, {'cast_id': 18, 'character': 'Gen. Arturo Salazar', 'credit_id': '52fe431fc3a36847f803c165', 'gender': 2, 'id': 21708, 'name': 'TomÃ¡s MiliÃ¡n', 'order': 3, 'profile_path': '/5ZUu4Zy9kWtYuVES74pbrXqd0FB.jpg'}, {'cast_id': 19, 'character': 'Mark', 'credit_id': '52fe431fc3a36847f803c169', 'gender': 2, 'id': 21709, 'name': 'Russell G. Jones', 'order': 4, 'profile_path': '/qvRdF3WMMp3ioaFca8yeAQJMqG1.jpg'}, {'cast_id': 20, 'character': 'Lawery Rodman', 'credit_id': '52fe431fc3a36847f803c16d', 'gender': 2, 'id': 21710, 'name': "Michael O'Neill", 'order': 5, 'profile_path': '/eNcC0txMVe0taCERTYpgA81vlyv.jpg'}, {'cast_id': 21, 'character': 'Helena Ayala', 'credit_id': '52fe431fc3a36847f803c171', 'gender': 1, 'id': 1922, 'name': 'Catherine Zeta-Jones', 'order': 6, 'profile_path': '/fpWTpvzgINGBSIKFCLNR6iQZ0B8.jpg'}, {'cast_id': 22, 'character': 'Arnie Metzger', 'credit_id': '52fe431fc3a36847f803c175', 'gender': 2, 'id': 6065, 'name': 'Dennis Quaid', 'order': 7, 'profile_path': '/fSnnQg8y1LB9yHbn2WuEcUb8i9Y.jpg'}, {'cast_id': 23, 'character': 'Caroline Wakefield', 'credit_id': '52fe431fc3a36847f803c179', 'gender': 1, 'id': 21711, 'name': 'Erika Christensen', 'order': 8, 'profile_path': '/a2o0FlVZegV7f99fCZvwszL9qBd.jpg'}, {'cast_id': 24, 'character': 'Montel Gordon', 'credit_id': '52fe431fc3a36847f803c17d', 'gender': 2, 'id': 1896, 'name': 'Don Cheadle', 'order': 9, 'profile_path': '/b1EVJWdFn7a75qVYJgwO87W2TJU.jpg'}, {'cast_id': 26, 'character': "Helena's Friend", 'credit_id': '52fe431fc3a36847f803c187', 'gender': 1, 'id': 31714, 'name': 'Stacey Travis', 'order': 10, 'profile_path': '/peARleY7mDjxph4fFfeWnV4LMFe.jpg'}, {'cast_id': 27, 'character': 'Juan ObregÃ³n', 'credit_id': '52fe431fc3a36847f803c18b', 'gender': 2, 'id': 4589, 'name': 'Benjamin Bratt', 'order': 11, 'profile_path': '/nTJQPpn8OBkFM31rukjxM32rA0F.jpg'}, {'cast_id': 28, 'character': 'Eduardo Ruiz', 'credit_id': '52fe431fc3a36847f803c18f', 'gender': 2, 'id': 15860, 'name': 'Miguel Ferrer', 'order': 12, 'profile_path': '/fvRncqShcaV8R45IJGYZ7IAvrsO.jpg'}, {'cast_id': 29, 'character': 'Porfilio Madrigal', 'credit_id': '5542be72c3a3680ce6000622', 'gender': 0, 'id': 1461276, 'name': 'Joel Torres', 'order': 13, 'profile_path': None}, {'cast_id': 48, 'character': 'DEA Agent - CalTrans', 'credit_id': '56daccffc3a3684ca8001ce6', 'gender': 2, 'id': 1005339, 'name': 'Beau Holden', 'order': 14, 'profile_path': '/23jEbLPudu9dzoxzWkUa1nM8nCS.jpg'}, {'cast_id': 41, 'character': 'DEA Agent - CalTrans', 'credit_id': '56dac7e39251410563001757', 'gender': 2, 'id': 126841, 'name': 'Jeremy Fitzgerald', 'order': 15, 'profile_path': '/nfJWd3ebSDwCmSPSgSMEoYvUpUy.jpg'}, {'cast_id': 42, 'character': 'Witness #2', 'credit_id': '56dac833c3a3684cb700271a', 'gender': 1, 'id': 62595, 'name': 'Mary Pat Gleason', 'order': 16, 'profile_path': '/crJCES2ttMVhuU2gFxrRg1jDWum.jpg'}, {'cast_id': 43, 'character': 'Desert Truck Driver', 'credit_id': '56dac9ed9251417a4e001942', 'gender': 2, 'id': 33623, 'name': 'Michael Saucedo', 'order': 17, 'profile_path': '/byTRASWxASp0QXcWPan7Zy2tqDf.jpg'}, {'cast_id': 44, 'character': 'General Arturo Salazar', 'credit_id': '56dacc029251417a4b001a06', 'gender': 2, 'id': 21708, 'name': 'TomÃ¡s MiliÃ¡n', 'order': 18, 'profile_path': '/5ZUu4Zy9kWtYuVES74pbrXqd0FB.jpg'}, {'cast_id': 45, 'character': 'Salazar Soldier / The Torturer', 'credit_id': '56dacca69251417a51001a01', 'gender': 2, 'id': 118045, 'name': 'Jose Yenque', 'order': 19, 'profile_path': '/i4WQ5gbb337in746o176trTFPNZ.jpg'}, {'cast_id': 46, 'character': 'Salazar Soldier #2', 'credit_id': '56daccb89251417a57001aa0', 'gender': 2, 'id': 53257, 'name': 'Emilio Rivera', 'order': 20, 'profile_path': '/a69U3LaQXYn97lpn0LoATaTC5cc.jpg'}, {'cast_id': 47, 'character': 'Lawyer Rodman', 'credit_id': '56dacccd9251417a45001ab3', 'gender': 2, 'id': 21710, 'name': "Michael O'Neill", 'order': 21, 'profile_path': '/eNcC0txMVe0taCERTYpgA81vlyv.jpg'}, {'cast_id': 49, 'character': 'Neighbor (uncredited)', 'credit_id': '5745c134c3a3682a2e000413', 'gender': 1, 'id': 1532415, 'name': 'Jessica Yoshimura', 'order': 22, 'profile_path': '/e0ygr2Wc37oQppfkhSV2YdqsqXI.jpg'}, {'cast_id': 50, 'character': 'Rosario', 'credit_id': '57dd64bc9251416cf30000a2', 'gender': 1, 'id': 3136, 'name': 'Salma Hayek', 'order': 23, 'profile_path': '/u5mg73xKVqm8oT93HoMmsgQHyoK.jpg'}, {'cast_id': 51, 'character': 'Seth Abrahms', 'credit_id': '5810856fc3a3687a9d007061', 'gender': 2, 'id': 17052, 'name': 'Topher Grace', 'order': 24, 'profile_path': '/nM4H9Uqn2V4shWCxxnDqT6ZaJOu.jpg'}, {'cast_id': 52, 'character': 'Chief of Staff', 'credit_id': '58108594925141543e0074e7', 'gender': 0, 'id': 3926, 'name': 'Albert Finney', 'order': 25, 'profile_path': '/2BTzSQUa3RXPqeeNjbJqnyIBePE.jpg'}, {'cast_id': 53, 'character': 'Ray Castro', 'credit_id': '581085b7925141579e006e3c', 'gender': 2, 'id': 40481, 'name': 'Luis GuzmÃ¡n', 'order': 26, 'profile_path': '/e6mIeGBDkNFZwFDoskcetgkU5oH.jpg'}, {'cast_id': 54, 'character': 'Social Worker', 'credit_id': '583fbe1ac3a36862d90053ca', 'gender': 1, 'id': 19492, 'name': 'Viola Davis', 'order': 27, 'profile_path': '/9nhqKVGA09DLeZqsvWVoNeTRlRQ.jpg'}, {'cast_id': 55, 'character': 'Francisco Flores', 'credit_id': '5864efbfc3a36852c001e2fe', 'gender': 2, 'id': 5365, 'name': 'Clifton Collins Jr', 'order': 28, 'profile_path': '/4gt2oqy6SjJxlbUgKIEbpQrEwas.jpg'}]</t>
  </si>
  <si>
    <t>[{'credit_id': '52fe431fc3a36847f803c107', 'department': 'Directing', 'gender': 2, 'id': 1884, 'job': 'Director', 'name': 'Steven Soderbergh', 'profile_path': '/dxdMRsAosaGlMRd7EMmm9lrXXsW.jpg'}, {'credit_id': '52fe431fc3a36847f803c10d', 'department': 'Writing', 'gender': 2, 'id': 21705, 'job': 'Screenplay', 'name': 'Simon Moore', 'profile_path': None}, {'credit_id': '52fe431fc3a36847f803c113', 'department': 'Writing', 'gender': 2, 'id': 2945, 'job': 'Screenplay', 'name': 'Stephen Gaghan', 'profile_path': '/wNv62DVAoCLRsw7nEcGZaetFJmc.jpg'}, {'credit_id': '52fe431fc3a36847f803c119', 'department': 'Production', 'gender': 1, 'id': 21706, 'job': 'Producer', 'name': 'Laura Bickford', 'profile_path': None}, {'credit_id': '52fe431fc3a36847f803c11f', 'department': 'Production', 'gender': 2, 'id': 9182, 'job': 'Producer', 'name': 'Marshall Herskovitz', 'profile_path': '/lx7aETWxebJ28hALsM4vouFrmZB.jpg'}, {'credit_id': '52fe431fc3a36847f803c125', 'department': 'Production', 'gender': 2, 'id': 9181, 'job': 'Producer', 'name': 'Edward Zwick', 'profile_path': '/ucBi071XeIGMEHaEGKtU6PN1FwN.jpg'}, {'credit_id': '52fe431fc3a36847f803c12b', 'department': 'Sound', 'gender': 0, 'id': 8377, 'job': 'Original Music Composer', 'name': 'Cliff Martinez', 'profile_path': '/hDYGsWAe7Lacfkx62AyqpllXsqg.jpg'}, {'credit_id': '52fe431fc3a36847f803c131', 'department': 'Camera', 'gender': 2, 'id': 1884, 'job': 'Director of Photography', 'name': 'Steven Soderbergh', 'profile_path': '/dxdMRsAosaGlMRd7EMmm9lrXXsW.jpg'}, {'credit_id': '52fe431fc3a36847f803c137', 'department': 'Editing', 'gender': 2, 'id': 1891, 'job': 'Editor', 'name': 'Stephen Mirrione', 'profile_path': None}, {'credit_id': '52fe431fc3a36847f803c13d', 'department': 'Production', 'gender': 1, 'id': 495, 'job': 'Casting', 'name': 'Debra Zane', 'profile_path': None}, {'credit_id': '52fe431fc3a36847f803c143', 'department': 'Art', 'gender': 2, 'id': 1890, 'job': 'Production Design', 'name': 'Philip Messina', 'profile_path': None}, {'credit_id': '52fe431fc3a36847f803c149', 'department': 'Art', 'gender': 0, 'id': 21568, 'job': 'Art Direction', 'name': 'Keith P. Cunningham', 'profile_path': None}, {'credit_id': '52fe431fc3a36847f803c155', 'department': 'Costume &amp; Make-Up', 'gender': 1, 'id': 4061, 'job': 'Costume Design', 'name': 'Louise Frogley', 'profile_path': None}, {'credit_id': '52fe431fc3a36847f803c183', 'department': 'Sound', 'gender': 2, 'id': 15193, 'job': 'Music', 'name': 'Herbie Hancock', 'profile_path': '/hiYIvYhh7jnU2O5RLLdTEVv1a1l.jpg'}, {'credit_id': '566eeba59251412dbc00a845', 'department': 'Costume &amp; Make-Up', 'gender': 0, 'id': 1318886, 'job': 'Costume Supervisor', 'name': 'Joyce Kogut', 'profile_path': None}, {'credit_id': '566eeb7092514173ff013a85', 'department': 'Production', 'gender': 1, 'id': 494, 'job': 'Casting Associate', 'name': 'Terri Taylor', 'profile_path': None}, {'credit_id': '566eebe192514173ff013aa3', 'department': 'Art', 'gender': 1, 'id': 21707, 'job': 'Set Decoration', 'name': 'Kristen Toscano Messina', 'profile_path': None}, {'credit_id': '566eebf69251415001009daf', 'department': 'Costume &amp; Make-Up', 'gender': 0, 'id': 1418528, 'job': 'Hair Department Head', 'name': 'Bonnie Clevering', 'profile_path': None}, {'credit_id': '566eec0d92514125d300aa2b', 'department': 'Costume &amp; Make-Up', 'gender': 1, 'id': 66692, 'job': 'Hair Department Head', 'name': 'Kathrine Gordon', 'profile_path': None}, {'credit_id': '566eec269251412dbc00a854', 'department': 'Costume &amp; Make-Up', 'gender': 1, 'id': 1471302, 'job': 'Hairstylist', 'name': 'Roxanne Wightman', 'profile_path': None}, {'credit_id': '566eec3cc3a368535a010d37', 'department': 'Costume &amp; Make-Up', 'gender': 0, 'id': 9617, 'job': 'Makeup Department Head', 'name': 'Katherine James', 'profile_path': None}, {'credit_id': '566eec5292514169e200fd36', 'department': 'Costume &amp; Make-Up', 'gender': 0, 'id': 1420312, 'job': 'Makeup Artist', 'name': 'Loretta James-Demasi', 'profile_path': None}, {'credit_id': '566eec7e9251412dbc00a863', 'department': 'Directing', 'gender': 1, 'id': 1391605, 'job': 'Script Supervisor', 'name': 'Annie Welles', 'profile_path': None}, {'credit_id': '566eeca39251415001009dca', 'department': 'Art', 'gender': 0, 'id': 1442116, 'job': 'Art Department Coordinator', 'name': 'Wylie Griffin', 'profile_path': None}, {'credit_id': '566eecc092514125d300aa3f', 'department': 'Art', 'gender': 0, 'id': 1339445, 'job': 'Construction Coordinator', 'name': 'Chris Snyder', 'profile_path': None}]</t>
  </si>
  <si>
    <t>[{'name': 'USA Films', 'id': 987}, {'name': 'Initial Entertainment Group (IEG)', 'id': 7380}, {'name': 'Bedford Falls Company, The', 'id': 20634}, {'name': 'Compulsion Inc.', 'id': 58333}, {'name': 'Splendid Medien AG', 'id': 58334}]</t>
  </si>
  <si>
    <t>Traffic</t>
  </si>
  <si>
    <t>m582</t>
  </si>
  <si>
    <t>[{'cast_id': 17, 'character': 'Mark Renton', 'credit_id': '52fe4260c3a36847f8019913', 'gender': 2, 'id': 3061, 'name': 'Ewan McGregor', 'order': 0, 'profile_path': '/fHv0hv766frb4nqOua0zX0lqklH.jpg'}, {'cast_id': 18, 'character': 'Spud', 'credit_id': '52fe4260c3a36847f8019917', 'gender': 2, 'id': 1125, 'name': 'Ewen Bremner', 'order': 1, 'profile_path': '/7CQBnBHSNDcbY2LucqWqEpKWsCH.jpg'}, {'cast_id': 19, 'character': 'Sick Boy', 'credit_id': '52fe4260c3a36847f801991b', 'gender': 2, 'id': 9012, 'name': 'Jonny Lee Miller', 'order': 2, 'profile_path': '/70oZd4dPWNAibagHJvRU1Tf9e6h.jpg'}, {'cast_id': 30, 'character': 'Begbie', 'credit_id': '52fe4260c3a36847f8019947', 'gender': 2, 'id': 18023, 'name': 'Robert Carlyle', 'order': 3, 'profile_path': '/dLNeFPfJACiCiUz3oEdAjeKIwvZ.jpg'}, {'cast_id': 21, 'character': 'Diane', 'credit_id': '52fe4260c3a36847f8019923', 'gender': 1, 'id': 9015, 'name': 'Kelly Macdonald', 'order': 4, 'profile_path': '/xSRS2PwEvUnkauHE9DsQxrflwXc.jpg'}, {'cast_id': 20, 'character': 'Tommy', 'credit_id': '52fe4260c3a36847f801991f', 'gender': 2, 'id': 9013, 'name': 'Kevin McKidd', 'order': 5, 'profile_path': '/5MahWq6XoSuThdSLvVXUDa2LlkP.jpg'}, {'cast_id': 22, 'character': 'Swanney', 'credit_id': '52fe4260c3a36847f8019927', 'gender': 2, 'id': 3064, 'name': 'Peter Mullan', 'order': 6, 'profile_path': '/g344UcfsoYtz3Lt148mDtuQ9CQ0.jpg'}, {'cast_id': 23, 'character': 'Mr. Renton', 'credit_id': '52fe4260c3a36847f801992b', 'gender': 2, 'id': 2467, 'name': 'James Cosmo', 'order': 7, 'profile_path': '/523gSqAG9eSSNmKexFFZYh38SxL.jpg'}, {'cast_id': 24, 'character': 'Mrs. Renton', 'credit_id': '52fe4260c3a36847f801992f', 'gender': 1, 'id': 9016, 'name': 'Eileen Nicholas', 'order': 8, 'profile_path': '/7kq6qaoNLO0sgfsdlWclXACUUkb.jpg'}, {'cast_id': 25, 'character': 'Allison', 'credit_id': '52fe4260c3a36847f8019933', 'gender': 1, 'id': 1837, 'name': 'Susan Vidler', 'order': 9, 'profile_path': None}, {'cast_id': 26, 'character': 'Lizzy', 'credit_id': '52fe4260c3a36847f8019937', 'gender': 1, 'id': 9017, 'name': 'Pauline Lynch', 'order': 10, 'profile_path': '/lY0sZAXokM5eX0nbUbSC6Az68IF.jpg'}, {'cast_id': 27, 'character': 'Gail', 'credit_id': '52fe4260c3a36847f801993b', 'gender': 1, 'id': 1834, 'name': 'Shirley Henderson', 'order': 11, 'profile_path': '/yxFCumQ2vjMgpdENmroOFN6KENO.jpg'}, {'cast_id': 28, 'character': 'Gavin/US Tourist', 'credit_id': '52fe4260c3a36847f801993f', 'gender': 2, 'id': 2258, 'name': 'Stuart McQuarrie', 'order': 12, 'profile_path': '/ee92NQVfIUe4k8ERUYhhs1Oi5Le.jpg'}, {'cast_id': 35, 'character': 'Dealer', 'credit_id': '57c1804fc3a3685334002ead', 'gender': 2, 'id': 20056, 'name': 'Keith Allen', 'order': 13, 'profile_path': '/qLaiCqSlCrcGWETlMWQ4VTJTo9Z.jpg'}, {'cast_id': 36, 'character': 'Andreas', 'credit_id': '589ce97ec3a368114f002ab8', 'gender': 2, 'id': 36083, 'name': 'Kevin Allen', 'order': 14, 'profile_path': '/be76iefw66VcgYUkWmHUCypM0PM.jpg'}, {'cast_id': 29, 'character': 'Mikey Forrester', 'credit_id': '52fe4260c3a36847f8019943', 'gender': 2, 'id': 8998, 'name': 'Irvine Welsh', 'order': 15, 'profile_path': '/ffFHWJYi7KmYdA9lSX769rfDiq3.jpg'}, {'cast_id': 39, 'character': 'Estate Agent', 'credit_id': '589ce9fec3a3681151002fc1', 'gender': 0, 'id': 94740, 'name': 'Eddie Nestor', 'order': 16, 'profile_path': '/sX6uuO7kILMkm9Xqj9Jgfvivb7U.jpg'}, {'cast_id': 32, 'character': "Gail's Mother", 'credit_id': '555fe48bc3a36868f6004006', 'gender': 0, 'id': 1469826, 'name': 'Annie Louise Ross', 'order': 17, 'profile_path': '/kSEMAF14MDrrdfJlItY0XxK8YWz.jpg'}, {'cast_id': 33, 'character': "Gail's Father", 'credit_id': '555fe4bfc3a36868d9003cb3', 'gender': 0, 'id': 1469829, 'name': 'Billy Riddoch', 'order': 18, 'profile_path': None}, {'cast_id': 37, 'character': 'Game Show Host', 'credit_id': '589ce9cdc3a3681155002f1c', 'gender': 0, 'id': 1220473, 'name': 'Dale Winton', 'order': 19, 'profile_path': None}, {'cast_id': 34, 'character': 'Man', 'credit_id': '57672612925141652d0003ee', 'gender': 2, 'id': 79648, 'name': 'Hugh Ross', 'order': 20, 'profile_path': '/eLQrZRrz1cfw1n1fsRuABuTrPZw.jpg'}, {'cast_id': 38, 'character': 'Man 2', 'credit_id': '589ce9ea9251410892002dfb', 'gender': 0, 'id': 1231388, 'name': 'Victor Eadie', 'order': 21, 'profile_path': None}, {'cast_id': 40, 'character': 'Woman', 'credit_id': '589cea6d9251410892002e2e', 'gender': 1, 'id': 1626620, 'name': 'Kate Donnelly', 'order': 22, 'profile_path': None}]</t>
  </si>
  <si>
    <t>[{'credit_id': '52fe4260c3a36847f80198c1', 'department': 'Directing', 'gender': 2, 'id': 2034, 'job': 'Director', 'name': 'Danny Boyle', 'profile_path': '/b5qQpFHmgNyvV1t81ou17Jt2fRj.jpg'}, {'credit_id': '52fe4260c3a36847f80198c7', 'department': 'Writing', 'gender': 2, 'id': 8998, 'job': 'Author', 'name': 'Irvine Welsh', 'profile_path': '/ffFHWJYi7KmYdA9lSX769rfDiq3.jpg'}, {'credit_id': '52fe4260c3a36847f80198cd', 'department': 'Writing', 'gender': 2, 'id': 8999, 'job': 'Screenplay', 'name': 'John Hodge', 'profile_path': None}, {'credit_id': '52fe4260c3a36847f80198d3', 'department': 'Production', 'gender': 2, 'id': 2035, 'job': 'Producer', 'name': 'Andrew Macdonald', 'profile_path': None}, {'credit_id': '52fe4260c3a36847f80198df', 'department': 'Camera', 'gender': 2, 'id': 473, 'job': 'Director of Photography', 'name': 'Brian Tufano', 'profile_path': None}, {'credit_id': '52fe4260c3a36847f80198e5', 'department': 'Editing', 'gender': 2, 'id': 9001, 'job': 'Editor', 'name': 'Masahiro Hirakubo', 'profile_path': None}, {'credit_id': '52fe4260c3a36847f80198eb', 'department': 'Production', 'gender': 2, 'id': 9002, 'job': 'Casting', 'name': 'Andy Pryor', 'profile_path': None}, {'credit_id': '52fe4260c3a36847f80198f1', 'department': 'Production', 'gender': 2, 'id': 2073, 'job': 'Casting', 'name': 'Gail Stevens', 'profile_path': None}, {'credit_id': '52fe4260c3a36847f80198f7', 'department': 'Art', 'gender': 0, 'id': 9003, 'job': 'Production Design', 'name': 'Kave Quinn', 'profile_path': None}, {'credit_id': '52fe4260c3a36847f80198fd', 'department': 'Art', 'gender': 1, 'id': 9004, 'job': 'Art Direction', 'name': 'Tracey Gallacher', 'profile_path': None}, {'credit_id': '52fe4260c3a36847f8019903', 'department': 'Costume &amp; Make-Up', 'gender': 2, 'id': 9007, 'job': 'Makeup Artist', 'name': 'Robert McCann', 'profile_path': None}, {'credit_id': '52fe4260c3a36847f8019909', 'department': 'Production', 'gender': 0, 'id': 9008, 'job': 'Production Manager', 'name': 'Lesley Stewart', 'profile_path': None}, {'credit_id': '59c02ea1c3a36804db002aab', 'department': 'Directing', 'gender': 2, 'id': 9009, 'job': 'First Assistant Director', 'name': 'David Gilchrist', 'profile_path': None}, {'credit_id': '52fe4260c3a36847f801994d', 'department': 'Costume &amp; Make-Up', 'gender': 0, 'id': 9006, 'job': 'Costume Design', 'name': 'Rachael Fleming', 'profile_path': None}, {'credit_id': '59c02c70c3a3680489002ba9', 'department': 'Art', 'gender': 0, 'id': 1890687, 'job': 'Art Department Assistant', 'name': 'Irene Harris', 'profile_path': None}, {'credit_id': '59c02c7c9251417dd4002a38', 'department': 'Art', 'gender': 0, 'id': 1890688, 'job': 'Assistant Art Director', 'name': 'Niki Longmuir', 'profile_path': None}, {'credit_id': '59c02ca0c3a36804c00025a6', 'department': 'Art', 'gender': 0, 'id': 1890689, 'job': 'Painter', 'name': 'Paul Curren', 'profile_path': None}, {'credit_id': '59c02cb7c3a36804c00025bd', 'department': 'Art', 'gender': 0, 'id': 1890690, 'job': 'Standby Painter', 'name': 'Stewart Cunningham', 'profile_path': None}, {'credit_id': '59c02ce59251417d7d002a0e', 'department': 'Camera', 'gender': 0, 'id': 1842137, 'job': 'Grip', 'name': 'Adrian McCarthy', 'profile_path': None}, {'credit_id': '59c02cf5c3a3680489002c48', 'department': 'Camera', 'gender': 0, 'id': 1890691, 'job': 'Steadicam Operator', 'name': 'Simon Bray', 'profile_path': None}, {'credit_id': '59c02d01c3a36804b1002862', 'department': 'Camera', 'gender': 0, 'id': 1427556, 'job': 'Still Photographer', 'name': 'Liam Longman', 'profile_path': None}, {'credit_id': '59c02d1e9251417dd4002adb', 'department': 'Camera', 'gender': 0, 'id': 1403641, 'job': 'Underwater Camera', 'name': 'Mike Valentine', 'profile_path': None}, {'credit_id': '59c02d3fc3a36804db00294d', 'department': 'Costume &amp; Make-Up', 'gender': 2, 'id': 9007, 'job': 'Hairstylist', 'name': 'Robert McCann', 'profile_path': None}, {'credit_id': '59c02d589251417d7d002a81', 'department': 'Costume &amp; Make-Up', 'gender': 0, 'id': 1427823, 'job': 'Makeup Designer', 'name': 'Graham Johnston', 'profile_path': None}, {'credit_id': '59c02d709251417de0002a17', 'department': 'Costume &amp; Make-Up', 'gender': 0, 'id': 1465066, 'job': 'Set Dressing Artist', 'name': 'Penny Crawford', 'profile_path': None}, {'credit_id': '59c02dd3c3a3680489002d3e', 'department': 'Crew', 'gender': 0, 'id': 1890692, 'job': 'Carpenter', 'name': 'Brian Adams', 'profile_path': None}, {'credit_id': '59c02de59251417de0002a80', 'department': 'Crew', 'gender': 0, 'id': 1868732, 'job': 'Driver', 'name': 'Eric Smith', 'profile_path': None}, {'credit_id': '59c02df2c3a368044a0027fa', 'department': 'Crew', 'gender': 0, 'id': 1415041, 'job': 'Loader', 'name': 'Lewis Buchan', 'profile_path': None}, {'credit_id': '59c02e06c3a36804c00026d9', 'department': 'Crew', 'gender': 0, 'id': 1583799, 'job': 'Scenic Artist', 'name': 'Stuart Clarke', 'profile_path': None}, {'credit_id': '59c02e4d9251417d7d002b7c', 'department': 'Crew', 'gender': 0, 'id': 1890694, 'job': 'Security', 'name': 'William Adams', 'profile_path': None}, {'credit_id': '59c02e5cc3a36804c0002727', 'department': 'Sound', 'gender': 0, 'id': 1640361, 'job': 'Sound Recordist', 'name': 'Colin Nicolson', 'profile_path': None}, {'credit_id': '59c02e779251417db0002be6', 'department': 'Crew', 'gender': 0, 'id': 1872919, 'job': 'Utility Stunts', 'name': 'Scott Cowan', 'profile_path': None}, {'credit_id': '59c02eae9251417d9b002b91', 'department': 'Directing', 'gender': 0, 'id': 1890696, 'job': 'Script Supervisor', 'name': 'Anne Coulter', 'profile_path': None}, {'credit_id': '59c02eba9251417dd4002c61', 'department': 'Sound', 'gender': 0, 'id': 1855227, 'job': 'Dialogue Editor', 'name': 'Richard Fettes', 'profile_path': None}, {'credit_id': '59c02ed09251417dea002942', 'department': 'Lighting', 'gender': 0, 'id': 128981, 'job': 'Best Boy Electric', 'name': 'Mark Ritchie', 'profile_path': None}, {'credit_id': '59c02ee39251417d7d002c1a', 'department': 'Lighting', 'gender': 0, 'id': 1890697, 'job': 'Electrician', 'name': 'Arthur Donnelly', 'profile_path': None}, {'credit_id': '59c02f069251417db0002c70', 'department': 'Lighting', 'gender': 0, 'id': 1890698, 'job': 'Gaffer', 'name': 'Willie Cadden', 'profile_path': None}, {'credit_id': '59c02f15c3a3680508002c40', 'department': 'Production', 'gender': 0, 'id': 1797421, 'job': 'Location Manager', 'name': 'Andrew Bainbridge', 'profile_path': None}, {'credit_id': '59c02f27c3a36804f9002b07', 'department': 'Production', 'gender': 0, 'id': 1890699, 'job': 'Production Accountant', 'name': 'Jenifer Booth', 'profile_path': None}, {'credit_id': '59c02f3b9251417dd4002ce9', 'department': 'Production', 'gender': 0, 'id': 1890700, 'job': 'Production Coordinator', 'name': 'Shellie Smith', 'profile_path': None}, {'credit_id': '59c02f73c3a368044a00296e', 'department': 'Sound', 'gender': 0, 'id': 1890701, 'job': 'Boom Operator', 'name': 'Tony Cook', 'profile_path': None}, {'credit_id': '59c02f8ec3a3680508002cc8', 'department': 'Sound', 'gender': 2, 'id': 11350, 'job': 'Assistant Sound Editor', 'name': 'James Boyle', 'profile_path': None}, {'credit_id': '59c02faa9251417dd4002d5b', 'department': 'Sound', 'gender': 0, 'id': 1340003, 'job': 'Sound Effects Editor', 'name': 'Jonathan Miller', 'profile_path': None}, {'credit_id': '59c02fc9c3a36804db002bd7', 'department': 'Crew', 'gender': 2, 'id': 65016, 'job': 'Thanks', 'name': 'David Aukin', 'profile_path': None}]</t>
  </si>
  <si>
    <t>[{'name': 'Miramax Films', 'id': 14}, {'name': 'Channel Four Films', 'id': 181}, {'name': 'Noel Gay Motion Picture Company', 'id': 358}, {'name': 'Figment Films', 'id': 359}, {'name': 'Film4', 'id': 9349}]</t>
  </si>
  <si>
    <t>Trainspotting</t>
  </si>
  <si>
    <t>m583</t>
  </si>
  <si>
    <t>[{'cast_id': 4, 'character': 'Captain James T. Kirk', 'credit_id': '52fe4222c3a36847f8006975', 'gender': 2, 'id': 1748, 'name': 'William Shatner', 'order': 0, 'profile_path': '/4byp8PsbRkC3UQVuvMAh4bcj7E2.jpg'}, {'cast_id': 5, 'character': 'Captain Spock', 'credit_id': '52fe4222c3a36847f8006979', 'gender': 2, 'id': 1749, 'name': 'Leonard Nimoy', 'order': 1, 'profile_path': '/rTQulQ5WMehA3SSBnGTmayTsF0m.jpg'}, {'cast_id': 6, 'character': 'Dr. Leonard McCoy', 'credit_id': '52fe4222c3a36847f800697d', 'gender': 0, 'id': 1750, 'name': 'DeForest Kelley', 'order': 2, 'profile_path': '/fUL1BY8XjLsQihueDD1UUAm0Qy6.jpg'}, {'cast_id': 7, 'character': 'Montgomery Scott', 'credit_id': '52fe4222c3a36847f8006981', 'gender': 2, 'id': 1751, 'name': 'James Doohan', 'order': 3, 'profile_path': '/um8EusLMoUzId8mbfhIXx0J3M82.jpg'}, {'cast_id': 8, 'character': 'Cmdr. Hikaru Sulu', 'credit_id': '52fe4222c3a36847f8006985', 'gender': 0, 'id': 1752, 'name': 'George Takei', 'order': 4, 'profile_path': '/5eBSvAPy6DnWsMX61IlJyjUzCRJ.jpg'}, {'cast_id': 10, 'character': 'Cmdr. Pavel Chekov', 'credit_id': '52fe4222c3a36847f800698d', 'gender': 2, 'id': 1754, 'name': 'Walter Koenig', 'order': 5, 'profile_path': '/itlUSqOqCBH8v4ECM9jGysqMIDz.jpg'}, {'cast_id': 9, 'character': 'Cmdr. Uhura', 'credit_id': '52fe4222c3a36847f8006989', 'gender': 1, 'id': 1753, 'name': 'Nichelle Nichols', 'order': 6, 'profile_path': '/1p5EIwiyFBxjs5e8a6AzPRzy1JL.jpg'}, {'cast_id': 11, 'character': 'St. John Talbot', 'credit_id': '52fe4222c3a36847f8006991', 'gender': 2, 'id': 2076, 'name': 'David Warner', 'order': 7, 'profile_path': '/wgp2AlWKveLBOcs8YNuLeZiLsGL.jpg'}, {'cast_id': 12, 'character': 'Sybok', 'credit_id': '52fe4222c3a36847f8006995', 'gender': 2, 'id': 2077, 'name': 'Laurence Luckinbill', 'order': 8, 'profile_path': '/jlqRZS4qGvcUokv3EaWSXZsi04l.jpg'}, {'cast_id': 13, 'character': 'Gen. Korrd', 'credit_id': '52fe4222c3a36847f8006999', 'gender': 2, 'id': 2078, 'name': 'Charles Cooper', 'order': 9, 'profile_path': '/2Zk4dOIlcWRGO1RXsPoWVbL7Fcf.jpg'}, {'cast_id': 14, 'character': 'Caithlin Dar', 'credit_id': '52fe4222c3a36847f800699d', 'gender': 1, 'id': 2079, 'name': 'Cynthia Gouw', 'order': 10, 'profile_path': None}, {'cast_id': 15, 'character': 'Capt. Klaa', 'credit_id': '52fe4222c3a36847f80069a1', 'gender': 2, 'id': 2080, 'name': 'Todd Bryant', 'order': 11, 'profile_path': None}, {'cast_id': 16, 'character': 'God', 'credit_id': '52fe4222c3a36847f80069a5', 'gender': 2, 'id': 2081, 'name': 'George Murdock', 'order': 12, 'profile_path': '/6FsCrzj86JjQJsEMYWnDBdPa0kw.jpg'}, {'cast_id': 23, 'character': 'Young Sarek', 'credit_id': '5510cdd69251415c32000756', 'gender': 0, 'id': 1444735, 'name': 'Jonathan Simpson', 'order': 13, 'profile_path': None}]</t>
  </si>
  <si>
    <t>[{'credit_id': '52fe4222c3a36847f8006965', 'department': 'Directing', 'gender': 2, 'id': 1748, 'job': 'Director', 'name': 'William Shatner', 'profile_path': '/4byp8PsbRkC3UQVuvMAh4bcj7E2.jpg'}, {'credit_id': '52fe4222c3a36847f800696b', 'department': 'Production', 'gender': 2, 'id': 1791, 'job': 'Producer', 'name': 'Harve Bennett', 'profile_path': '/1bjvMRvtV1UcA2hqAXiDRVLaAwF.jpg'}, {'credit_id': '52fe4222c3a36847f8006971', 'department': 'Writing', 'gender': 2, 'id': 2075, 'job': 'Screenplay', 'name': 'David Loughery', 'profile_path': None}, {'credit_id': '52fe4222c3a36847f80069ab', 'department': 'Camera', 'gender': 2, 'id': 2082, 'job': 'Director of Photography', 'name': 'Andrew Laszlo', 'profile_path': None}, {'credit_id': '52fe4222c3a36847f80069b1', 'department': 'Art', 'gender': 2, 'id': 796, 'job': 'Set Decoration', 'name': 'John M. Dwyer', 'profile_path': None}, {'credit_id': '52fe4222c3a36847f80069b7', 'department': 'Sound', 'gender': 2, 'id': 1760, 'job': 'Original Music Composer', 'name': 'Jerry Goldsmith', 'profile_path': '/e6sd10VuwFXkgRFrCTCygbhMq2q.jpg'}, {'credit_id': '52fe4222c3a36847f80069bd', 'department': 'Art', 'gender': 2, 'id': 2083, 'job': 'Production Design', 'name': 'Herman F. Zimmerman', 'profile_path': None}, {'credit_id': '52fe4222c3a36847f80069c3', 'department': 'Production', 'gender': 2, 'id': 2084, 'job': 'Casting', 'name': 'Bill Shepard', 'profile_path': None}, {'credit_id': '52fe4222c3a36847f80069c9', 'department': 'Editing', 'gender': 2, 'id': 2033, 'job': 'Editor', 'name': 'Peter E. Berger', 'profile_path': None}, {'credit_id': '58ffb44392514161dd002167', 'department': 'Visual Effects', 'gender': 0, 'id': 1803758, 'job': 'Special Effects Supervisor', 'name': 'Michael Wood', 'profile_path': None}]</t>
  </si>
  <si>
    <t>Star Trek V: The Final Frontier</t>
  </si>
  <si>
    <t>m584</t>
  </si>
  <si>
    <t>['action', 'adventure', 'sci-fi', 'thriller', 'sci-fi']</t>
  </si>
  <si>
    <t>[{'cast_id': 1, 'character': 'Kevin Flynn/Clu', 'credit_id': '52fe4217c3a36847f800332b', 'gender': 2, 'id': 1229, 'name': 'Jeff Bridges', 'order': 0, 'profile_path': '/xms1RAY6q7Lzp7wNeRCB0kzhucn.jpg'}, {'cast_id': 2, 'character': 'Alan Bradley/Tron', 'credit_id': '52fe4217c3a36847f800332f', 'gender': 2, 'id': 2547, 'name': 'Bruce Boxleitner', 'order': 1, 'profile_path': '/8CWvXiTru0EPH0M9ecLQ84E0YWA.jpg'}, {'cast_id': 3, 'character': 'Ed Dillinger/Sark/Voice of Master Control Program', 'credit_id': '52fe4217c3a36847f8003333', 'gender': 2, 'id': 2076, 'name': 'David Warner', 'order': 2, 'profile_path': '/wgp2AlWKveLBOcs8YNuLeZiLsGL.jpg'}, {'cast_id': 4, 'character': 'Lora/Yori', 'credit_id': '52fe4217c3a36847f8003337', 'gender': 0, 'id': 2548, 'name': 'Cindy Morgan', 'order': 3, 'profile_path': '/s32OPPwn3p3mvJ0ot61a4smz6aj.jpg'}, {'cast_id': 5, 'character': 'Dr. Walter Gibbs/Dumont', 'credit_id': '52fe4217c3a36847f800333b', 'gender': 0, 'id': 2549, 'name': 'Barnard Hughes', 'order': 4, 'profile_path': '/jvHz3TjqROc3Wixeq6dbFBas3EB.jpg'}, {'cast_id': 6, 'character': 'Ram/Popcorn Co-Worker', 'credit_id': '52fe4217c3a36847f800333f', 'gender': 2, 'id': 2550, 'name': 'Dan Shor', 'order': 5, 'profile_path': '/aIs4IgAlAaXE1RAdFrVUR4uZKiW.jpg'}, {'cast_id': 26, 'character': 'Crom', 'credit_id': '52fe4217c3a36847f80033b5', 'gender': 2, 'id': 12876, 'name': 'Peter Jurasik', 'order': 6, 'profile_path': '/cv1n6CVSgPqAiYfYlu9V207mfmj.jpg'}, {'cast_id': 27, 'character': "Peter/Sark's Lieutenant", 'credit_id': '52fe4217c3a36847f80033b9', 'gender': 0, 'id': 12877, 'name': 'Tony Stephano', 'order': 7, 'profile_path': None}, {'cast_id': 28, 'character': 'Warrior #1', 'credit_id': '52fe4217c3a36847f80033bd', 'gender': 0, 'id': 12878, 'name': 'Craig Chudy', 'order': 8, 'profile_path': None}, {'cast_id': 29, 'character': 'Warrior #2', 'credit_id': '52fe4217c3a36847f80033c1', 'gender': 0, 'id': 12879, 'name': 'Vince Deadrick Jr.', 'order': 9, 'profile_path': '/z4HIKOQGQj8QXozFpQhj43xlmHm.jpg'}, {'cast_id': 30, 'character': 'Expert Disc Warrior', 'credit_id': '52fe4217c3a36847f80033c5', 'gender': 0, 'id': 12880, 'name': 'Sam Schatz', 'order': 10, 'profile_path': None}, {'cast_id': 31, 'character': 'Conscript #2', 'credit_id': '53dbbdc3c3a368434100006e', 'gender': 2, 'id': 21259, 'name': 'Michael Dudikoff', 'order': 11, 'profile_path': '/oUsn5aUJ4f9V4a5mcucTVbQMRj1.jpg'}]</t>
  </si>
  <si>
    <t>[{'credit_id': '52fe4217c3a36847f8003345', 'department': 'Sound', 'gender': 1, 'id': 2284, 'job': 'Original Music Composer', 'name': 'Wendy Carlos', 'profile_path': None}, {'credit_id': '52fe4217c3a36847f800334b', 'department': 'Directing', 'gender': 2, 'id': 12859, 'job': 'Director', 'name': 'Steven Lisberger', 'profile_path': None}, {'credit_id': '52fe4217c3a36847f8003351', 'department': 'Writing', 'gender': 2, 'id': 12859, 'job': 'Screenplay', 'name': 'Steven Lisberger', 'profile_path': None}, {'credit_id': '52fe4217c3a36847f8003357', 'department': 'Production', 'gender': 0, 'id': 12862, 'job': 'Producer', 'name': 'Harrison Ellenshaw', 'profile_path': None}, {'credit_id': '52fe4217c3a36847f800335d', 'department': 'Production', 'gender': 2, 'id': 6889, 'job': 'Producer', 'name': 'Donald Kushner', 'profile_path': '/uYzKylQSQUiVGsUPK47OSuYGUCA.jpg'}, {'credit_id': '52fe4217c3a36847f8003363', 'department': 'Production', 'gender': 0, 'id': 12863, 'job': 'Executive Producer', 'name': 'Ron W. Miller', 'profile_path': None}, {'credit_id': '52fe4217c3a36847f800336f', 'department': 'Camera', 'gender': 0, 'id': 12864, 'job': 'Director of Photography', 'name': 'Bruce Logan', 'profile_path': None}, {'credit_id': '52fe4217c3a36847f8003375', 'department': 'Editing', 'gender': 2, 'id': 12865, 'job': 'Editor', 'name': 'Jeff Gourson', 'profile_path': None}, {'credit_id': '52fe4217c3a36847f800337b', 'department': 'Production', 'gender': 0, 'id': 12866, 'job': 'Casting', 'name': 'Pam Polifroni', 'profile_path': None}, {'credit_id': '52fe4217c3a36847f8003381', 'department': 'Art', 'gender': 0, 'id': 12867, 'job': 'Production Design', 'name': 'Syd Mead', 'profile_path': None}, {'credit_id': '52fe4217c3a36847f8003387', 'department': 'Art', 'gender': 0, 'id': 12868, 'job': 'Production Design', 'name': 'Dean Mitzner', 'profile_path': None}, {'credit_id': '52fe4217c3a36847f800338d', 'department': 'Art', 'gender': 0, 'id': 12869, 'job': 'Art Direction', 'name': 'John B. Mansbridge', 'profile_path': None}, {'credit_id': '52fe4217c3a36847f8003393', 'department': 'Art', 'gender': 0, 'id': 12870, 'job': 'Art Direction', 'name': 'Al Roelofs', 'profile_path': None}, {'credit_id': '52fe4217c3a36847f8003399', 'department': 'Art', 'gender': 0, 'id': 12871, 'job': 'Set Decoration', 'name': 'Roger M. Shook', 'profile_path': None}, {'credit_id': '52fe4217c3a36847f800339f', 'department': 'Costume &amp; Make-Up', 'gender': 0, 'id': 12872, 'job': 'Costume Design', 'name': 'Eloise Jensson', 'profile_path': None}, {'credit_id': '52fe4217c3a36847f80033a5', 'department': 'Costume &amp; Make-Up', 'gender': 1, 'id': 13589, 'job': 'Costume Design', 'name': 'Rosanna Norton', 'profile_path': '/mfiXzHEDQrKvFJIjayyEhlFuk5R.jpg'}, {'credit_id': '52fe4217c3a36847f80033ab', 'department': 'Costume &amp; Make-Up', 'gender': 0, 'id': 12874, 'job': 'Costume Design', 'name': 'Lorry Richter', 'profile_path': None}, {'credit_id': '52fe4217c3a36847f80033b1', 'department': 'Costume &amp; Make-Up', 'gender': 0, 'id': 12875, 'job': 'Costume Design', 'name': 'Nedra Rosemond-Watt', 'profile_path': None}, {'credit_id': '564c0e1ac3a36860310056e5', 'department': 'Art', 'gender': 2, 'id': 62460, 'job': 'Conceptual Design', 'name': 'Jean Giraud', 'profile_path': '/ahp6XMVmlPdYRvZIL6XDTix0gD4.jpg'}]</t>
  </si>
  <si>
    <t>[{'id': 878, 'name': 'Science Fiction'}, {'id': 28, 'name': 'Action'}, {'id': 12, 'name': 'Adventure'}]</t>
  </si>
  <si>
    <t>[{'name': 'Walt Disney Pictures', 'id': 2}, {'name': 'Lisberger/Kushner', 'id': 558}]</t>
  </si>
  <si>
    <t>Tron</t>
  </si>
  <si>
    <t>m585</t>
  </si>
  <si>
    <t>['action', 'thriller']</t>
  </si>
  <si>
    <t>[{'cast_id': 2, 'character': 'Harry Tasker', 'credit_id': '52fe461c9251416c91049907', 'gender': 2, 'id': 1100, 'name': 'Arnold Schwarzenegger', 'order': 0, 'profile_path': '/sOkCXc9xuSr6v7mdAq9LwEBje68.jpg'}, {'cast_id': 3, 'character': 'Helen Tasker', 'credit_id': '52fe461d9251416c9104990b', 'gender': 1, 'id': 8944, 'name': 'Jamie Lee Curtis', 'order': 1, 'profile_path': '/c4poMDwQ0nUj81m4WPriiv96ExZ.jpg'}, {'cast_id': 4, 'character': 'Albert Gibson', 'credit_id': '52fe461d9251416c9104990f', 'gender': 2, 'id': 74036, 'name': 'Tom Arnold', 'order': 2, 'profile_path': '/udJkmZPrQs4D8NPV8u4BEv3rNLX.jpg'}, {'cast_id': 5, 'character': 'Simon', 'credit_id': '52fe461d9251416c91049913', 'gender': 2, 'id': 2053, 'name': 'Bill Paxton', 'order': 3, 'profile_path': '/53Ln1wTC0OCLzBF4HNlwhMXYgOU.jpg'}, {'cast_id': 11, 'character': 'Juno Skinner', 'credit_id': '52fe461d9251416c91049923', 'gender': 1, 'id': 13445, 'name': 'Tia Carrere', 'order': 4, 'profile_path': '/s2y4Hj7ZIuEMyE0W3o8WCVcHwiL.jpg'}, {'cast_id': 9, 'character': 'Salim Abu Aziz', 'credit_id': '52fe461d9251416c9104991f', 'gender': 2, 'id': 10672, 'name': 'Art Malik', 'order': 5, 'profile_path': '/dJ8isTdH4hLfQHDEJu7DQYdfeIz.jpg'}, {'cast_id': 6, 'character': 'Dana Tasker', 'credit_id': '52fe461d9251416c91049917', 'gender': 1, 'id': 13446, 'name': 'Eliza Dushku', 'order': 6, 'profile_path': '/drQXyoKMVf4IJsCdmnOXpzhBEYL.jpg'}, {'cast_id': 12, 'character': 'Faisil', 'credit_id': '52fe461d9251416c91049927', 'gender': 2, 'id': 31511, 'name': 'Grant Heslov', 'order': 7, 'profile_path': '/7MKZWZnGmeBmK9JRUKZYDN8Cqeb.jpg'}, {'cast_id': 7, 'character': 'Spencer Trilby', 'credit_id': '52fe461d9251416c9104991b', 'gender': 2, 'id': 10017, 'name': 'Charlton Heston', 'order': 8, 'profile_path': '/pXwJV9JlOCKOHSfEJdt2q61SZVq.jpg'}, {'cast_id': 33, 'character': 'Jamal Khaled', 'credit_id': '55fdc4ce92514152aa0017f0', 'gender': 2, 'id': 116907, 'name': 'Marshall Manesh', 'order': 9, 'profile_path': '/168Eocdc4VrVHMf76kLU6QqK6cL.jpg'}]</t>
  </si>
  <si>
    <t>[{'credit_id': '52fe461d9251416c91049963', 'department': 'Editing', 'gender': 2, 'id': 898, 'job': 'Editor', 'name': 'Mark Goldblatt', 'profile_path': None}, {'credit_id': '52fe461d9251416c9104996f', 'department': 'Production', 'gender': 1, 'id': 1262, 'job': 'Casting', 'name': 'Mali Finn', 'profile_path': None}, {'credit_id': '52fe461d9251416c91049987', 'department': 'Art', 'gender': 1, 'id': 11079, 'job': 'Set Decoration', 'name': 'Cindy Carr', 'profile_path': '/vSTmvvf9X00fufN6zFBwgOxIPF1.jpg'}, {'credit_id': '52fe461d9251416c9104992d', 'department': 'Writing', 'gender': 2, 'id': 2710, 'job': 'Screenplay', 'name': 'James Cameron', 'profile_path': '/zy2foCd8PEtvCcsX48cROdQdDLB.jpg'}, {'credit_id': '52fe461c9251416c91049903', 'department': 'Directing', 'gender': 2, 'id': 2710, 'job': 'Director', 'name': 'James Cameron', 'profile_path': '/zy2foCd8PEtvCcsX48cROdQdDLB.jpg'}, {'credit_id': '52fe461d9251416c9104993f', 'department': 'Production', 'gender': 2, 'id': 2710, 'job': 'Producer', 'name': 'James Cameron', 'profile_path': '/zy2foCd8PEtvCcsX48cROdQdDLB.jpg'}, {'credit_id': '52fe461d9251416c91049933', 'department': 'Sound', 'gender': 2, 'id': 2722, 'job': 'Original Music Composer', 'name': 'Brad Fiedel', 'profile_path': None}, {'credit_id': '52fe461d9251416c9104997b', 'department': 'Art', 'gender': 2, 'id': 7757, 'job': 'Art Direction', 'name': 'Robert W. Laing', 'profile_path': None}, {'credit_id': '52fe461d9251416c91049975', 'department': 'Art', 'gender': 0, 'id': 8524, 'job': 'Production Design', 'name': 'Peter Lamont', 'profile_path': '/auOeNxa9viwhGN3XIO33q4v6Jcq.jpg'}, {'credit_id': '52fe461d9251416c91049939', 'department': 'Production', 'gender': 1, 'id': 3984, 'job': 'Producer', 'name': 'Stephanie Austin', 'profile_path': None}, {'credit_id': '52fe461d9251416c91049969', 'department': 'Editing', 'gender': 2, 'id': 3985, 'job': 'Editor', 'name': 'Richard A. Harris', 'profile_path': None}, {'credit_id': '52fe461d9251416c9104995d', 'department': 'Editing', 'gender': 2, 'id': 3987, 'job': 'Editor', 'name': 'Conrad Buff IV', 'profile_path': None}, {'credit_id': '52fe461d9251416c9104998d', 'department': 'Costume &amp; Make-Up', 'gender': 1, 'id': 3989, 'job': 'Costume Design', 'name': 'Marlene Stewart', 'profile_path': None}, {'credit_id': '52fe461d9251416c91049993', 'department': 'Costume &amp; Make-Up', 'gender': 0, 'id': 3995, 'job': 'Makeup Department Head', 'name': 'Jeff Dawn', 'profile_path': None}, {'credit_id': '52fe461d9251416c91049957', 'department': 'Camera', 'gender': 2, 'id': 8523, 'job': 'Director of Photography', 'name': 'Russell Carpenter', 'profile_path': '/zhcM8RBTC8goTfJT3TbraeO1x5n.jpg'}, {'credit_id': '52fe461d9251416c9104994b', 'department': 'Production', 'gender': 0, 'id': 21567, 'job': 'Executive Producer', 'name': 'Rae Sanchini', 'profile_path': None}, {'credit_id': '52fe461d9251416c91049945', 'department': 'Production', 'gender': 2, 'id': 43518, 'job': 'Executive Producer', 'name': 'Lawrence Kasanoff', 'profile_path': None}, {'credit_id': '52fe461d9251416c91049951', 'department': 'Production', 'gender': 2, 'id': 955123, 'job': 'Executive Producer', 'name': 'Robert Shriver', 'profile_path': None}, {'credit_id': '52fe461d9251416c91049981', 'department': 'Art', 'gender': 2, 'id': 960431, 'job': 'Art Direction', 'name': 'Michael Novotny', 'profile_path': None}, {'credit_id': '537f5a2c0e0a2624b7005142', 'department': 'Costume &amp; Make-Up', 'gender': 1, 'id': 1319844, 'job': 'Costume Supervisor', 'name': 'Lisa Lovaas', 'profile_path': None}, {'credit_id': '56a2d1d9c3a3683893000f70', 'department': 'Art', 'gender': 2, 'id': 1393558, 'job': 'Set Decoration', 'name': 'Ray Fisher', 'profile_path': None}, {'credit_id': '55402cdec3a3681da0000629', 'department': 'Visual Effects', 'gender': 0, 'id': 1395269, 'job': 'Visual Effects Supervisor', 'name': 'John Bruno', 'profile_path': None}, {'credit_id': '55fdc503c3a3681328001677', 'department': 'Production', 'gender': 0, 'id': 1512019, 'job': 'Associate Producer', 'name': 'Pamela Easley', 'profile_path': None}]</t>
  </si>
  <si>
    <t>True Lies</t>
  </si>
  <si>
    <t>m586</t>
  </si>
  <si>
    <t>[{'cast_id': 4, 'character': 'Clarence Worley', 'credit_id': '52fe4237c3a36847f800cdb7', 'gender': 2, 'id': 2224, 'name': 'Christian Slater', 'order': 0, 'profile_path': '/3ElLWjnvchMS6Q4cIQOK8QNAoMG.jpg'}, {'cast_id': 5, 'character': 'Alabama Whitman', 'credit_id': '52fe4237c3a36847f800cdbb', 'gender': 1, 'id': 4687, 'name': 'Patricia Arquette', 'order': 1, 'profile_path': '/9Sz0M91CHHkJ5tlPteiXv34gpgK.jpg'}, {'cast_id': 6, 'character': 'Dick Ritchie', 'credit_id': '52fe4237c3a36847f800cdbf', 'gender': 2, 'id': 4688, 'name': 'Michael Rapaport', 'order': 2, 'profile_path': '/i39bAISjAUWYlXZZA0wmjYWnZGf.jpg'}, {'cast_id': 7, 'character': 'Elliot Blitzer', 'credit_id': '52fe4237c3a36847f800cdc3', 'gender': 2, 'id': 4689, 'name': 'Bronson Pinchot', 'order': 3, 'profile_path': '/hGaFZsohQbRIskmkLtNbwJNgLPN.jpg'}, {'cast_id': 8, 'character': 'Drexl Spivey', 'credit_id': '52fe4237c3a36847f800cdc7', 'gender': 2, 'id': 64, 'name': 'Gary Oldman', 'order': 4, 'profile_path': '/v4qJEX4TEgEt2Zghldbd71AFjbV.jpg'}, {'cast_id': 9, 'character': 'Clifford Worley', 'credit_id': '52fe4237c3a36847f800cdcb', 'gender': 2, 'id': 2778, 'name': 'Dennis Hopper', 'order': 5, 'profile_path': '/56nj2DfMVU3F9qUagZWMePLbrKF.jpg'}, {'cast_id': 10, 'character': 'Vincenzo Coccotti', 'credit_id': '52fe4237c3a36847f800cdcf', 'gender': 2, 'id': 4690, 'name': 'Christopher Walken', 'order': 6, 'profile_path': '/ysO1GwRzLT9OVAB9Y2SKHxomqDr.jpg'}, {'cast_id': 11, 'character': 'Floyd', 'credit_id': '52fe4237c3a36847f800cdd3', 'gender': 2, 'id': 287, 'name': 'Brad Pitt', 'order': 7, 'profile_path': '/ejYIW1enUcGJ9GS3Bs34mtONwWS.jpg'}, {'cast_id': 12, 'character': 'Cody Nicholson', 'credit_id': '52fe4237c3a36847f800cdd7', 'gender': 2, 'id': 3197, 'name': 'Tom Sizemore', 'order': 8, 'profile_path': '/soINOuacuiThRb2LyPD4tTWve7C.jpg'}, {'cast_id': 13, 'character': 'Big Don', 'credit_id': '52fe4237c3a36847f800cddb', 'gender': 2, 'id': 2231, 'name': 'Samuel L. Jackson', 'order': 9, 'profile_path': '/AvCReLikjzYEf9XjTQxbv3JWgKT.jpg'}, {'cast_id': 14, 'character': 'Lee Donowitz', 'credit_id': '52fe4237c3a36847f800cddf', 'gender': 2, 'id': 3712, 'name': 'Saul Rubinek', 'order': 10, 'profile_path': '/1gsXmCmJIegqK0U8dwLz005UM0.jpg'}, {'cast_id': 15, 'character': 'Virgil', 'credit_id': '52fe4237c3a36847f800cde3', 'gender': 2, 'id': 4691, 'name': 'James Gandolfini', 'order': 11, 'profile_path': '/19r3knxqTAPUgfItOPXg3ouOcpI.jpg'}, {'cast_id': 16, 'character': 'Frankie', 'credit_id': '52fe4237c3a36847f800cde7', 'gender': 2, 'id': 4692, 'name': 'Frank Adonis', 'order': 12, 'profile_path': '/gvFFIid37pDICRPlEFYOQdH9mWc.jpg'}, {'cast_id': 17, 'character': 'Marty', 'credit_id': '52fe4237c3a36847f800cdeb', 'gender': 2, 'id': 4693, 'name': 'Paul Bates', 'order': 13, 'profile_path': '/c0MSOhtxwik2RwaSxNcL3eovSIJ.jpg'}, {'cast_id': 46, 'character': 'Mentor', 'credit_id': '52fe4237c3a36847f800ce91', 'gender': 2, 'id': 5576, 'name': 'Val Kilmer', 'order': 14, 'profile_path': '/AlhPeiH8R4reMNGNQ9ag1FPbuW9.jpg'}, {'cast_id': 47, 'character': 'Nicky Dimes', 'credit_id': '52fe4237c3a36847f800ce95', 'gender': 2, 'id': 2969, 'name': 'Chris Penn', 'order': 15, 'profile_path': '/57imnLRyaOowXElsxNESvhG1UZk.jpg'}, {'cast_id': 48, 'character': 'Lucy', 'credit_id': '54dcd141c3a3681233004837', 'gender': 1, 'id': 3711, 'name': 'Anna Levine', 'order': 16, 'profile_path': '/A3oxT1n8ecpl0uYomHaMUWGBivu.jpg'}, {'cast_id': 49, 'character': 'Boris', 'credit_id': '54f366c99251416b3800459f', 'gender': 2, 'id': 41125, 'name': 'Eric Allan Kramer', 'order': 17, 'profile_path': '/hTMwSGZIwmvdt4hLFKK8yZXKykY.jpg'}, {'cast_id': 61, 'character': 'Mary Louise Ravencroft', 'credit_id': '58a5c36b9251413cae006b29', 'gender': 1, 'id': 1909, 'name': 'Conchata Ferrell', 'order': 18, 'profile_path': '/p7KiBF2blE5KOXKrXMrVpMgCYZX.jpg'}, {'cast_id': 62, 'character': 'Lenny', 'credit_id': '58a5c42ec3a3683d97006ac2', 'gender': 2, 'id': 2561, 'name': 'Victor Argo', 'order': 19, 'profile_path': '/kYwuOpT59qqJnssl9R4226yHSAG.jpg'}, {'cast_id': 63, 'character': 'Clerk', 'credit_id': '58a5c475c3a3683d27006a0c', 'gender': 0, 'id': 109670, 'name': 'Said Faraj', 'order': 20, 'profile_path': '/lDkWQppuL1uItNtjyZC29KDRTDT.jpg'}, {'cast_id': 64, 'character': 'Burger Stand Customer', 'credit_id': '58a5c4889251413cbd0069af', 'gender': 2, 'id': 10000, 'name': 'Gregory Sporleder', 'order': 21, 'profile_path': '/xkgNtF5JZE56vhE22fA6lG7cwWD.jpg'}, {'cast_id': 65, 'character': 'Kandi', 'credit_id': '58a5c4969251413ccb006c28', 'gender': 1, 'id': 3208, 'name': 'Maria Pitillo', 'order': 22, 'profile_path': '/hNVHzeqY618snAncfHRSApBYwu1.jpg'}, {'cast_id': 66, 'character': 'Marvin', 'credit_id': '58a5c4fa9251413cc1006c73', 'gender': 2, 'id': 18472, 'name': 'Kevin Corrigan', 'order': 23, 'profile_path': '/trRjEABsF2BCqn6pib3bYhYIxNH.jpg'}, {'cast_id': 67, 'character': 'Luca', 'credit_id': '58a5c508c3a3683d27006a59', 'gender': 2, 'id': 85142, 'name': 'Paul Ben-Victor', 'order': 24, 'profile_path': '/80xWsGSGwTektmHd9xcPdqeOmlI.jpg'}, {'cast_id': 68, 'character': 'Wurlitzer', 'credit_id': '58a5c519c3a3681f10001768', 'gender': 2, 'id': 87118, 'name': 'Michael Beach', 'order': 25, 'profile_path': '/lOlWhURNKyZHn71dvq7qC7fiwN6.jpg'}, {'cast_id': 69, 'character': 'Police Radio Operator', 'credit_id': '58a5c52ac3a3683da1006efb', 'gender': 2, 'id': 120257, 'name': "Joe D'Angerio", 'order': 26, 'profile_path': '/8zcExZhgtCfRG8xQpmkCa9TkuiN.jpg'}, {'cast_id': 70, 'character': 'Detective', 'credit_id': '58a5c540c3a3683d74006540', 'gender': 0, 'id': 1638394, 'name': 'John Bower', 'order': 27, 'profile_path': None}, {'cast_id': 71, 'character': 'Squad Cop #1', 'credit_id': '58a5c54f9251413cbd006a2b', 'gender': 2, 'id': 206398, 'name': 'John Cenatiempo', 'order': 28, 'profile_path': '/3LAqO4IzcGhMdAVvwUEibouFSX7.jpg'}, {'cast_id': 72, 'character': 'Monty', 'credit_id': '58a5c56fc3a3683d27006aa3', 'gender': 0, 'id': 91427, 'name': 'Patrick John Hurley', 'order': 29, 'profile_path': None}, {'cast_id': 73, 'character': 'Lobby Cop #1', 'credit_id': '58a5c57fc3a3683d97006b7e', 'gender': 2, 'id': 184121, 'name': 'Dennis Garber', 'order': 30, 'profile_path': '/ciTykyNgJhSE4gdM95rnnc7NUBF.jpg'}, {'cast_id': 74, 'character': 'Lobby Cop #2', 'credit_id': '58a5c5989251416faf0017b0', 'gender': 0, 'id': 1759035, 'name': 'Scott Evers', 'order': 31, 'profile_path': None}, {'cast_id': 75, 'character': 'Running Cop', 'credit_id': '58a5c5aac3a3683dad006e05', 'gender': 0, 'id': 1648118, 'name': 'Hilary Klym', 'order': 32, 'profile_path': None}, {'cast_id': 76, 'character': 'I.A. Officer', 'credit_id': '58a5c5d8c3a3683d8f006e8e', 'gender': 2, 'id': 1759036, 'name': 'Steve Gonzales', 'order': 33, 'profile_path': None}, {'cast_id': 77, 'character': "Floyd 'D'", 'credit_id': '58a5c5f19251413cae006c94', 'gender': 2, 'id': 65141, 'name': 'Laurence Mason', 'order': 34, 'profile_path': '/lYWBLjfpeZS84FhwzrBWFMe3c3C.jpg'}, {'cast_id': 78, 'character': 'Cop', 'credit_id': '58a5c6169251413cc1006d15', 'gender': 0, 'id': 1759037, 'name': 'David Dean', 'order': 35, 'profile_path': None}, {'cast_id': 79, 'character': 'Burger Stand Customer', 'credit_id': '58a5c6279251413cb6006a31', 'gender': 1, 'id': 1758695, 'name': 'April Freeman', 'order': 36, 'profile_path': None}, {'cast_id': 80, 'character': 'Police Captain Quiggle', 'credit_id': '58a5c63c9251413cc5006e7d', 'gender': 2, 'id': 21523, 'name': 'Ed Lauter', 'order': 37, 'profile_path': '/3mlQucZnEpYA1R8LxxKepsd7JpO.jpg'}, {'cast_id': 81, 'character': "Elvis, Alabama's and Clarence's Son", 'credit_id': '58a5c659c3a3683d740065d1', 'gender': 0, 'id': 19675, 'name': 'Enzo Rossi', 'order': 38, 'profile_path': None}, {'cast_id': 82, 'character': 'Hotel Hostage', 'credit_id': '58a5c676c3a3683d27006b35', 'gender': 1, 'id': 1332245, 'name': 'Nancy Young', 'order': 39, 'profile_path': '/45Ofa9fi7lCiYoe52SaC2mU6244.jpg'}]</t>
  </si>
  <si>
    <t>[{'credit_id': '52fe4237c3a36847f800cda7', 'department': 'Directing', 'gender': 2, 'id': 893, 'job': 'Director', 'name': 'Tony Scott', 'profile_path': '/hL7Tt1faZvA68G4bw9hC4X0Zp7d.jpg'}, {'credit_id': '52fe4237c3a36847f800cdad', 'department': 'Writing', 'gender': 2, 'id': 138, 'job': 'Screenplay', 'name': 'Quentin Tarantino', 'profile_path': '/9ci4NBvHXJktxjALdJsrtasqgtV.jpg'}, {'credit_id': '52fe4237c3a36847f800cdb3', 'department': 'Writing', 'gender': 2, 'id': 8297, 'job': 'Screenplay', 'name': 'Roger Avary', 'profile_path': '/x9E17YQVlzKoRU8E4SEoEOwRKay.jpg'}, {'credit_id': '52fe4237c3a36847f800cdf1', 'department': 'Production', 'gender': 2, 'id': 4507, 'job': 'Producer', 'name': 'Gary Barber', 'profile_path': '/hVdFCnxL2F1wuq7BdgMoxiGBzis.jpg'}, {'credit_id': '52fe4237c3a36847f800ce09', 'department': 'Production', 'gender': 2, 'id': 4697, 'job': 'Producer', 'name': 'Samuel Hadida', 'profile_path': '/kUmEKIsY5xeyxApLmHozX6rVNUC.jpg'}, {'credit_id': '52fe4237c3a36847f800ce15', 'department': 'Production', 'gender': 2, 'id': 4699, 'job': 'Producer', 'name': 'Steve Perry', 'profile_path': None}, {'credit_id': '52fe4237c3a36847f800ce1b', 'department': 'Production', 'gender': 2, 'id': 4700, 'job': 'Executive Producer', 'name': 'James G. Robinson', 'profile_path': None}, {'credit_id': '52fe4237c3a36847f800ce27', 'department': 'Production', 'gender': 2, 'id': 4702, 'job': 'Producer', 'name': 'Bill Unger', 'profile_path': None}, {'credit_id': '52fe4237c3a36847f800ce2d', 'department': 'Sound', 'gender': 2, 'id': 947, 'job': 'Original Music Composer', 'name': 'Hans Zimmer', 'profile_path': '/7IjJpvGtCfY0DsritmfCh2iX9I4.jpg'}, {'credit_id': '52fe4237c3a36847f800ce33', 'department': 'Camera', 'gender': 0, 'id': 904, 'job': 'Director of Photography', 'name': 'Jeffrey L. Kimball', 'profile_path': None}, {'credit_id': '52fe4237c3a36847f800ce39', 'department': 'Editing', 'gender': 2, 'id': 908, 'job': 'Editor', 'name': 'Michael Tronick', 'profile_path': None}, {'credit_id': '52fe4237c3a36847f800ce3f', 'department': 'Editing', 'gender': 2, 'id': 6668, 'job': 'Editor', 'name': 'Christian Wagner', 'profile_path': None}, {'credit_id': '52fe4237c3a36847f800ce45', 'department': 'Art', 'gender': 2, 'id': 4710, 'job': 'Production Design', 'name': 'BenjamÃ­n FernÃ¡ndez', 'profile_path': None}, {'credit_id': '52fe4237c3a36847f800ce4b', 'department': 'Art', 'gender': 2, 'id': 795, 'job': 'Art Direction', 'name': 'James J. Murakami', 'profile_path': None}, {'credit_id': '52fe4237c3a36847f800ce51', 'department': 'Art', 'gender': 2, 'id': 4712, 'job': 'Set Decoration', 'name': 'Thomas L. Roysden', 'profile_path': None}, {'credit_id': '52fe4237c3a36847f800ce57', 'department': 'Costume &amp; Make-Up', 'gender': 1, 'id': 4713, 'job': 'Costume Design', 'name': 'Susan Becker', 'profile_path': None}, {'credit_id': '52fe4237c3a36847f800ce5d', 'department': 'Sound', 'gender': 0, 'id': 4714, 'job': 'Sound Editor', 'name': 'Greg Dillon', 'profile_path': None}, {'credit_id': '52fe4237c3a36847f800ce63', 'department': 'Sound', 'gender': 0, 'id': 4715, 'job': 'Sound Editor', 'name': 'Samuel C. Crutcher', 'profile_path': None}, {'credit_id': '52fe4237c3a36847f800ce69', 'department': 'Sound', 'gender': 1, 'id': 4716, 'job': 'Sound Editor', 'name': 'Virginia Cook-McGowan', 'profile_path': None}, {'credit_id': '52fe4237c3a36847f800ce6f', 'department': 'Crew', 'gender': 0, 'id': 4717, 'job': 'Special Effects', 'name': 'Robert S. Henderson', 'profile_path': None}, {'credit_id': '52fe4237c3a36847f800ce75', 'department': 'Crew', 'gender': 0, 'id': 4718, 'job': 'Special Effects', 'name': 'Larry M. Shorts', 'profile_path': None}, {'credit_id': '52fe4237c3a36847f800ce7b', 'department': 'Production', 'gender': 1, 'id': 3191, 'job': 'Other', 'name': 'Risa Bramon Garcia', 'profile_path': None}, {'credit_id': '52fe4237c3a36847f800ce81', 'department': 'Production', 'gender': 2, 'id': 3192, 'job': 'Casting', 'name': 'Billy Hopkins', 'profile_path': '/vTGamEl7a1D93TCh165v8IyZZMG.jpg'}, {'credit_id': '52fe4237c3a36847f800ce87', 'department': 'Production', 'gender': 2, 'id': 1307, 'job': 'Executive Producer', 'name': 'Bob Weinstein', 'profile_path': '/hheuMcH8MnFGmatPvhdLUNnSOwm.jpg'}, {'credit_id': '52fe4237c3a36847f800ce8d', 'department': 'Production', 'gender': 2, 'id': 59839, 'job': 'Executive Producer', 'name': 'Harvey Weinstein', 'profile_path': '/k4UCnh7n0r5CEjq30gAl6QCfF9g.jpg'}, {'credit_id': '56730e9592514163bc003136', 'department': 'Production', 'gender': 2, 'id': 4701, 'job': 'Co-Producer', 'name': 'James W. Skotchdopole', 'profile_path': None}, {'credit_id': '56730eb992514157b7000c20', 'department': 'Production', 'gender': 2, 'id': 4695, 'job': 'Co-Producer', 'name': 'Don Edmonds', 'profile_path': None}, {'credit_id': '56730e18c3a3680721003180', 'department': 'Production', 'gender': 0, 'id': 4696, 'job': 'Associate Producer', 'name': 'Spencer Franklin', 'profile_path': None}, {'credit_id': '56730e4c92514163bc00312d', 'department': 'Production', 'gender': 1, 'id': 4694, 'job': 'Associate Producer', 'name': 'Lisa Cogswell', 'profile_path': None}, {'credit_id': '56730e7592514163c8003086', 'department': 'Production', 'gender': 0, 'id': 4698, 'job': 'Associate Producer', 'name': 'Gregory Manson', 'profile_path': None}, {'credit_id': '56730ef8c3a3680712003452', 'department': 'Directing', 'gender': 0, 'id': 1422074, 'job': 'Script Supervisor', 'name': 'P.R. Tooke', 'profile_path': None}, {'credit_id': '567315d8c3a36807190035f9', 'department': 'Costume &amp; Make-Up', 'gender': 0, 'id': 1434221, 'job': 'Costume Supervisor', 'name': 'Hugo PeÃ±a', 'profile_path': None}, {'credit_id': '5673165cc3a3680712003530', 'department': 'Production', 'gender': 1, 'id': 3191, 'job': 'Casting', 'name': 'Risa Bramon Garcia', 'profile_path': None}, {'credit_id': '5673167292514163bf00324b', 'department': 'Production', 'gender': 1, 'id': 5914, 'job': 'Casting Associate', 'name': 'Mary Vernieu', 'profile_path': '/rluDG0SLCvh3rVkMMp44C31iHIN.jpg'}, {'credit_id': '567316b0c3a36807140034b4', 'department': 'Production', 'gender': 1, 'id': 4023, 'job': 'Casting Associate', 'name': 'Suzanne Smith', 'profile_path': '/fASNhfD4Tmw6KPW0LoPUycIFxEL.jpg'}, {'credit_id': '5673184492514163b90031a8', 'department': 'Camera', 'gender': 0, 'id': 1399876, 'job': 'Still Photographer', 'name': 'Ron Phillips', 'profile_path': None}, {'credit_id': '58a5c70cc3a3683d8f006f28', 'department': 'Art', 'gender': 0, 'id': 1578166, 'job': 'Location Scout', 'name': 'Stuart Raven Barter', 'profile_path': None}, {'credit_id': '58a5c7559251413cb2006e08', 'department': 'Production', 'gender': 1, 'id': 1411276, 'job': 'Location Manager', 'name': 'Deborah J. Page', 'profile_path': None}, {'credit_id': '58a5c7ae9251413cc1006deb', 'department': 'Production', 'gender': 0, 'id': 1412214, 'job': 'Location Manager', 'name': 'Janice Polley', 'profile_path': None}]</t>
  </si>
  <si>
    <t>[{'id': 28, 'name': 'Action'}, {'id': 53, 'name': 'Thriller'}, {'id': 80, 'name': 'Crime'}, {'id': 10749, 'name': 'Romance'}]</t>
  </si>
  <si>
    <t>[{'name': 'Davis-Films', 'id': 342}, {'name': 'August Entertainment', 'id': 3322}, {'name': 'Warner Bros.', 'id': 6194}, {'name': 'Morgan Creek Productions', 'id': 10210}]</t>
  </si>
  <si>
    <t>True Romance</t>
  </si>
  <si>
    <t>m587</t>
  </si>
  <si>
    <t>[{'cast_id': 41, 'character': 'James Cole', 'credit_id': '52fe4212c3a36847f8001b31', 'gender': 2, 'id': 62, 'name': 'Bruce Willis', 'order': 0, 'profile_path': '/2B7RySy2WMVJKKEFN2XA3IFb8w0.jpg'}, {'cast_id': 42, 'character': 'Dr. Kathryn Railly', 'credit_id': '52fe4212c3a36847f8001b35', 'gender': 1, 'id': 289, 'name': 'Madeleine Stowe', 'order': 1, 'profile_path': '/jqd70MNVUs3nTbxn3B3G6UNV4Oc.jpg'}, {'cast_id': 43, 'character': 'Jeffrey Goines', 'credit_id': '52fe4212c3a36847f8001b39', 'gender': 2, 'id': 287, 'name': 'Brad Pitt', 'order': 2, 'profile_path': '/ejYIW1enUcGJ9GS3Bs34mtONwWS.jpg'}, {'cast_id': 44, 'character': 'Dr. Goines', 'credit_id': '52fe4212c3a36847f8001b3d', 'gender': 2, 'id': 290, 'name': 'Christopher Plummer', 'order': 3, 'profile_path': '/fauMGxa6dc86nHNenQ8X6DlE6YV.jpg'}, {'cast_id': 45, 'character': 'Dr. Peters', 'credit_id': '52fe4212c3a36847f8001b41', 'gender': 2, 'id': 52, 'name': 'David Morse', 'order': 4, 'profile_path': '/5PuSGfBw3Hsdo5jkhZ59NDFCZUm.jpg'}, {'cast_id': 46, 'character': 'Jose', 'credit_id': '52fe4212c3a36847f8001b45', 'gender': 2, 'id': 288, 'name': 'Jon Seda', 'order': 5, 'profile_path': '/zYDXb5F4IyzuODWSuGa2mLU8HMz.jpg'}, {'cast_id': 47, 'character': 'Dr. Fletcher', 'credit_id': '52fe4212c3a36847f8001b49', 'gender': 2, 'id': 291, 'name': 'Frank Gorshin', 'order': 6, 'profile_path': '/1hfi3gAMouvfXzrnrbJLHqYHHVP.jpg'}, {'cast_id': 48, 'character': 'junger Cole', 'credit_id': '52fe4212c3a36847f8001b4d', 'gender': 2, 'id': 975569, 'name': 'Joseph Melito', 'order': 7, 'profile_path': '/rPgGtrcKQsV9wlDW91kgjGm39K5.jpg'}, {'cast_id': 49, 'character': 'WWI Sergeant', 'credit_id': '52fe4212c3a36847f8001b51', 'gender': 0, 'id': 1273540, 'name': 'Aaron Michael Lacey', 'order': 8, 'profile_path': '/6cBXtAhaqQfT14WLIgGXqmEQ12j.jpg'}, {'cast_id': 50, 'character': 'Lt. Halperin', 'credit_id': '52fe4212c3a36847f8001b55', 'gender': 2, 'id': 22227, 'name': 'Christopher Meloni', 'order': 9, 'profile_path': '/qUxRtuQxWcuaUitnKoTyKgeIitu.jpg'}, {'cast_id': 51, 'character': 'Det. Franki', 'credit_id': '54064688c3a3682d98007531', 'gender': 2, 'id': 1318900, 'name': 'Joey Perillo', 'order': 10, 'profile_path': '/db1ycVZMiz0WHKiYeClkvUI9LPH.jpg'}, {'cast_id': 52, 'character': 'Teddy', 'credit_id': '540646a2c3a3685b74004731', 'gender': 1, 'id': 534231, 'name': 'LisaGay Hamilton', 'order': 11, 'profile_path': '/4K8SwWpmwGX1EwJcYX2IJoMbWHZ.jpg'}, {'cast_id': 53, 'character': 'Bee', 'credit_id': '540646b0c3a3685b74004733', 'gender': 2, 'id': 11154, 'name': 'Matt Ross', 'order': 12, 'profile_path': '/tl51oqEpUoa9S5JGbklg9aXd99Q.jpg'}, {'cast_id': 54, 'character': 'Taxifahrerin', 'credit_id': '540646dcc3a36816af003fb5', 'gender': 1, 'id': 66094, 'name': 'Annie Golden', 'order': 13, 'profile_path': '/2onk2YDUlJIQdJKhfRRNyuNjzu7.jpg'}, {'cast_id': 175, 'character': 'Scarface', 'credit_id': '56b13be7925141264500043c', 'gender': 0, 'id': 1077231, 'name': 'Michael Chance', 'order': 14, 'profile_path': '/bAXgeUCXTdftaZDJa3Skfy7kMfz.jpg'}, {'cast_id': 176, 'character': 'Tiny', 'credit_id': '56b13c03c3a3686209000f54', 'gender': 2, 'id': 1571784, 'name': 'Vernon Campbell', 'order': 15, 'profile_path': '/kWzrgpzIJMRqN55hHBZrL1w3aoD.jpg'}, {'cast_id': 177, 'character': 'Botaniker', 'credit_id': '56b13c1fc3a3687e180003b8', 'gender': 0, 'id': 1571785, 'name': 'H. Michael Walls', 'order': 16, 'profile_path': '/5n2SHZjlBAutGvtei4EczZRbj6T.jpg'}, {'cast_id': 178, 'character': 'Geologe', 'credit_id': '56b13c379251411d670004ca', 'gender': 0, 'id': 1328063, 'name': 'Bob Adrian', 'order': 17, 'profile_path': '/cifydN0a55kbhHeCnEA90Q3zaYu.jpg'}, {'cast_id': 179, 'character': 'Zoologe', 'credit_id': '56b13c5c925141268a0003f7', 'gender': 2, 'id': 37891, 'name': 'Simon Jones', 'order': 18, 'profile_path': '/8oBlL9Ao2MIeSvKXi37DMliBTD3.jpg'}, {'cast_id': 180, 'character': 'Wissenschaftlerin / Jones', 'credit_id': '56b13c869251414074000e64', 'gender': 0, 'id': 1077235, 'name': 'Carol Florence', 'order': 19, 'profile_path': '/lYwrz91yKY0uCRa6Fjcvab2QG6r.jpg'}, {'cast_id': 181, 'character': 'Mikrobiologe', 'credit_id': '56b13cb092514126aa0003ba', 'gender': 2, 'id': 7576, 'name': 'Bill Raymond', 'order': 20, 'profile_path': '/9qUefRsvEzitR2j8CwtXYbddayE.jpg'}, {'cast_id': 182, 'character': 'Engineer', 'credit_id': '56b13ccbc3a3687e510003de', 'gender': 2, 'id': 59112, 'name': 'Ernest Abuba', 'order': 21, 'profile_path': '/w2gXQkVTNkdxctxz0cqZa2Apzvf.jpg'}, {'cast_id': 183, 'character': 'Poet', 'credit_id': '56b13cde925141268a000400', 'gender': 1, 'id': 155573, 'name': 'Irma St. Paule', 'order': 22, 'profile_path': '/cNwjgzfRTVTWm5Fe4zhXoYQXu4p.jpg'}, {'cast_id': 186, 'character': 'Billings', 'credit_id': '56b13d3fc3a368621700100b', 'gender': 2, 'id': 1571787, 'name': 'Rozwill Young', 'order': 23, 'profile_path': '/s4HdUTkgvFrY6LjNSjG2BxFyflD.jpg'}, {'cast_id': 187, 'character': 'Ward Nurse', 'credit_id': '56b13d5192514126aa0003d1', 'gender': 1, 'id': 1571788, 'name': 'Nell Johnson', 'order': 24, 'profile_path': '/lrRtZaz1eqaSfAAYRpsF9Qmp7A8.jpg'}, {'cast_id': 188, 'character': 'L.J. Washington', 'credit_id': '56b13d6292514126ba000410', 'gender': 0, 'id': 292, 'name': 'Frederick Strother', 'order': 25, 'profile_path': '/r4V8H2qg1J0tgeoxToxj19nFVM.jpg'}, {'cast_id': 189, 'character': 'Professor', 'credit_id': '56bb65e8c3a3681ef700013b', 'gender': 0, 'id': 127069, 'name': 'Charles Techman', 'order': 26, 'profile_path': '/fTjQfqqYRx2LvE6CmAVNOpNPkKa.jpg'}, {'cast_id': 191, 'character': 'Dr. Casey', 'credit_id': '5713b773c3a3686678008806', 'gender': 2, 'id': 163795, 'name': 'Rick Warner', 'order': 27, 'profile_path': '/43gkvtXb4x7eMlo31pDAVmHg8q8.jpg'}, {'cast_id': 192, 'character': 'Dr. Goodin', 'credit_id': '5713b92cc3a368667800883d', 'gender': 2, 'id': 1387844, 'name': "Anthony 'Chip' Brienza", 'order': 28, 'profile_path': '/47cC6rWbfh8Vtr51N0gyjlzNBeL.jpg'}, {'cast_id': 184, 'character': 'Polizeimann Nr. 1', 'credit_id': '56b13d129251414074000e72', 'gender': 2, 'id': 1217615, 'name': 'Bruce Kirkpatrick', 'order': 29, 'profile_path': '/1eMcIjb8YEKlRFuOK9Eors23RAC.jpg'}, {'cast_id': 185, 'character': 'Polizeimann Nr. 2', 'credit_id': '56b13d2dc3a368621e001010', 'gender': 0, 'id': 1571786, 'name': 'Wilfred Williams', 'order': 30, 'profile_path': None}, {'cast_id': 193, 'character': 'Harassed Mother', 'credit_id': '5713ba5b9251413174005630', 'gender': 1, 'id': 1607131, 'name': 'Joilet Harris', 'order': 31, 'profile_path': '/oFVQwgEKed7Hf91LXV3Y4ezKUCB.jpg'}, {'cast_id': 194, 'character': 'Waltzing Woman Patient', 'credit_id': '5713bb3ec3a368673d007682', 'gender': 1, 'id': 32800, 'name': 'Drucie McDaniel', 'order': 32, 'profile_path': '/aGfH2Fz2avSA3vD7fca8Y9quwle.jpg'}, {'cast_id': 195, 'character': 'Old Man Patient', 'credit_id': '5713bc38925141387d0026ee', 'gender': 2, 'id': 1607135, 'name': 'John Blaisse', 'order': 33, 'profile_path': '/50cJ8i2n3ILa2cGw0jnJ1qdUwEE.jpg'}, {'cast_id': 196, 'character': 'Patient at Gate', 'credit_id': '5713bddc92514151cf0023c9', 'gender': 2, 'id': 1607137, 'name': 'Louis Lippa', 'order': 34, 'profile_path': '/z1gUbvnhxoAO4mWi1CUTol7lDy0.jpg'}, {'cast_id': 197, 'character': 'X-Ray Doctor', 'credit_id': '5713c03d92514141a5002675', 'gender': 2, 'id': 1607142, 'name': 'Stan Kang', 'order': 35, 'profile_path': '/w7KozG6yzeKgNux9fwvWyRRPt4i.jpg'}, {'cast_id': 198, 'character': 'WWI Captain', 'credit_id': '5713c0be92514152030021b3', 'gender': 2, 'id': 1607143, 'name': 'Pat Dias', 'order': 36, 'profile_path': '/5ReBqOX5qGkkV8V435CBt4gREvM.jpg'}, {'cast_id': 199, 'character': 'Fale', 'credit_id': '5713c209c3a368537000eb15', 'gender': 2, 'id': 1542805, 'name': 'Felix Pire', 'order': 37, 'profile_path': '/5xSAisU5Y1O7jhr5uXnDI9yUFQd.jpg'}, {'cast_id': 200, 'character': 'Pompous Man', 'credit_id': '5713c4c2925141387d0027de', 'gender': 2, 'id': 1607146, 'name': 'Karl Warren', 'order': 38, 'profile_path': '/mn4XzsIl6EhIcJnbQFMblJOQWy0.jpg'}, {'cast_id': 201, 'character': 'Wallace', 'credit_id': '5713c5efc3a368537800ede4', 'gender': 2, 'id': 141458, 'name': 'Joseph McKenna', 'order': 39, 'profile_path': '/4jDyI8L28ldmzc6RXZuucB8b95Y.jpg'}, {'cast_id': 202, 'character': 'Airport Detective', 'credit_id': '5713c6d8c3a36860a800c94d', 'gender': 2, 'id': 81692, 'name': 'Stephen Bridgewater', 'order': 40, 'profile_path': '/y8HD6TcZllYESxeUQzlSiRvGeRN.jpg'}, {'cast_id': 203, 'character': 'Plump Businessman', 'credit_id': '5713c8869251414a710023c3', 'gender': 2, 'id': 1607153, 'name': 'Ray Huffman', 'order': 41, 'profile_path': '/oDoCplEfecxlops7jLZKS3mIzDE.jpg'}, {'cast_id': 204, 'character': 'Impatient Traveler', 'credit_id': '5713cacc925141387d0028ac', 'gender': 2, 'id': 1218075, 'name': 'Charley Scalies', 'order': 42, 'profile_path': '/74GMoWNFK1jU7eO8Fb2lV2U85y9.jpg'}, {'cast_id': 205, 'character': 'Wayne', 'credit_id': '5713ce3d9251414a1900243d', 'gender': 2, 'id': 1607159, 'name': "Robert O'Neill", 'order': 43, 'profile_path': '/4cQYcaZbDxvBKoUcsdIHaJKwMvc.jpg'}, {'cast_id': 206, 'character': 'Detective Dalva', 'credit_id': '5713d0bfc3a368537800ef53', 'gender': 2, 'id': 1607160, 'name': 'Paul Meshejian', 'order': 44, 'profile_path': '/xOpOT5LYXKFZdVf1DPsCisMJgL0.jpg'}, {'cast_id': 207, 'character': 'Kweskin', 'credit_id': '5713d2a79251413616000633', 'gender': 2, 'id': 171294, 'name': 'Kevin Thigpen', 'order': 45, 'profile_path': '/vzBdarDNPiDf6e6RX7Dwjc0ySqC.jpg'}, {'cast_id': 208, 'character': 'Louie / Raspy Voice', 'credit_id': '5713d4d7c3a36860a800cb83', 'gender': 0, 'id': 1039871, 'name': "Harry O'Toole", 'order': 46, 'profile_path': '/xFyV4ba97l50tzVh2e7GudksUsb.jpg'}, {'cast_id': 220, 'character': 'Marilou', 'credit_id': '571f73c6c3a3686c990028bd', 'gender': 1, 'id': 1611167, 'name': 'Jann Ellis', 'order': 47, 'profile_path': '/8rEUKSwc13SABZo4OVJXRkpyeMz.jpg'}, {'cast_id': 224, 'character': 'Weller', 'credit_id': '571f7c89c3a3686241000c15', 'gender': 2, 'id': 131007, 'name': 'Michael Ryan Segal', 'order': 48, 'profile_path': '/qazfVz0GJAZpaR4uUi7gcCaVGlS.jpg'}, {'cast_id': 209, 'character': 'Thug No. 1', 'credit_id': '5713d5fc9251413616000696', 'gender': 2, 'id': 1607168, 'name': 'Korchenko', 'order': 49, 'profile_path': '/kuiCzoNTNrQ2CbwXllMo0EO1K38.jpg'}, {'cast_id': 210, 'character': 'Thug No. 2', 'credit_id': '5713d65bc3a3686636007434', 'gender': 2, 'id': 933507, 'name': 'Chuck Jeffreys', 'order': 50, 'profile_path': '/1bnlVHNeCtANWOLvl4r8IAspU6x.jpg'}, {'cast_id': 218, 'character': 'Agent No. 1', 'credit_id': '571f7042c3a3686241000a0f', 'gender': 2, 'id': 1611166, 'name': 'Barry Price', 'order': 51, 'profile_path': '/lkpGdsfIof6XFR6HA19eZpbs2p4.jpg'}, {'cast_id': 219, 'character': 'Agent No. 2', 'credit_id': '571f71f2c3a3686ec500290b', 'gender': 2, 'id': 60569, 'name': 'John Panzarella', 'order': 52, 'profile_path': '/hlQkBw7xaF7XoNoG1wWjyYUQ7fQ.jpg'}, {'cast_id': 221, 'character': 'Anchorwoman', 'credit_id': '571f75699251412801000b8a', 'gender': 1, 'id': 1611170, 'name': 'Janet Zappala', 'order': 53, 'profile_path': '/mHCyTMF0qZ7UA3mDwZeZM40i4Ov.jpg'}, {'cast_id': 223, 'character': 'Ticket Agent', 'credit_id': '571f7ba59251412801000c66', 'gender': 1, 'id': 568367, 'name': 'Lisa Talerico', 'order': 54, 'profile_path': '/ayEqvyjriyFPtyp8Y4MYzzCAWrZ.jpg'}, {'cast_id': 211, 'character': 'Student in Airport (uncredited)', 'credit_id': '5713d7afc3a36860a800cbfd', 'gender': 1, 'id': 1607174, 'name': 'Tiffany Baldwin', 'order': 55, 'profile_path': '/rYbpxbrfzrCIscaz2DjIYZnvhjG.jpg'}, {'cast_id': 212, 'character': 'Psychiatric Patient (uncredited)', 'credit_id': '5713d8e3925141387d002a93', 'gender': 2, 'id': 7528, 'name': 'C.J. Byrnes', 'order': 56, 'profile_path': '/hjXWOwA5tp1Yn9RgLIYq1GAuzTM.jpg'}, {'cast_id': 213, 'character': 'FBI Agent (uncredited)', 'credit_id': '5713d9b292514151cf002782', 'gender': 2, 'id': 1298410, 'name': 'Tom Detrik', 'order': 57, 'profile_path': '/fSwEL5PsQMfxezcji0bMk0QHKeB.jpg'}, {'cast_id': 214, 'character': 'Sprayer (uncredited)', 'credit_id': '571f5f339251414df40027a4', 'gender': 2, 'id': 1611142, 'name': 'Joe Gerety', 'order': 58, 'profile_path': '/hg0NflVG4GrL2HXaWxQp0Lly5JB.jpg'}, {'cast_id': 215, 'character': 'Demon (uncredited)', 'credit_id': '571f601fc3a36862410006d1', 'gender': 1, 'id': 1611143, 'name': 'Renee Spei', 'order': 59, 'profile_path': '/1NfOSy4mTAiDBCsa6NQzTsJxQ5C.jpg'}, {'cast_id': 216, 'character': 'Time Portal Nurse (uncredited)', 'credit_id': '571f6c30c3a368338c003419', 'gender': 1, 'id': 1611164, 'name': 'Bonnie Loev', 'order': 60, 'profile_path': '/vEDuGJT9LV7ifsJVOqjhNPljDcJ.jpg'}, {'cast_id': 217, 'character': 'Travler (uncredited)', 'credit_id': '571f6da19251412801000a2d', 'gender': 0, 'id': 1106629, 'name': 'Raymond Mamrak', 'order': 61, 'profile_path': '/1Zdwf4pFzJl3uED3qPHuL02PE6i.jpg'}, {'cast_id': 222, 'character': 'Prisoner Joey (uncredited)', 'credit_id': '571f76e89251416f230035e8', 'gender': 2, 'id': 127620, 'name': 'Sal Mazzotta', 'order': 62, 'profile_path': '/9fJjpfLnlrjnfyaYsJysB8IHgz2.jpg'}, {'cast_id': 225, 'character': 'Inpatient (uncredited)', 'credit_id': '571f7f069251417e8a0028b4', 'gender': 2, 'id': 2696, 'name': 'Allelon Ruggiero', 'order': 63, 'profile_path': '/7pfz38FFFCBKUY1piONvsCOEXve.jpg'}, {'cast_id': 226, 'character': 'Monkey Member (uncredited)', 'credit_id': '571f7f2992514142e2002cbc', 'gender': 2, 'id': 1611197, 'name': 'Thang', 'order': 64, 'profile_path': '/eu7HT1uoNiod93sd0XcY6r7Luz3.jpg'}]</t>
  </si>
  <si>
    <t>[{'credit_id': '52fe4212c3a36847f8001ac7', 'department': 'Directing', 'gender': 2, 'id': 280, 'job': 'Director', 'name': 'Terry Gilliam', 'profile_path': '/cFno5isSPvfPEkSdVoEzOs0pJCh.jpg'}, {'credit_id': '52fe4212c3a36847f8001acd', 'department': 'Writing', 'gender': 2, 'id': 7191, 'job': 'Screenplay', 'name': 'David Webb Peoples', 'profile_path': '/6B8mGTnE5K7JJTmYuwzWaogkRSK.jpg'}, {'credit_id': '52fe4212c3a36847f8001ad3', 'department': 'Writing', 'gender': 1, 'id': 281, 'job': 'Screenplay', 'name': 'Janet Peoples', 'profile_path': None}, {'credit_id': '52fe4212c3a36847f8001ad9', 'department': 'Production', 'gender': 0, 'id': 282, 'job': 'Producer', 'name': 'Charles Roven', 'profile_path': '/4uJLoVstC1CBcArXFOe53N2fDr1.jpg'}, {'credit_id': '52fe4212c3a36847f8001adf', 'department': 'Production', 'gender': 2, 'id': 283, 'job': 'Executive Producer', 'name': 'Robert Cavallo', 'profile_path': None}, {'credit_id': '52fe4212c3a36847f8001ae5', 'department': 'Production', 'gender': 2, 'id': 284, 'job': 'Executive Producer', 'name': 'Gary Levinsohn', 'profile_path': None}, {'credit_id': '52fe4212c3a36847f8001aeb', 'department': 'Production', 'gender': 2, 'id': 285, 'job': 'Executive Producer', 'name': 'Robert Kosberg', 'profile_path': None}, {'credit_id': '52fe4212c3a36847f8001af1', 'department': 'Camera', 'gender': 2, 'id': 293, 'job': 'Director of Photography', 'name': 'Roger Pratt', 'profile_path': '/5a4fQyqEo5Mqq1QROrBxTy7urv1.jpg'}, {'credit_id': '52fe4212c3a36847f8001af7', 'department': 'Editing', 'gender': 2, 'id': 294, 'job': 'Editor', 'name': 'Mick Audsley', 'profile_path': None}, {'credit_id': '52fe4212c3a36847f8001afd', 'department': 'Sound', 'gender': 0, 'id': 295, 'job': 'Sound Editor', 'name': 'Imogen Pollard', 'profile_path': None}, {'credit_id': '52fe4212c3a36847f8001b09', 'department': 'Sound', 'gender': 0, 'id': 297, 'job': 'Sound mixer', 'name': 'Jay Meagher', 'profile_path': None}, {'credit_id': '52fe4212c3a36847f8001b0f', 'department': 'Sound', 'gender': 2, 'id': 1020074, 'job': 'Original Music Composer', 'name': 'Paul Buckmaster', 'profile_path': None}, {'credit_id': '52fe4212c3a36847f8001b15', 'department': 'Art', 'gender': 2, 'id': 945, 'job': 'Set Decoration', 'name': 'Crispian Sallis', 'profile_path': None}, {'credit_id': '52fe4212c3a36847f8001b1b', 'department': 'Art', 'gender': 2, 'id': 7848, 'job': 'Production Design', 'name': 'Jeffrey Beecroft', 'profile_path': None}, {'credit_id': '52fe4212c3a36847f8001b21', 'department': 'Art', 'gender': 2, 'id': 8848, 'job': 'Art Direction', 'name': 'William Ladd Skinner', 'profile_path': None}, {'credit_id': '52fe4212c3a36847f8001b27', 'department': 'Production', 'gender': 1, 'id': 6347, 'job': 'Casting', 'name': 'Margery Simkin', 'profile_path': '/dCyAWZGEaW1OlGgh5ALiqGfsbpb.jpg'}, {'credit_id': '52fe4212c3a36847f8001b2d', 'department': 'Costume &amp; Make-Up', 'gender': 1, 'id': 8222, 'job': 'Costume Design', 'name': 'Julie Weiss', 'profile_path': None}, {'credit_id': '55639c84c3a36853b70032c0', 'department': 'Production', 'gender': 2, 'id': 3973, 'job': 'Associate Producer', 'name': 'Mark Egerton', 'profile_path': None}, {'credit_id': '55639c9fc3a3685473002c3e', 'department': 'Production', 'gender': 2, 'id': 286, 'job': 'Co-Producer', 'name': 'Lloyd Phillips', 'profile_path': None}, {'credit_id': '55639cba925141130e004282', 'department': 'Production', 'gender': 0, 'id': 58237, 'job': 'Associate Producer', 'name': 'Kelley Smith-Wait', 'profile_path': None}, {'credit_id': '56661c50c3a36806a200121c', 'department': 'Costume &amp; Make-Up', 'gender': 0, 'id': 1430213, 'job': 'Hairstylist', 'name': 'Christina Bartolucci', 'profile_path': None}, {'credit_id': '56661c62c3a36806b0001353', 'department': 'Costume &amp; Make-Up', 'gender': 0, 'id': 5333, 'job': 'Hair Designer', 'name': 'Christine Beveridge', 'profile_path': None}, {'credit_id': '56661c7292514179dd001091', 'department': 'Costume &amp; Make-Up', 'gender': 0, 'id': 1446985, 'job': 'Hairstylist', 'name': 'William A. Kohout', 'profile_path': None}, {'credit_id': '56661c8dc3a368069f001112', 'department': 'Costume &amp; Make-Up', 'gender': 0, 'id': 1458527, 'job': 'Makeup Artist', 'name': 'Allen Weisinger', 'profile_path': None}, {'credit_id': '56661dc6c3a36806a40010bf', 'department': 'Art', 'gender': 0, 'id': 1546147, 'job': 'Leadman', 'name': 'Carl Catanese', 'profile_path': None}, {'credit_id': '56661decc3a36806b00013b5', 'department': 'Art', 'gender': 0, 'id': 1546148, 'job': 'Construction Coordinator', 'name': 'Steven Lane Ewing', 'profile_path': None}, {'credit_id': '56661e1fc3a36806a80011a2', 'department': 'Crew', 'gender': 0, 'id': 1546149, 'job': 'Carpenter', 'name': 'Glen Foster', 'profile_path': None}, {'credit_id': '56661e36c3a36806b00013c4', 'department': 'Art', 'gender': 2, 'id': 12257, 'job': 'Assistant Art Director', 'name': 'Tim Galvin', 'profile_path': None}, {'credit_id': '56661e5192514179e9001266', 'department': 'Crew', 'gender': 0, 'id': 1546150, 'job': 'Propmaker', 'name': 'Rick Gamez', 'profile_path': None}, {'credit_id': '56661e7092514179da001208', 'department': 'Crew', 'gender': 0, 'id': 1546151, 'job': 'Carpenter', 'name': 'Wesley Goodwin', 'profile_path': None}, {'credit_id': '56661e9492514179d70011e1', 'department': 'Crew', 'gender': 0, 'id': 1377215, 'job': 'Property Master', 'name': 'Doug Harlocker', 'profile_path': None}, {'credit_id': '56661ec092514179e5001184', 'department': 'Art', 'gender': 2, 'id': 6878, 'job': 'Assistant Art Director', 'name': 'Kevin Ishioka', 'profile_path': None}, {'credit_id': '56661ee292514179e10011ce', 'department': 'Art', 'gender': 0, 'id': 1546152, 'job': 'Art Department Coordinator', 'name': 'Lara Kelly', 'profile_path': None}, {'credit_id': '56661eefc3a36806b00013f9', 'department': 'Crew', 'gender': 0, 'id': 1546154, 'job': 'Carpenter', 'name': 'Mark Kendig', 'profile_path': None}, {'credit_id': '56661f1c92514179da00122e', 'department': 'Art', 'gender': 0, 'id': 1395158, 'job': 'Leadman', 'name': 'John D. Kretschmer', 'profile_path': None}, {'credit_id': '56661f2e92514179e500119e', 'department': 'Art', 'gender': 0, 'id': 1546155, 'job': 'Assistant Art Director', 'name': 'Robert LaPrell', 'profile_path': None}, {'credit_id': '56661f7e92514179d700122f', 'department': 'Crew', 'gender': 0, 'id': 1383160, 'job': 'Carpenter', 'name': 'LÃª HoÃ ng', 'profile_path': None}, {'credit_id': '56661f8e92514179e10011fc', 'department': 'Crew', 'gender': 0, 'id': 1546156, 'job': 'Carpenter', 'name': 'Ted Lubonovich II', 'profile_path': None}, {'credit_id': '56661fa692514179e90012b6', 'department': 'Crew', 'gender': 0, 'id': 1546157, 'job': 'Carpenter', 'name': 'Paul Maiello', 'profile_path': None}, {'credit_id': '56661fbcc3a36806a20012cd', 'department': 'Art', 'gender': 0, 'id': 1546158, 'job': 'Painter', 'name': 'Paul A. Minitello', 'profile_path': None}, {'credit_id': '56661fc8c3a36806ae0012ad', 'department': 'Art', 'gender': 0, 'id': 1546159, 'job': 'Greensman', 'name': 'Larry Misselhorn', 'profile_path': None}, {'credit_id': '56661fd6c3a36806a8001202', 'department': 'Crew', 'gender': 0, 'id': 1522774, 'job': 'Carpenter', 'name': 'Scott T. Pina', 'profile_path': None}, {'credit_id': '56661fe292514179e50011d7', 'department': 'Crew', 'gender': 0, 'id': 1546160, 'job': 'Carpenter', 'name': 'Gary Pugh', 'profile_path': None}, {'credit_id': '56662008c3a36806a20012e1', 'department': 'Art', 'gender': 2, 'id': 88454, 'job': 'Standby Painter', 'name': 'Wayne Smith', 'profile_path': None}, {'credit_id': '5666205fc3a368069f0011d7', 'department': 'Sound', 'gender': 0, 'id': 1546161, 'job': 'Foley', 'name': 'Diane Greaves', 'profile_path': None}, {'credit_id': '566620719251411ca1000c67', 'department': 'Sound', 'gender': 0, 'id': 1544372, 'job': 'Supervising Sound Editor', 'name': 'Peter Joly', 'profile_path': None}, {'credit_id': '566620dec3a36806a400116b', 'department': 'Sound', 'gender': 0, 'id': 1457285, 'job': 'Boom Operator', 'name': 'Randy Smith', 'profile_path': None}, {'credit_id': '566620efc3a36806b400130e', 'department': 'Sound', 'gender': 0, 'id': 1393300, 'job': 'Foley', 'name': 'Jack Stew', 'profile_path': None}, {'credit_id': '566620fb9251411ca1000c85', 'department': 'Sound', 'gender': 0, 'id': 1337412, 'job': 'Foley', 'name': 'Jason Swanscott', 'profile_path': None}, {'credit_id': '56662106c3a36806b4001315', 'department': 'Sound', 'gender': 0, 'id': 1413938, 'job': 'Foley', 'name': 'Ted Swanscott', 'profile_path': None}, {'credit_id': '5666216dc3a36806ae001322', 'department': 'Crew', 'gender': 0, 'id': 1235786, 'job': 'Special Effects', 'name': 'David Acord', 'profile_path': None}, {'credit_id': '5666217bc3a36806aa00126e', 'department': 'Crew', 'gender': 0, 'id': 1546166, 'job': 'Special Effects', 'name': 'Russell Hardee', 'profile_path': None}, {'credit_id': '56662186c3a368069f001217', 'department': 'Crew', 'gender': 0, 'id': 1546167, 'job': 'Special Effects', 'name': 'James Healy', 'profile_path': None}, {'credit_id': '5666219192514179e5001240', 'department': 'Crew', 'gender': 0, 'id': 1546168, 'job': 'Special Effects', 'name': 'Russell Hurlburt', 'profile_path': None}, {'credit_id': '5666219c92514179e5001245', 'department': 'Crew', 'gender': 0, 'id': 1546169, 'job': 'Special Effects', 'name': 'Paul Kocar', 'profile_path': None}, {'credit_id': '566621a7c3a36806b00014d3', 'department': 'Crew', 'gender': 0, 'id': 1546170, 'job': 'Special Effects', 'name': 'Thomas Lockey', 'profile_path': None}, {'credit_id': '566621b392514179e100128c', 'department': 'Crew', 'gender': 0, 'id': 1511730, 'job': 'Special Effects', 'name': 'Joseph P. Mercurio', 'profile_path': None}, {'credit_id': '566621c5c3a36806b00014e1', 'department': 'Crew', 'gender': 0, 'id': 1546171, 'job': 'Special Effects Coordinator', 'name': 'Shirley Montefusco', 'profile_path': None}, {'credit_id': '566621dbc3a36806ae00134f', 'department': 'Visual Effects', 'gender': 0, 'id': 1434159, 'job': 'Special Effects Supervisor', 'name': 'Anthony Simonaitis', 'profile_path': None}, {'credit_id': '566621e9c3a36806ae001358', 'department': 'Crew', 'gender': 0, 'id': 1546172, 'job': 'Special Effects', 'name': 'Beecher Tomlinson', 'profile_path': None}, {'credit_id': '566621fb92514179d40011a2', 'department': 'Visual Effects', 'gender': 0, 'id': 1337414, 'job': 'Digital Compositors', 'name': 'Richard Bain', 'profile_path': None}, {'credit_id': '5666220fc3a36806a200135f', 'department': 'Visual Effects', 'gender': 0, 'id': 1325557, 'job': 'Digital Compositors', 'name': 'Martin Body', 'profile_path': None}, {'credit_id': '5666221a92514179dd0011d8', 'department': 'Visual Effects', 'gender': 0, 'id': 1546173, 'job': 'Digital Compositors', 'name': 'Steve Cutmore', 'profile_path': None}, {'credit_id': '5666222ec3a36806ae00136c', 'department': 'Visual Effects', 'gender': 0, 'id': 1546174, 'job': 'Digital Compositors', 'name': 'Doug Forrest', 'profile_path': None}, {'credit_id': '5666224e92514179d40011b6', 'department': 'Visual Effects', 'gender': 0, 'id': 10721, 'job': 'Visual Effects Supervisor', 'name': 'Kent Houston', 'profile_path': None}, {'credit_id': '5666226192514179dd0011f3', 'department': 'Visual Effects', 'gender': 0, 'id': 1546175, 'job': 'Digital Compositors', 'name': 'Chris Panton', 'profile_path': None}, {'credit_id': '56662277c3a36806a80012b8', 'department': 'Visual Effects', 'gender': 0, 'id': 1546176, 'job': 'Visual Effects Coordinator', 'name': 'Susi Roper', 'profile_path': None}, {'credit_id': '5666228ec3a36806a2001390', 'department': 'Crew', 'gender': 2, 'id': 1074163, 'job': 'Stunts', 'name': 'G.A. Aguilar', 'profile_path': None}, {'credit_id': '5666229bc3a36806a2001394', 'department': 'Crew', 'gender': 0, 'id': 134877, 'job': 'Stunts', 'name': 'Sandy Alexander', 'profile_path': None}, {'credit_id': '566622a692514179dd001200', 'department': 'Crew', 'gender': 2, 'id': 91834, 'job': 'Stunts', 'name': 'Bill Anagnos', 'profile_path': None}, {'credit_id': '566622b3c3a36806a40011dd', 'department': 'Crew', 'gender': 0, 'id': 1407881, 'job': 'Stunts', 'name': 'John Copeman', 'profile_path': None}, {'credit_id': '566622bec3a36806b4001390', 'department': 'Crew', 'gender': 0, 'id': 1546177, 'job': 'Stunts', 'name': 'Paul Couch', 'profile_path': None}, {'credit_id': '566622cc9251411ca1000cf4', 'department': 'Crew', 'gender': 0, 'id': 155535, 'job': 'Stunts', 'name': 'Douglas Crosby', 'profile_path': None}, {'credit_id': '566622d7c3a36806aa0012d6', 'department': 'Crew', 'gender': 0, 'id': 1546178, 'job': 'Stunts', 'name': 'E.J. Evans', 'profile_path': None}, {'credit_id': '566622e2c3a36806a40011e4', 'department': 'Crew', 'gender': 2, 'id': 999690, 'job': 'Stunts', 'name': 'Terry Jackson', 'profile_path': None}, {'credit_id': '566622f0c3a368069f001271', 'department': 'Crew', 'gender': 2, 'id': 1407225, 'job': 'Stunts', 'name': 'Ronald O. Jaynes', 'profile_path': None}, {'credit_id': '566622fbc3a36806a40011e9', 'department': 'Crew', 'gender': 2, 'id': 933507, 'job': 'Stunts', 'name': 'Chuck Jeffreys', 'profile_path': '/1bnlVHNeCtANWOLvl4r8IAspU6x.jpg'}, {'credit_id': '56662308c3a36806b40013a5', 'department': 'Crew', 'gender': 0, 'id': 1546179, 'job': 'Stunts', 'name': 'David S. Lomax', 'profile_path': None}, {'credit_id': '5666231ac3a368069f001277', 'department': 'Crew', 'gender': 0, 'id': 556798, 'job': 'Stunts', 'name': 'Steve Martin', 'profile_path': None}, {'credit_id': '5666235d92514179dd00121f', 'department': 'Crew', 'gender': 0, 'id': 556798, 'job': 'Stunt Coordinator', 'name': 'Steve Martin', 'profile_path': None}, {'credit_id': '5666236992514179e50012c4', 'department': 'Crew', 'gender': 0, 'id': 1546180, 'job': 'Stunts', 'name': 'Elliot Santiago', 'profile_path': None}, {'credit_id': '56662374c3a36806a4001207', 'department': 'Crew', 'gender': 0, 'id': 1507943, 'job': 'Stunts', 'name': 'Steve Santosusso', 'profile_path': None}, {'credit_id': '5666238192514179e90013bb', 'department': 'Crew', 'gender': 0, 'id': 1434599, 'job': 'Stunts', 'name': 'Brian Smyj', 'profile_path': '/ujwNKhKJmYOtUhSAAEHwtzqRpRz.jpg'}, {'credit_id': '5666239c92514179d7001345', 'department': 'Camera', 'gender': 0, 'id': 1546181, 'job': 'Grip', 'name': 'Rhett Bloomquist', 'profile_path': None}, {'credit_id': '566623a8c3a36806b40013c3', 'department': 'Camera', 'gender': 2, 'id': 18095, 'job': 'Still Photographer', 'name': 'Phillip V. Caruso', 'profile_path': None}, {'credit_id': '566623be92514179e50012d8', 'department': 'Lighting', 'gender': 0, 'id': 1546182, 'job': 'Electrician', 'name': 'David Cecil', 'profile_path': None}, {'credit_id': '566623ca92514179e1001409', 'department': 'Lighting', 'gender': 0, 'id': 1531991, 'job': 'Electrician', 'name': 'Andrew Reed Conner', 'profile_path': None}, {'credit_id': '566623d69251411ca1000d31', 'department': 'Lighting', 'gender': 0, 'id': 1546183, 'job': 'Electrician', 'name': 'Bill Fiedler', 'profile_path': None}, {'credit_id': '566623eac3a36806b40013d0', 'department': 'Lighting', 'gender': 0, 'id': 1546184, 'job': 'Rigging Grip', 'name': 'Mike Finnegan', 'profile_path': None}, {'credit_id': '56662405c3a36806ae0013e4', 'department': 'Camera', 'gender': 0, 'id': 1546185, 'job': 'First Assistant Camera', 'name': 'Vinnie Gerardo', 'profile_path': None}, {'credit_id': '56662412c3a36806a400122a', 'department': 'Crew', 'gender': 0, 'id': 1546186, 'job': 'Loader', 'name': 'Thomas Greco', 'profile_path': None}, {'credit_id': '5666241e92514179e50012ea', 'department': 'Camera', 'gender': 0, 'id': 957361, 'job': 'Camera Operator', 'name': 'Craig Haagensen', 'profile_path': '/aSfgLJSIxJSYYOXQuuuJ4GD9xdf.jpg'}, {'credit_id': '5666243292514179e1001420', 'department': 'Camera', 'gender': 0, 'id': 549995, 'job': 'Grip', 'name': 'William Jones', 'profile_path': None}, {'credit_id': '5666244192514179dd00125b', 'department': 'Crew', 'gender': 0, 'id': 1463532, 'job': 'Video Assist Operator', 'name': 'Ian Kelly', 'profile_path': None}, {'credit_id': '56662456c3a36806aa001326', 'department': 'Lighting', 'gender': 0, 'id': 1546187, 'job': 'Rigging Gaffer', 'name': 'Craig Ligget', 'profile_path': None}, {'credit_id': '56662474c3a36806b00015ad', 'department': 'Lighting', 'gender': 2, 'id': 27709, 'job': 'Rigging Grip', 'name': 'Matt Miller', 'profile_path': '/9mpHaKZiotpfEHjnLSP8qcGZFTh.jpg'}, {'credit_id': '5666248892514179d400123b', 'department': 'Camera', 'gender': 0, 'id': 1157630, 'job': 'Camera Operator', 'name': 'Peter Norman', 'profile_path': None}, {'credit_id': '566624a6c3a368069f0012ca', 'department': 'Camera', 'gender': 2, 'id': 91115, 'job': 'Camera Operator', 'name': 'Kyle Rudolph', 'profile_path': None}, {'credit_id': '566624ae92514179d4001249', 'department': 'Lighting', 'gender': 0, 'id': 1546188, 'job': 'Electrician', 'name': 'Keith Salkowski', 'profile_path': None}, {'credit_id': '566624c0c3a368069f0012d2', 'department': 'Camera', 'gender': 0, 'id': 1546189, 'job': 'Grip', 'name': 'Lee Shapira', 'profile_path': None}, {'credit_id': '566624cf9251411ca1000d6b', 'department': 'Camera', 'gender': 0, 'id': 1546190, 'job': 'First Assistant Camera', 'name': "Blackford 'Boots' Shelton", 'profile_path': None}, {'credit_id': '566624dd92514179e1001437', 'department': 'Camera', 'gender': 0, 'id': 1546191, 'job': 'Grip', 'name': 'Brian Snell', 'profile_path': None}, {'credit_id': '5666253792514179e5001321', 'department': 'Production', 'gender': 0, 'id': 1546192, 'job': 'Casting Associate', 'name': 'Mikie Heilbrun', 'profile_path': None}, {'credit_id': '5666255d92514179e5001335', 'department': 'Costume &amp; Make-Up', 'gender': 0, 'id': 1424540, 'job': 'Costume Supervisor', 'name': 'Eric H. Sandberg', 'profile_path': None}, {'credit_id': '56662583c3a36806aa00135c', 'department': 'Costume &amp; Make-Up', 'gender': 0, 'id': 1324812, 'job': 'Assistant Costume Designer', 'name': 'B.J. Rogers', 'profile_path': None}, {'credit_id': '566625b6c3a36806ae001444', 'department': 'Crew', 'gender': 1, 'id': 1065081, 'job': 'Post-Production Manager', 'name': 'Lucy Darwin', 'profile_path': None}, {'credit_id': '566625c592514179d4001279', 'department': 'Editing', 'gender': 0, 'id': 1546193, 'job': 'First Assistant Editor', 'name': 'Dan Gane', 'profile_path': None}, {'credit_id': '566625dd9251411ca1000daa', 'department': 'Crew', 'gender': 0, 'id': 553163, 'job': 'Post Production Assistant', 'name': 'Pamela Susan Hall', 'profile_path': None}, {'credit_id': '566625f292514179e1001492', 'department': 'Editing', 'gender': 0, 'id': 1546194, 'job': 'First Assistant Editor', 'name': 'Brian Ufberg', 'profile_path': None}, {'credit_id': '5666260bc3a36806b000160f', 'department': 'Editing', 'gender': 0, 'id': 1546205, 'job': 'Color Timer', 'name': 'Eddie Wilder', 'profile_path': None}, {'credit_id': '56662616c3a36806a8001395', 'department': 'Crew', 'gender': 0, 'id': 544194, 'job': 'Post Production Assistant', 'name': 'Glynn Williams', 'profile_path': None}, {'credit_id': '5666267892514179e10014b4', 'department': 'Directing', 'gender': 0, 'id': 1546213, 'job': 'Script Supervisor', 'name': 'Marilyn Bailey', 'profile_path': None}, {'credit_id': '566626b99251411ca1000ddb', 'department': 'Crew', 'gender': 0, 'id': 1546216, 'job': 'Set Medic', 'name': 'Ted Criswell', 'profile_path': None}, {'credit_id': '566626c992514179e5001396', 'department': 'Crew', 'gender': 0, 'id': 1540477, 'job': 'Public Relations', 'name': 'Dennis Davidson', 'profile_path': None}, {'credit_id': '566626d5c3a36806a40012d1', 'department': 'Crew', 'gender': 0, 'id': 1546217, 'job': 'Legal Services', 'name': 'Marc Diener', 'profile_path': None}, {'credit_id': '566626efc3a36806b0001646', 'department': 'Production', 'gender': 0, 'id': 1477266, 'job': 'Location Manager', 'name': 'Scott Elias', 'profile_path': None}, {'credit_id': '566627059251411ca1000df0', 'department': 'Crew', 'gender': 0, 'id': 1546219, 'job': 'Craft Service', 'name': 'Carole French', 'profile_path': None}, {'credit_id': '56662710c3a36806a40012ee', 'department': 'Crew', 'gender': 0, 'id': 1546220, 'job': 'Craft Service', 'name': 'Reva Grantham', 'profile_path': None}, {'credit_id': '5666273392514179e10014e9', 'department': 'Crew', 'gender': 0, 'id': 1546221, 'job': 'Legal Services', 'name': 'Warren Holcomb', 'profile_path': None}, {'credit_id': '56662757c3a36806ae0014ca', 'department': 'Crew', 'gender': 0, 'id': 1546232, 'job': 'Security', 'name': 'Avi Korein', 'profile_path': None}, {'credit_id': '566627b192514179d4001304', 'department': 'Crew', 'gender': 0, 'id': 91941, 'job': 'Unit Publicist', 'name': 'Ernie Malik', 'profile_path': None}, {'credit_id': '566627d8c3a36806aa0013dd', 'department': 'Crew', 'gender': 0, 'id': 1535108, 'job': 'Craft Service', 'name': 'Elena Moscatt', 'profile_path': None}, {'credit_id': '566627ed92514179e90014da', 'department': 'Production', 'gender': 0, 'id': 1546233, 'job': 'Production Coordinator', 'name': 'Elizabeth J. Nevin', 'profile_path': None}, {'credit_id': '5666283dc3a36806ae00150c', 'department': 'Production', 'gender': 0, 'id': 1546234, 'job': 'Production Accountant', 'name': 'Matilde Valera', 'profile_path': None}, {'credit_id': '5666285ac3a36806aa0013f5', 'department': 'Art', 'gender': 0, 'id': 1424186, 'job': 'Location Scout', 'name': 'Charley Armstrong', 'profile_path': None}, {'credit_id': '566ddb6fc3a368535a00d07c', 'department': 'Costume &amp; Make-Up', 'gender': 0, 'id': 1131063, 'job': 'Key Hair Stylist', 'name': 'Peggy Nicholson', 'profile_path': None}, {'credit_id': '566ddbdac3a36833b600bf4e', 'department': 'Art', 'gender': 0, 'id': 132566, 'job': 'Production Illustrator', 'name': 'Matt Codd', 'profile_path': None}, {'credit_id': '566ddc1dc3a36834c100c3f8', 'department': 'Art', 'gender': 0, 'id': 132628, 'job': 'Construction Foreman', 'name': 'Thomas Turnbull', 'profile_path': None}, {'credit_id': '566dddc6c3a36833b600bf82', 'department': 'Crew', 'gender': 0, 'id': 1378753, 'job': 'Scenic Artist', 'name': 'Silvija L. Moess', 'profile_path': None}, {'credit_id': '566dde2092514173ff010633', 'department': 'Crew', 'gender': 0, 'id': 1548587, 'job': 'Driver', 'name': 'Richard Curry', 'profile_path': None}, {'credit_id': '56a4a9e1925141551c001aa1', 'department': 'Production', 'gender': 2, 'id': 286, 'job': 'Unit Production Manager', 'name': 'Lloyd Phillips', 'profile_path': None}, {'credit_id': '586e16bc925141295300533f', 'department': 'Art', 'gender': 0, 'id': 1733006, 'job': 'Set Dresser', 'name': 'Kate Bartouldus', 'profile_path': None}, {'credit_id': '586e16ce925141295f00520c', 'department': 'Art', 'gender': 0, 'id': 1733007, 'job': 'Title Designer', 'name': 'Penny Causer', 'profile_path': None}, {'credit_id': '586e17ea925141294e0053c5', 'department': 'Editing', 'gender': 0, 'id': 1733011, 'job': 'Negative Cutter', 'name': 'Trevor Collins', 'profile_path': None}, {'credit_id': '586e180ec3a3683b7e00597d', 'department': 'Lighting', 'gender': 2, 'id': 1373728, 'job': 'Chief Lighting Technician', 'name': 'Chuck Finch', 'profile_path': None}, {'credit_id': '586e16a0925141295c005292', 'department': 'Art', 'gender': 0, 'id': 135935, 'job': 'Assistant Property Master', 'name': 'Scott Maginnis', 'profile_path': None}, {'credit_id': '586e16e3c3a3683b85004faf', 'department': 'Camera', 'gender': 2, 'id': 58185, 'job': 'Dolly Grip', 'name': 'Patrick McGrath', 'profile_path': None}, {'credit_id': '586e171a9251412956005394', 'department': 'Costume &amp; Make-Up', 'gender': 0, 'id': 1733008, 'job': 'Wardrobe Supervisor', 'name': 'Melissa Stanton', 'profile_path': None}, {'credit_id': '586e172dc3a3683b760053ac', 'department': 'Crew', 'gender': 0, 'id': 1733009, 'job': 'Animal Coordinator', 'name': 'Jim Clubb', 'profile_path': None}, {'credit_id': '586e177392514129560053da', 'department': 'Crew', 'gender': 0, 'id': 1567973, 'job': 'Pyrotechnician', 'name': 'Ken Tarallo', 'profile_path': None}, {'credit_id': '586e1789c3a3683b78004b90', 'department': 'Directing', 'gender': 2, 'id': 3973, 'job': 'First Assistant Director', 'name': 'Mark Egerton', 'profile_path': None}, {'credit_id': '586e1837925141295c0053af', 'department': 'Production', 'gender': 0, 'id': 1430558, 'job': 'Assistant Production Manager', 'name': 'Charles Miller', 'profile_path': None}, {'credit_id': '586e1851c3a3683b71005564', 'department': 'Production', 'gender': 0, 'id': 1733012, 'job': 'Casting Assistant', 'name': 'Marissa Giunta', 'profile_path': None}, {'credit_id': '586e185ec3a3683b850050e0', 'department': 'Production', 'gender': 0, 'id': 1733013, 'job': 'Local Casting', 'name': 'Mike Lemon', 'profile_path': None}, {'credit_id': '586e186bc3a3683b69004c3b', 'department': 'Sound', 'gender': 0, 'id': 1733014, 'job': 'ADR Editor', 'name': 'Budge Tremlett', 'profile_path': None}, {'credit_id': '586e1876925141295f005345', 'department': 'Sound', 'gender': 0, 'id': 1733015, 'job': 'Apprentice Sound Editor', 'name': 'Tasha Pym', 'profile_path': None}, {'credit_id': '586e1884c3a3683b7e0059ed', 'department': 'Sound', 'gender': 2, 'id': 59983, 'job': 'Assistant Sound Editor', 'name': 'Simon Cozens', 'profile_path': None}, {'credit_id': '586e191b92514129530054f3', 'department': 'Sound', 'gender': 0, 'id': 1421647, 'job': 'Foley Editor', 'name': 'Ian Wilson', 'profile_path': None}, {'credit_id': '586e1940c3a3683b85005164', 'department': 'Sound', 'gender': 0, 'id': 1733019, 'job': 'Musician', 'name': 'Mark Berrow', 'profile_path': None}, {'credit_id': '589f54159251413371000535', 'department': 'Camera', 'gender': 2, 'id': 1611487, 'job': 'Key Grip', 'name': 'Mike Miller', 'profile_path': None}, {'credit_id': '5925c7539251413b45013670', 'department': 'Directing', 'gender': 2, 'id': 1215659, 'job': 'Second Assistant Director', 'name': 'Andrew Bernstein', 'profile_path': '/ue8GczmqdbdHXsepz6ifp8zuh6B.jpg'}]</t>
  </si>
  <si>
    <t>[{'id': 878, 'name': 'Science Fiction'}, {'id': 53, 'name': 'Thriller'}, {'id': 9648, 'name': 'Mystery'}]</t>
  </si>
  <si>
    <t>[{'name': 'Universal Pictures', 'id': 33}, {'name': 'Atlas Entertainment', 'id': 507}, {'name': 'Classico', 'id': 17031}]</t>
  </si>
  <si>
    <t>Twelve Monkeys</t>
  </si>
  <si>
    <t>m590</t>
  </si>
  <si>
    <t>['drama', 'fantasy', 'mystery', 'thriller']</t>
  </si>
  <si>
    <t>[{'cast_id': 1, 'character': 'David Dunn', 'credit_id': '52fe4525c3a36847f80befd5', 'gender': 2, 'id': 62, 'name': 'Bruce Willis', 'order': 0, 'profile_path': '/2B7RySy2WMVJKKEFN2XA3IFb8w0.jpg'}, {'cast_id': 2, 'character': 'Elijah Price', 'credit_id': '52fe4525c3a36847f80befd9', 'gender': 2, 'id': 2231, 'name': 'Samuel L. Jackson', 'order': 1, 'profile_path': '/AvCReLikjzYEf9XjTQxbv3JWgKT.jpg'}, {'cast_id': 3, 'character': 'Audrey Dunn', 'credit_id': '52fe4525c3a36847f80befdd', 'gender': 1, 'id': 32, 'name': 'Robin Wright', 'order': 2, 'profile_path': '/tXfQTgcIEPP7gtVdJ44ZxZPhacn.jpg'}, {'cast_id': 4, 'character': 'Joseph Dunn', 'credit_id': '52fe4525c3a36847f80befe1', 'gender': 2, 'id': 4012, 'name': 'Spencer Treat Clark', 'order': 3, 'profile_path': '/y8SNxG3WuPDLZlZXCkuvdrNFvao.jpg'}, {'cast_id': 14, 'character': 'Hostage Boy', 'credit_id': '52fe4525c3a36847f80bf015', 'gender': 2, 'id': 43464, 'name': 'John Patrick Amedori', 'order': 4, 'profile_path': '/xK63u0TCH5MD0rlXcjGgzuWUwIf.jpg'}, {'cast_id': 21, 'character': 'Orange Suit Man', 'credit_id': '52fe4525c3a36847f80bf03d', 'gender': 2, 'id': 17194, 'name': 'Chance Kelly', 'order': 5, 'profile_path': '/hUfIviyweiBZk4JKoCIKyuo6HGH.jpg'}, {'cast_id': 26, 'character': 'School Nurse', 'credit_id': '55554c5c9251411e5f000cd8', 'gender': 1, 'id': 53302, 'name': 'Elizabeth Lawrence', 'order': 6, 'profile_path': '/pnTgD3HOzuOymtT9hyhHZwsXAhD.jpg'}, {'cast_id': 27, 'character': 'Stadium Drug Dealer', 'credit_id': '57310db69251411250000227', 'gender': 2, 'id': 11614, 'name': 'M. Night Shyamalan', 'order': 7, 'profile_path': '/A3hXeclNlyklttHlUsFSdfHIwhy.jpg'}, {'cast_id': 28, 'character': "Elijah's Mother", 'credit_id': '59ad99dec3a3682c9c045492', 'gender': 1, 'id': 33689, 'name': 'Charlayne Woodard', 'order': 8, 'profile_path': '/vXtT2E73JwxhT8YIBGPYpD05WbN.jpg'}, {'cast_id': 29, 'character': 'Dr. Mathison', 'credit_id': '59ad9a58925141079d0464b4', 'gender': 2, 'id': 19299, 'name': 'Eamonn Walker', 'order': 9, 'profile_path': '/mfB9S91rT1ZbqZloEn5i5jYTKoC.jpg'}, {'cast_id': 30, 'character': 'Kelly', 'credit_id': '59ad9abcc3a3682c0a0480a5', 'gender': 1, 'id': 21474, 'name': 'Leslie Stefanson', 'order': 10, 'profile_path': '/wOufWgSUAXgXaSuDWPEU4PhVZVT.jpg'}, {'cast_id': 31, 'character': 'Elijah, Age 13', 'credit_id': '59ad9b34c3a3682bf0042297', 'gender': 0, 'id': 1882245, 'name': 'Johnny Hiram Jamison', 'order': 11, 'profile_path': None}, {'cast_id': 32, 'character': 'Babysitter', 'credit_id': '59ad9b9892514107af0482f7', 'gender': 0, 'id': 1882246, 'name': 'Michaelia Carroll', 'order': 12, 'profile_path': None}, {'cast_id': 33, 'character': 'Comic Book Clerk', 'credit_id': '59ad9bd8c3a3682c62049b2a', 'gender': 2, 'id': 102996, 'name': 'Bostin Christopher', 'order': 13, 'profile_path': '/4ZaalWKZE5KiKh2nOuMIrZ3UOBn.jpg'}, {'cast_id': 34, 'character': 'David Dunn, Age 20', 'credit_id': '59ad9d0292514107af0483f0', 'gender': 0, 'id': 1882248, 'name': 'Davis Duffield', 'order': 14, 'profile_path': None}, {'cast_id': 35, 'character': 'Audrey Inverso, Age 20', 'credit_id': '59ad9d63c3a3682c9c045703', 'gender': 1, 'id': 73836, 'name': 'Laura Regan', 'order': 15, 'profile_path': '/v6rn1OlsveWTOOjWyycxmQYQeVt.jpg'}, {'cast_id': 36, 'character': 'ER Doctor', 'credit_id': '59ad9dd6c3a3682bf0042487', 'gender': 2, 'id': 50217, 'name': 'Michael Kelly', 'order': 16, 'profile_path': '/iivECyPFmK7SeT3iBtmOgz3n3M7.jpg'}, {'cast_id': 37, 'character': 'Saleswoman', 'credit_id': '59ad9e34c3a3682c0a048334', 'gender': 0, 'id': 38672, 'name': 'Johanna Day', 'order': 17, 'profile_path': '/ApaUFpdlvXRgZ6T4cx0srgWOxQN.jpg'}, {'cast_id': 38, 'character': 'Businessman', 'credit_id': '59ad9e68c3a3682bf00424dc', 'gender': 2, 'id': 1559326, 'name': 'Firdous Bamji', 'order': 18, 'profile_path': None}, {'cast_id': 39, 'character': 'Priest', 'credit_id': '59ad9ed1c3a3682c48043219', 'gender': 2, 'id': 51551, 'name': 'James Handy', 'order': 19, 'profile_path': '/vm0WQmuP8jEGgFTd3VCcJe7zpUi.jpg'}, {'cast_id': 40, 'character': 'Ancient Personnel Secretary', 'credit_id': '59ad9f5ec3a3682c62049dd5', 'gender': 0, 'id': 1882252, 'name': 'Sally Parrish', 'order': 20, 'profile_path': None}, {'cast_id': 41, 'character': 'Noel', 'credit_id': '59ad9fab925141079d04689e', 'gender': 2, 'id': 92788, 'name': 'Richard Council', 'order': 21, 'profile_path': None}, {'cast_id': 42, 'character': 'Green Army Jacketed Man', 'credit_id': '59ada0449251410723046d35', 'gender': 2, 'id': 109144, 'name': 'Damian Young', 'order': 22, 'profile_path': '/vW2CSkKPnahjK1xoLRR6iw86eeU.jpg'}, {'cast_id': 43, 'character': 'Physician', 'credit_id': '59ada079925141079d046939', 'gender': 0, 'id': 1775917, 'name': 'Sherman Roberts', 'order': 23, 'profile_path': None}, {'cast_id': 44, 'character': 'Physical Therapist', 'credit_id': '59ada0b192514107070478e1', 'gender': 0, 'id': 1037757, 'name': 'Whitney Sugarman', 'order': 24, 'profile_path': None}, {'cast_id': 45, 'character': 'Thermoneter Boy', 'credit_id': '59ada1009251410765049755', 'gender': 2, 'id': 203407, 'name': 'Sasha Neulinger', 'order': 25, 'profile_path': '/6zAYKr4EpYx6UNacveB0Dgzm0Gq.jpg'}, {'cast_id': 46, 'character': 'Truck Driver', 'credit_id': '59ada148c3a3682c7c04c7b4', 'gender': 2, 'id': 1128126, 'name': 'Jose L. Rodriguez', 'order': 26, 'profile_path': None}, {'cast_id': 47, 'character': 'Radio Announcer', 'credit_id': '59ada1e5c3a3682c62049f9c', 'gender': 2, 'id': 1739972, 'name': 'Ukee Washington', 'order': 27, 'profile_path': None}, {'cast_id': 48, 'character': 'Shoplifter', 'credit_id': '59ada23c925141072f04905b', 'gender': 0, 'id': 1444795, 'name': 'Susan Wilder', 'order': 28, 'profile_path': None}, {'cast_id': 49, 'character': 'Slick Haired Man', 'credit_id': '59ada2af9251410707047a50', 'gender': 2, 'id': 1882253, 'name': 'Greg Horos', 'order': 29, 'profile_path': None}, {'cast_id': 50, 'character': 'Frat Party Boy', 'credit_id': '59ada34ac3a3682cc8048bed', 'gender': 2, 'id': 1882256, 'name': 'Todd Berry', 'order': 30, 'profile_path': None}, {'cast_id': 51, 'character': 'Frat Party Girl', 'credit_id': '59ada3bec3a3682c7c04c9f1', 'gender': 0, 'id': 1882257, 'name': 'Angela Eckert', 'order': 31, 'profile_path': None}, {'cast_id': 52, 'character': 'Hostage Father', 'credit_id': '59ada3f5c3a3682cc8048c73', 'gender': 0, 'id': 1271783, 'name': 'Anthony Lawton', 'order': 32, 'profile_path': '/cQOOTshQHpyRnoAVALAACMgDt2z.jpg'}, {'cast_id': 53, 'character': 'Hostage Girl', 'credit_id': '59ada453c3a3682c7c04ca6a', 'gender': 1, 'id': 155042, 'name': 'Julia Yorks', 'order': 33, 'profile_path': '/ixsRMf6pLIHSXNzKIbekBaicrfL.jpg'}, {'cast_id': 54, 'character': 'Security Dispatcher', 'credit_id': '59ada564c3a3682c7c04cb42', 'gender': 2, 'id': 958493, 'name': 'John Rusk', 'order': 34, 'profile_path': None}, {'cast_id': 55, 'character': 'Five Year Old Boy', 'credit_id': '59ada5a6925141079d046ced', 'gender': 0, 'id': 58570, 'name': 'Joey Hazinsky', 'order': 35, 'profile_path': None}, {'cast_id': 56, 'character': 'Bar Patron', 'credit_id': '59ada5e6c3a3682c9c045cda', 'gender': 0, 'id': 1397318, 'name': 'Bill Rowe', 'order': 36, 'profile_path': None}, {'cast_id': 57, 'character': 'EastRail Engineer', 'credit_id': '59ada630925141079d046d3d', 'gender': 0, 'id': 1882258, 'name': 'Marc H. Glick', 'order': 37, 'profile_path': None}, {'cast_id': 58, 'character': 'Hostage Woman', 'credit_id': '59ada66f925141077e048f78', 'gender': 0, 'id': 1110557, 'name': 'Kim Simms Thomas', 'order': 38, 'profile_path': None}, {'cast_id': 59, 'character': 'Hospital Administrator', 'credit_id': '59ada6a9c3a3682bf0042a82', 'gender': 0, 'id': 569071, 'name': 'Andrea Havens', 'order': 39, 'profile_path': None}]</t>
  </si>
  <si>
    <t>[{'credit_id': '52fe4525c3a36847f80bf021', 'department': 'Production', 'gender': 2, 'id': 136, 'job': 'Producer', 'name': 'Sam Mercer', 'profile_path': None}, {'credit_id': '5380b220c3a36805980053da', 'department': 'Costume &amp; Make-Up', 'gender': 1, 'id': 498, 'job': 'Costume Design', 'name': 'Joanna Johnston', 'profile_path': None}, {'credit_id': '52fe4525c3a36847f80bf005', 'department': 'Sound', 'gender': 2, 'id': 1213, 'job': 'Original Music Composer', 'name': 'James Newton Howard', 'profile_path': '/5UTEMYS7rydwe7ooOmj2dLRFuu2.jpg'}, {'credit_id': '59adb5a8c3a3682cc80498ff', 'department': 'Sound', 'gender': 2, 'id': 1213, 'job': 'Orchestrator', 'name': 'James Newton Howard', 'profile_path': '/5UTEMYS7rydwe7ooOmj2dLRFuu2.jpg'}, {'credit_id': '52fe4525c3a36847f80bf011', 'department': 'Editing', 'gender': 2, 'id': 1809, 'job': 'Editor', 'name': 'Dylan Tichenor', 'profile_path': None}, {'credit_id': '5380b206c3a368737d0008c7', 'department': 'Art', 'gender': 1, 'id': 4148, 'job': 'Set Decoration', 'name': 'Gretchen Rau', 'profile_path': None}, {'credit_id': '52fe4525c3a36847f80beff3', 'department': 'Production', 'gender': 2, 'id': 4504, 'job': 'Executive Producer', 'name': 'Roger Birnbaum', 'profile_path': None}, {'credit_id': '52fe4525c3a36847f80befed', 'department': 'Production', 'gender': 2, 'id': 4507, 'job': 'Executive Producer', 'name': 'Gary Barber', 'profile_path': '/hVdFCnxL2F1wuq7BdgMoxiGBzis.jpg'}, {'credit_id': '52fe4525c3a36847f80beff9', 'department': 'Production', 'gender': 2, 'id': 5664, 'job': 'Producer', 'name': 'Barry Mendel', 'profile_path': None}, {'credit_id': '5380b1ebc3a368737d0008c4', 'department': 'Production', 'gender': 2, 'id': 5669, 'job': 'Casting', 'name': 'Douglas Aibel', 'profile_path': None}, {'credit_id': '59adad40925141077e049449', 'department': 'Crew', 'gender': 0, 'id': 9624, 'job': 'Stunt Coordinator', 'name': 'Jeff Habberstad', 'profile_path': None}, {'credit_id': '52fe4525c3a36847f80befe7', 'department': 'Directing', 'gender': 2, 'id': 11614, 'job': 'Director', 'name': 'M. Night Shyamalan', 'profile_path': '/A3hXeclNlyklttHlUsFSdfHIwhy.jpg'}, {'credit_id': '52fe4525c3a36847f80befff', 'department': 'Production', 'gender': 2, 'id': 11614, 'job': 'Producer', 'name': 'M. Night Shyamalan', 'profile_path': '/A3hXeclNlyklttHlUsFSdfHIwhy.jpg'}, {'credit_id': '52fe4525c3a36847f80bf01b', 'department': 'Writing', 'gender': 2, 'id': 11614, 'job': 'Writer', 'name': 'M. Night Shyamalan', 'profile_path': '/A3hXeclNlyklttHlUsFSdfHIwhy.jpg'}, {'credit_id': '52fe4525c3a36847f80bf027', 'department': 'Art', 'gender': 2, 'id': 11620, 'job': 'Production Design', 'name': 'Larry Fulton', 'profile_path': None}, {'credit_id': '52fe4525c3a36847f80bf02d', 'department': 'Art', 'gender': 2, 'id': 11412, 'job': 'Art Direction', 'name': 'Steve Arnold', 'profile_path': None}, {'credit_id': '52fe4525c3a36847f80bf00b', 'department': 'Camera', 'gender': 0, 'id': 16732, 'job': 'Director of Photography', 'name': 'Eduardo Serra', 'profile_path': '/kvVCk03pP3Dbpz0JPYjn6TVRsHy.jpg'}, {'credit_id': '59ada7a2925141079d046e39', 'department': 'Costume &amp; Make-Up', 'gender': 0, 'id': 32492, 'job': 'Key Hair Stylist', 'name': 'Francesca Paris', 'profile_path': None}, {'credit_id': '59adb6cec3a3682c0a049542', 'department': 'Crew', 'gender': 1, 'id': 53302, 'job': 'In Memory Of', 'name': 'Elizabeth Lawrence', 'profile_path': '/pnTgD3HOzuOymtT9hyhHZwsXAhD.jpg'}, {'credit_id': '52fe4525c3a36847f80bf039', 'department': 'Crew', 'gender': 2, 'id': 59287, 'job': 'Makeup Effects', 'name': 'Gregory Nicotero', 'profile_path': '/tbSRk7j0hYlBWWX7QrjdOXeiMpW.jpg'}, {'credit_id': '52fe4525c3a36847f80bf033', 'department': 'Crew', 'gender': 0, 'id': 107372, 'job': 'Makeup Effects', 'name': 'Howard Berger', 'profile_path': '/fz0Z8ia0Iaq4SS6NfVAcFIAeU2F.jpg'}, {'credit_id': '59adb1df925141077e0497e4', 'department': 'Camera', 'gender': 2, 'id': 91115, 'job': 'Steadicam Operator', 'name': 'Kyle Rudolph', 'profile_path': None}, {'credit_id': '59adaa6c925141072f0496b6', 'department': 'Sound', 'gender': 2, 'id': 136008, 'job': 'ADR Supervisor', 'name': 'Michael Haight', 'profile_path': None}, {'credit_id': '59ada7699251410765049c14', 'department': 'Costume &amp; Make-Up', 'gender': 0, 'id': 142152, 'job': 'Key Makeup Artist', 'name': 'Bernadette Mazur', 'profile_path': None}, {'credit_id': '59adae5492514107af04909b', 'department': 'Camera', 'gender': 0, 'id': 549995, 'job': 'Dolly Grip', 'name': 'William Jones', 'profile_path': None}, {'credit_id': '59adb657c3a3682c22046b25', 'department': 'Directing', 'gender': 1, 'id': 958273, 'job': 'Script Supervisor', 'name': 'Dianne Dreyer', 'profile_path': '/aN6Upw31PFDhH3cVE6QUat29nHD.jpg'}, {'credit_id': '59ada7cf925141077e049063', 'department': 'Directing', 'gender': 2, 'id': 958493, 'job': 'First Assistant Director', 'name': 'John Rusk', 'profile_path': None}, {'credit_id': '59adac39c3a3682c9c0460db', 'department': 'Sound', 'gender': 0, 'id': 1050930, 'job': 'Dialogue Editor', 'name': 'Hugo Weng', 'profile_path': None}, {'credit_id': '59adaac3c3a3682c9c045ff3', 'department': 'Sound', 'gender': 2, 'id': 1077782, 'job': 'Foley', 'name': 'Gary A. Hecker', 'profile_path': '/qyBUauN3XIS2Mlus3OdGCmrUo0S.jpg'}, {'credit_id': '59adabed925141078a04a9d1', 'department': 'Sound', 'gender': 0, 'id': 1299405, 'job': 'Dialogue Editor', 'name': 'James Matheny', 'profile_path': None}, {'credit_id': '59adac78925141076504a019', 'department': 'Visual Effects', 'gender': 0, 'id': 1311507, 'job': 'Special Effects Supervisor', 'name': 'Steve Cremin', 'profile_path': None}, {'credit_id': '5380b25dc3a36805a10052b8', 'department': 'Costume &amp; Make-Up', 'gender': 0, 'id': 1323768, 'job': 'Costume Supervisor', 'name': 'Pamela Wise', 'profile_path': None}, {'credit_id': '59ada8f3c3a3682c7c04cdfd', 'department': 'Art', 'gender': 0, 'id': 1333980, 'job': 'Property Master', 'name': 'Kevin Ladson', 'profile_path': None}, {'credit_id': '59adab2ec3a3682c48043a9a', 'department': 'Sound', 'gender': 2, 'id': 1341403, 'job': 'Sound Designer', 'name': 'Richard King', 'profile_path': None}, {'credit_id': '59adabb0c3a3682c9c04608a', 'department': 'Sound', 'gender': 0, 'id': 1341404, 'job': 'Foley', 'name': 'Patricio A. Libenson', 'profile_path': None}, {'credit_id': '59ada88f925141072304730a', 'department': 'Art', 'gender': 0, 'id': 1367662, 'job': 'Leadman', 'name': 'James V. Kent', 'profile_path': None}, {'credit_id': '59adb180925141076504a3b0', 'department': 'Camera', 'gender': 0, 'id': 1378240, 'job': 'Still Photographer', 'name': 'Frank Masi', 'profile_path': None}, {'credit_id': '59ada992c3a3682c0a048bb2', 'department': 'Art', 'gender': 0, 'id': 1389568, 'job': 'Construction Coordinator', 'name': 'Paul Williams', 'profile_path': None}, {'credit_id': '59adb422c3a3682c48044057', 'department': 'Production', 'gender': 2, 'id': 1389575, 'job': 'Location Manager', 'name': 'Andrew L. Ullman', 'profile_path': None}, {'credit_id': '59adae97925141076504a183', 'department': 'Lighting', 'gender': 2, 'id': 1407711, 'job': 'Chief Lighting Technician', 'name': 'Steven Litecky', 'profile_path': None}, {'credit_id': '59adb231c3a3682c0a0491ae', 'department': 'Camera', 'gender': 0, 'id': 1410583, 'job': 'Underwater Director of Photography', 'name': 'Mike Thomas', 'profile_path': None}, {'credit_id': '59ada9f0c3a3682c480439b8', 'department': 'Sound', 'gender': 0, 'id': 1417515, 'job': 'Sound Effects Editor', 'name': 'Randle Akerson', 'profile_path': None}, {'credit_id': '59adad8ec3a3682c6204a816', 'department': 'Camera', 'gender': 2, 'id': 1427543, 'job': 'Camera Operator', 'name': 'Gordon Hayman', 'profile_path': None}, {'credit_id': '59adb56e925141076504a6aa', 'department': 'Sound', 'gender': 2, 'id': 1530327, 'job': 'Orchestrator', 'name': 'Brad Dechter', 'profile_path': None}, {'credit_id': '59adb4b2925141078a04b016', 'department': 'Sound', 'gender': 0, 'id': 1534668, 'job': 'Music Editor', 'name': 'Thomas S. Drescher', 'profile_path': None}, {'credit_id': '59ada93cc3a3682c7c04ce42', 'department': 'Art', 'gender': 0, 'id': 1546157, 'job': 'Construction Foreman', 'name': 'Paul Maiello', 'profile_path': None}, {'credit_id': '59adaa3ec3a3682c7c04cf0e', 'department': 'Sound', 'gender': 0, 'id': 1546875, 'job': 'Foley Editor', 'name': 'Christopher Flick', 'profile_path': None}, {'credit_id': '59adac14c3a3682cc804924b', 'department': 'Sound', 'gender': 0, 'id': 1562588, 'job': 'Boom Operator', 'name': 'Linda Murphy', 'profile_path': None}, {'credit_id': '59adb607925141076504a727', 'department': 'Production', 'gender': 0, 'id': 1573110, 'job': 'Production Coordinator', 'name': "Thomas 'Doc' Boguski", 'profile_path': None}, {'credit_id': '59ada807925141072f0494d5', 'department': 'Art', 'gender': 2, 'id': 1674649, 'job': 'Greensman', 'name': 'James Breen', 'profile_path': None}, {'credit_id': '59adb1af9251410723047915', 'department': 'Camera', 'gender': 0, 'id': 1674650, 'job': 'Key Grip', 'name': 'Billy Miller', 'profile_path': None}, {'credit_id': '59adb293925141072f049c5e', 'department': 'Costume &amp; Make-Up', 'gender': 0, 'id': 1674651, 'job': 'Tailor', 'name': 'Kara Morasco', 'profile_path': None}, {'credit_id': '59adb3e6c3a3682c0a0492f7', 'department': 'Editing', 'gender': 0, 'id': 1711995, 'job': 'First Assistant Editor', 'name': 'Ladd Lanford', 'profile_path': None}, {'credit_id': '59adacca92514107af048fc6', 'department': 'Visual Effects', 'gender': 0, 'id': 1882259, 'job': 'Visual Effects Coordinator', 'name': 'Jodi Birdsong', 'profile_path': None}, {'credit_id': '59adb2e5c3a3682c48043f80', 'department': 'Costume &amp; Make-Up', 'gender': 0, 'id': 1882262, 'job': 'Tailor', 'name': 'Althea A. Unrath', 'profile_path': None}, {'credit_id': '59adb352925141079d04760f', 'department': 'Costume &amp; Make-Up', 'gender': 0, 'id': 1882264, 'job': 'Tailor', 'name': 'Maria Vaughan', 'profile_path': None}]</t>
  </si>
  <si>
    <t>[{'id': 878, 'name': 'Science Fiction'}, {'id': 53, 'name': 'Thriller'}, {'id': 18, 'name': 'Drama'}]</t>
  </si>
  <si>
    <t>[{'name': 'Limited Edition Productions Inc.', 'id': 3683}, {'name': 'Touchstone Pictures', 'id': 9195}, {'name': 'Blinding Edge Pictures', 'id': 12236}, {'name': 'Barry Mendel Productions', 'id': 17032}]</t>
  </si>
  <si>
    <t>Unbreakable</t>
  </si>
  <si>
    <t>m591</t>
  </si>
  <si>
    <t>['drama', 'western']</t>
  </si>
  <si>
    <t>[{'cast_id': 4, 'character': 'Bill Munny', 'credit_id': '52fe4211c3a36847f8001447', 'gender': 2, 'id': 190, 'name': 'Clint Eastwood', 'order': 0, 'profile_path': '/wJosJW9DNWHOA8h63bQr2HgHC48.jpg'}, {'cast_id': 6, 'character': 'Little Bill Daggett', 'credit_id': '52fe4211c3a36847f800144b', 'gender': 2, 'id': 193, 'name': 'Gene Hackman', 'order': 1, 'profile_path': '/qEKcmwc1XstymEniGuCs3KIsGfP.jpg'}, {'cast_id': 25, 'character': 'Ned Logan', 'credit_id': '52fe4211c3a36847f80014a5', 'gender': 2, 'id': 192, 'name': 'Morgan Freeman', 'order': 2, 'profile_path': '/oGJQhOpT8S1M56tvSsbEBePV5O1.jpg'}, {'cast_id': 7, 'character': 'English Bob', 'credit_id': '52fe4211c3a36847f800144f', 'gender': 2, 'id': 194, 'name': 'Richard Harris', 'order': 3, 'profile_path': '/51wDHVFNqrYgvUBMOcACAt4sJU9.jpg'}, {'cast_id': 9, 'character': 'The Schofield Kid', 'credit_id': '52fe4211c3a36847f8001459', 'gender': 2, 'id': 3710, 'name': 'Jaimz Woolvett', 'order': 4, 'profile_path': '/psrj817qm3RPBzF2VzPFgL8qdwq.jpg'}, {'cast_id': 10, 'character': 'Delilah Fitzgerald', 'credit_id': '52fe4211c3a36847f800145d', 'gender': 1, 'id': 3711, 'name': 'Anna Levine', 'order': 5, 'profile_path': '/A3oxT1n8ecpl0uYomHaMUWGBivu.jpg'}, {'cast_id': 11, 'character': 'W.W. Beauchamp', 'credit_id': '52fe4211c3a36847f8001461', 'gender': 2, 'id': 3712, 'name': 'Saul Rubinek', 'order': 6, 'profile_path': '/1gsXmCmJIegqK0U8dwLz005UM0.jpg'}, {'cast_id': 12, 'character': 'Strawberry Alice', 'credit_id': '52fe4211c3a36847f8001465', 'gender': 1, 'id': 3713, 'name': 'Frances Fisher', 'order': 7, 'profile_path': '/248IbuAi6RQG5l94a4hClUswbA5.jpg'}, {'cast_id': 13, 'character': 'Quick Mike', 'credit_id': '52fe4211c3a36847f8001469', 'gender': 2, 'id': 3714, 'name': 'David Mucci', 'order': 8, 'profile_path': '/qD1Acd4PngkCtUl2qmPAFdlyACM.jpg'}, {'cast_id': 14, 'character': 'Davey Bunting', 'credit_id': '52fe4211c3a36847f800146d', 'gender': 0, 'id': 2843, 'name': 'Rob Campbell', 'order': 9, 'profile_path': '/hRJihsQgFfm86htdiM6xL4BpZE9.jpg'}, {'cast_id': 15, 'character': 'Skinny Dubois', 'credit_id': '52fe4211c3a36847f8001471', 'gender': 2, 'id': 3715, 'name': 'Anthony James', 'order': 10, 'profile_path': '/IovpB0rm77GljLMLP5S3VW6AAi.jpg'}, {'cast_id': 28, 'character': 'Clyde Ledbetter', 'credit_id': '5468f5b4eaeb816b4f001312', 'gender': 2, 'id': 1242148, 'name': 'Ron White', 'order': 11, 'profile_path': '/wwct4MqN4iEMJQk27qeMj4qMoUR.jpg'}, {'cast_id': 29, 'character': 'Fatty Rossiter', 'credit_id': '56610e9b925141791800584d', 'gender': 2, 'id': 185111, 'name': 'Jefferson Mappin', 'order': 12, 'profile_path': '/gcIacvtyZuaTRxo47TTyuYPCIDJ.jpg'}, {'cast_id': 30, 'character': 'Deputy Andy Russell', 'credit_id': '56610ed5c3a36875e2005ce9', 'gender': 2, 'id': 44205, 'name': 'Jeremy Ratchford', 'order': 13, 'profile_path': '/fzzVrrOw00lWlqJs4dBSD8gJGZg.jpg'}, {'cast_id': 31, 'character': 'Lippy MacGregor', 'credit_id': '56e5cec2c3a36807b2000f48', 'gender': 2, 'id': 976171, 'name': 'Philip Maurice Hayes', 'order': 14, 'profile_path': '/3Erixgsnf8uj5hESJh4bRJzd5O9.jpg'}, {'cast_id': 32, 'character': 'Little Sue', 'credit_id': '56f6d937c3a3686a6b003ec5', 'gender': 1, 'id': 188960, 'name': 'Tara Frederick', 'order': 15, 'profile_path': None}, {'cast_id': 33, 'character': 'Silky', 'credit_id': '56f708af9251417621000c8b', 'gender': 1, 'id': 1055157, 'name': 'Beverley Elliott', 'order': 16, 'profile_path': '/vfYa1nZ5VEpgydRwEhcTnPTI14U.jpg'}, {'cast_id': 34, 'character': 'Faith', 'credit_id': '56f811e6c3a3686a59007042', 'gender': 1, 'id': 5481, 'name': 'Liisa Repo-Martell', 'order': 17, 'profile_path': '/lwjWInRTj9ZkDuMziQNywhbOKzw.jpg'}, {'cast_id': 35, 'character': 'Will Munny', 'credit_id': '56f812269251410a310006d5', 'gender': 0, 'id': 130935, 'name': 'Shane Meier', 'order': 18, 'profile_path': '/dyCdl0VQS6zU3I0D5sda6jVXuai.jpg'}, {'cast_id': 36, 'character': 'Crocker', 'credit_id': '56f81255c3a3686a5900705e', 'gender': 0, 'id': 87210, 'name': 'Robert Koons', 'order': 19, 'profile_path': None}, {'cast_id': 37, 'character': 'Muddy Chandler', 'credit_id': '56f812809251410a310006e0', 'gender': 0, 'id': 43555, 'name': 'Mina E. Mina', 'order': 20, 'profile_path': '/qxuLEfiivZuucLOzm7SRalCQFml.jpg'}, {'cast_id': 38, 'character': 'Charley Hecker', 'credit_id': '56f812a9c3a3686a5e007ab5', 'gender': 2, 'id': 95638, 'name': 'John Pyper-Ferguson', 'order': 21, 'profile_path': '/3V4inbvlt9fy6ZMxwN8qNuyvLk3.jpg'}, {'cast_id': 39, 'character': 'Barber', 'credit_id': '56f812d492514120f8001412', 'gender': 2, 'id': 1219890, 'name': 'Walter Marsh', 'order': 22, 'profile_path': '/hjE7pEoFyj1fJaudqEKBvllPWSs.jpg'}, {'cast_id': 40, 'character': 'Tom Luckinbill', 'credit_id': '56f81302c3a3686a61006ec5', 'gender': 0, 'id': 1814, 'name': 'Larry Reese', 'order': 23, 'profile_path': None}, {'cast_id': 41, 'character': 'Paddy McGee', 'credit_id': '56f8132c92514123cb00038b', 'gender': 0, 'id': 1499017, 'name': 'Blair Haynes', 'order': 24, 'profile_path': None}, {'cast_id': 42, 'character': 'Fuzzy', 'credit_id': '56f813629251412fdd00308b', 'gender': 2, 'id': 61167, 'name': 'Frank C. Turner', 'order': 25, 'profile_path': '/jSp2SxsNrhZw4JRBBxdwuGJdhyV.jpg'}, {'cast_id': 43, 'character': 'Texas Slim', 'credit_id': '56f813979251410a310006fb', 'gender': 2, 'id': 58058, 'name': 'Lochlyn Munro', 'order': 26, 'profile_path': '/caBPICexFi48JIvsEdwJGjQrTmY.jpg'}, {'cast_id': 44, 'character': 'Johnny Foley', 'credit_id': '56f813bbc3a3686a670078cd', 'gender': 2, 'id': 60433, 'name': 'Ben Cardinal', 'order': 27, 'profile_path': None}, {'cast_id': 45, 'character': 'Wiggens', 'credit_id': '56f813fbc3a3686a5e007ad6', 'gender': 0, 'id': 1366825, 'name': 'Michael Charrois', 'order': 28, 'profile_path': None}, {'cast_id': 46, 'character': 'Train Person', 'credit_id': '56f814859251410c1700156d', 'gender': 0, 'id': 168769, 'name': 'Michael Maurer', 'order': 29, 'profile_path': None}, {'cast_id': 48, 'character': 'Bucky', 'credit_id': '56f81520c3a3686a590070ba', 'gender': 2, 'id': 21380, 'name': 'Larry Joshua', 'order': 30, 'profile_path': '/rWhP4v6mPwRGV4qCdJIC9oOqFn7.jpg'}, {'cast_id': 49, 'character': 'The Shadow', 'credit_id': '56f81548c3a3686a670078fd', 'gender': 0, 'id': 175871, 'name': 'George Orrison', 'order': 31, 'profile_path': None}, {'cast_id': 51, 'character': 'Fighter', 'credit_id': '56f8159f9251417105000937', 'gender': 0, 'id': 91839, 'name': 'Greg Goossen', 'order': 32, 'profile_path': None}, {'cast_id': 79, 'character': 'Hank (uncredited)', 'credit_id': '59d73f99c3a368623e009a9c', 'gender': 2, 'id': 1584544, 'name': 'Philip Ettington', 'order': 33, 'profile_path': None}]</t>
  </si>
  <si>
    <t>[{'credit_id': '52fe4211c3a36847f8001437', 'department': 'Directing', 'gender': 2, 'id': 190, 'job': 'Director', 'name': 'Clint Eastwood', 'profile_path': '/wJosJW9DNWHOA8h63bQr2HgHC48.jpg'}, {'credit_id': '52fe4211c3a36847f800143d', 'department': 'Production', 'gender': 2, 'id': 190, 'job': 'Producer', 'name': 'Clint Eastwood', 'profile_path': '/wJosJW9DNWHOA8h63bQr2HgHC48.jpg'}, {'credit_id': '52fe4211c3a36847f8001455', 'department': 'Sound', 'gender': 2, 'id': 195, 'job': 'Original Music Composer', 'name': 'Lennie Niehaus', 'profile_path': '/tiGnFqQ4o4m81Y10Roghm4bycvo.jpg'}, {'credit_id': '52fe4211c3a36847f8001477', 'department': 'Production', 'gender': 0, 'id': 3717, 'job': 'Producer', 'name': 'Julian Ludwig', 'profile_path': None}, {'credit_id': '52fe4211c3a36847f800147d', 'department': 'Production', 'gender': 2, 'id': 3718, 'job': 'Executive Producer', 'name': 'David Valdes', 'profile_path': None}, {'credit_id': '56f8181f92514123a00004d1', 'department': 'Production', 'gender': 2, 'id': 3718, 'job': 'Production Manager', 'name': 'David Valdes', 'profile_path': None}, {'credit_id': '52fe4211c3a36847f8001483', 'department': 'Camera', 'gender': 2, 'id': 356, 'job': 'Director of Photography', 'name': 'Jack Green', 'profile_path': None}, {'credit_id': '52fe4211c3a36847f8001489', 'department': 'Art', 'gender': 2, 'id': 369, 'job': 'Production Design', 'name': 'Henry Bumstead', 'profile_path': '/hmJBS9jdH5q5PrEsF3K48Gumhug.jpg'}, {'credit_id': '52fe4211c3a36847f800148f', 'department': 'Art', 'gender': 0, 'id': 3719, 'job': 'Art Direction', 'name': 'Adrian Gorton', 'profile_path': None}, {'credit_id': '52fe4211c3a36847f8001495', 'department': 'Art', 'gender': 1, 'id': 3721, 'job': 'Set Decoration', 'name': 'Janice Blackie-Goodine', 'profile_path': None}, {'credit_id': '52fe4211c3a36847f800149b', 'department': 'Editing', 'gender': 2, 'id': 384, 'job': 'Editor', 'name': 'Joel Cox', 'profile_path': None}, {'credit_id': '52fe4211c3a36847f80014a1', 'department': 'Production', 'gender': 1, 'id': 423, 'job': 'Casting', 'name': 'Phyllis Huffman', 'profile_path': None}, {'credit_id': '56f8191dc3a3686a59007176', 'department': 'Directing', 'gender': 2, 'id': 347, 'job': 'Assistant Director', 'name': 'Tom Rooker', 'profile_path': None}, {'credit_id': '56f81ea69251410a31000882', 'department': 'Sound', 'gender': 0, 'id': 379, 'job': 'Music Editor', 'name': 'Donald Harris', 'profile_path': None}, {'credit_id': '56f81e6492514123a0000595', 'department': 'Sound', 'gender': 2, 'id': 1052, 'job': 'Sound Re-Recording Mixer', 'name': 'Rick Alexander', 'profile_path': None}, {'credit_id': '56f8196492514171050009c0', 'department': 'Crew', 'gender': 2, 'id': 10631, 'job': 'Special Effects Coordinator', 'name': 'John Frazier', 'profile_path': None}, {'credit_id': '52fe4211c3a36847f80014ab', 'department': 'Writing', 'gender': 2, 'id': 7191, 'job': 'Screenplay', 'name': 'David Webb Peoples', 'profile_path': '/6B8mGTnE5K7JJTmYuwzWaogkRSK.jpg'}, {'credit_id': '52fe4211c3a36847f8001443', 'department': 'Writing', 'gender': 2, 'id': 7191, 'job': 'Author', 'name': 'David Webb Peoples', 'profile_path': '/6B8mGTnE5K7JJTmYuwzWaogkRSK.jpg'}, {'credit_id': '56f81bf1c3a3686a6b0073dd', 'department': 'Costume &amp; Make-Up', 'gender': 0, 'id': 23816, 'job': 'Costume Supervisor', 'name': 'Carla Hetland', 'profile_path': None}, {'credit_id': '56f81ab7c3a3686a590071a2', 'department': 'Crew', 'gender': 0, 'id': 45429, 'job': 'Stunts', 'name': 'Alex Green', 'profile_path': '/afJvBeTr8CEgPcUimeM7onLxEFX.jpg'}, {'credit_id': '56f818c1c3a3686a6b00736b', 'department': 'Directing', 'gender': 2, 'id': 84220, 'job': 'Assistant Director', 'name': 'Bill Bannerman', 'profile_path': None}, {'credit_id': '57cb0fafc3a36867bc000f7d', 'department': 'Directing', 'gender': 0, 'id': 114512, 'job': 'Script Supervisor', 'name': 'Lloyd Nelson', 'profile_path': '/s3ExowaAi3F4ewG1xR5HTkql25X.jpg'}, {'credit_id': '56f814e592514123cb0003b7', 'department': 'Production', 'gender': 0, 'id': 168769, 'job': 'Production Accountant', 'name': 'Michael Maurer', 'profile_path': None}, {'credit_id': '56f8155ac3a3686a6e007947', 'department': 'Crew', 'gender': 0, 'id': 175871, 'job': 'Stunts', 'name': 'George Orrison', 'profile_path': None}, {'credit_id': '56f816429251414c3200002c', 'department': 'Costume &amp; Make-Up', 'gender': 0, 'id': 230128, 'job': 'Hair Department Head', 'name': 'Iloe Flewelling', 'profile_path': None}, {'credit_id': '52fe4211c3a36847f80014b1', 'department': 'Art', 'gender': 2, 'id': 543201, 'job': 'Art Direction', 'name': 'Rick Roberts', 'profile_path': None}, {'credit_id': '56f81af5c3a3686a5e007bd3', 'department': 'Production', 'gender': 2, 'id': 947682, 'job': 'Casting', 'name': 'Stuart Aikins', 'profile_path': None}, {'credit_id': '56f8193bc3a3686a61006f83', 'department': 'Directing', 'gender': 2, 'id': 957353, 'job': 'Assistant Director', 'name': 'Jeffrey Wetzel', 'profile_path': None}, {'credit_id': '56f816c3c3a3686a6e00798c', 'department': 'Costume &amp; Make-Up', 'gender': 2, 'id': 957821, 'job': 'Makeup Artist', 'name': 'Stan Edmonds', 'profile_path': None}, {'credit_id': '56f81c31c3a3686a590071c5', 'department': 'Costume &amp; Make-Up', 'gender': 2, 'id': 1043608, 'job': 'Costume Supervisor', 'name': 'Glenn Wright', 'profile_path': None}, {'credit_id': '56f81757925141710500097c', 'department': 'Production', 'gender': 0, 'id': 1198767, 'job': 'Production Manager', 'name': 'Bob Gray', 'profile_path': None}, {'credit_id': '56f81bd292514123cb0004ca', 'department': 'Costume &amp; Make-Up', 'gender': 0, 'id': 1324920, 'job': 'Costume Supervisor', 'name': 'Joanne Hansen', 'profile_path': None}, {'credit_id': '56f81715c3a3686a67007967', 'department': 'Production', 'gender': 0, 'id': 1402203, 'job': 'Unit Manager', 'name': 'Lynne Bespflug', 'profile_path': None}, {'credit_id': '56f81b7992514123cb0004b7', 'department': 'Production', 'gender': 0, 'id': 1410589, 'job': 'Casting', 'name': 'Lorelei Kuchera', 'profile_path': None}, {'credit_id': '57cc4c59c3a368309800105b', 'department': 'Lighting', 'gender': 0, 'id': 1416064, 'job': 'Lighting Technician', 'name': 'VÃ­ctor PÃ©rez', 'profile_path': None}, {'credit_id': '56f81a0d9251410c1700162a', 'department': 'Crew', 'gender': 0, 'id': 1426735, 'job': 'Special Effects', 'name': 'Paul Healy', 'profile_path': None}, {'credit_id': '56f816989251417105000962', 'department': 'Costume &amp; Make-Up', 'gender': 0, 'id': 1433998, 'job': 'Hairstylist', 'name': 'Carol Pershing', 'profile_path': None}, {'credit_id': '56f818f09251414c32000091', 'department': 'Directing', 'gender': 0, 'id': 1457898, 'job': 'Assistant Director', 'name': 'Grant Lucibello', 'profile_path': None}, {'credit_id': '56f816779251414c1d000031', 'department': 'Costume &amp; Make-Up', 'gender': 0, 'id': 1458993, 'job': 'Makeup Department Head', 'name': 'Michael Hancock', 'profile_path': None}, {'credit_id': '56f81cc5c3a36816e8006d99', 'department': 'Editing', 'gender': 0, 'id': 1538127, 'job': 'Assistant Editor', 'name': 'Michael Cipriano', 'profile_path': None}, {'credit_id': '56f81e34c3a3686a5e007c53', 'department': 'Camera', 'gender': 0, 'id': 1544518, 'job': 'Still Photographer', 'name': 'Bob Akester', 'profile_path': None}, {'credit_id': '56f819a892514123a00004f4', 'department': 'Crew', 'gender': 0, 'id': 1597149, 'job': 'Special Effects', 'name': 'Maurice Routly', 'profile_path': None}, {'credit_id': '56f81d5bc3a3686a590071ec', 'department': 'Editing', 'gender': 0, 'id': 1597150, 'job': 'Color Timer', 'name': 'Phil Downey', 'profile_path': None}]</t>
  </si>
  <si>
    <t>[{'id': 37, 'name': 'Western'}]</t>
  </si>
  <si>
    <t>[{'name': 'Malpaso Productions', 'id': 171}, {'name': 'Warner Bros.', 'id': 6194}]</t>
  </si>
  <si>
    <t>Unforgiven</t>
  </si>
  <si>
    <t>m594</t>
  </si>
  <si>
    <t>[{'cast_id': 10, 'character': "Det. John 'Scottie' Ferguson", 'credit_id': '52fe4242c3a36847f8010403', 'gender': 2, 'id': 854, 'name': 'James Stewart', 'order': 0, 'profile_path': '/d3wCljbO6DMbeUSwjhiCuoivUpL.jpg'}, {'cast_id': 11, 'character': 'Madeleine Elster/Judy Barton', 'credit_id': '52fe4242c3a36847f8010407', 'gender': 1, 'id': 5729, 'name': 'Kim Novak', 'order': 1, 'profile_path': '/uTxpa6y6nKo2nfpOP4zsR6abLdi.jpg'}, {'cast_id': 12, 'character': "Marjorie 'Midge' Wood", 'credit_id': '52fe4242c3a36847f801040b', 'gender': 1, 'id': 5730, 'name': 'Barbara Bel Geddes', 'order': 2, 'profile_path': '/gvMsiEJpfUUo9L20KeTEJ9gAeak.jpg'}, {'cast_id': 13, 'character': 'Gavin Elster', 'credit_id': '52fe4242c3a36847f801040f', 'gender': 2, 'id': 5731, 'name': 'Tom Helmore', 'order': 3, 'profile_path': '/gQdVpqYmetgOIH499Fe3xBLsj56.jpg'}, {'cast_id': 14, 'character': 'Coroner', 'credit_id': '52fe4242c3a36847f8010413', 'gender': 2, 'id': 5732, 'name': 'Henry Jones', 'order': 4, 'profile_path': '/hOO3CG2qUq6wvM4BkjtJ05kIU1C.jpg'}, {'cast_id': 19, 'character': "Scottie's doctor", 'credit_id': '52fe4242c3a36847f801042f', 'gender': 2, 'id': 5737, 'name': 'Raymond Bailey', 'order': 5, 'profile_path': '/s9lvJmoxTD6n9Gu9JjuwwCSKadF.jpg'}, {'cast_id': 20, 'character': 'Manager of McKittrick Hotel', 'credit_id': '52fe4242c3a36847f8010433', 'gender': 1, 'id': 5738, 'name': 'Ellen Corby', 'order': 6, 'profile_path': '/3oBJ4HH5z7FspFMxOTUe1eBzoIA.jpg'}, {'cast_id': 21, 'character': 'Pop Leibel', 'credit_id': '52fe4242c3a36847f8010437', 'gender': 2, 'id': 5739, 'name': 'Konstantin Shayne', 'order': 7, 'profile_path': '/llfjgzmcPvCvOujGLZfb4f2kGh5.jpg'}, {'cast_id': 22, 'character': 'Car owner mistaken for Madeleine', 'credit_id': '52fe4242c3a36847f801043b', 'gender': 1, 'id': 5740, 'name': 'Lee Patrick', 'order': 8, 'profile_path': '/iBLZ08AwlFw2IPMvzfYIhmIwgIn.jpg'}, {'cast_id': 24, 'character': "Diner at Ernie's", 'credit_id': '52fe4242c3a36847f8010445', 'gender': 1, 'id': 121323, 'name': 'Bess Flowers', 'order': 9, 'profile_path': '/akbW8jJl8GSXFpixFaobMOqvNv4.jpg'}]</t>
  </si>
  <si>
    <t>[{'credit_id': '52fe4242c3a36847f80103cf', 'department': 'Directing', 'gender': 2, 'id': 2636, 'job': 'Director', 'name': 'Alfred Hitchcock', 'profile_path': '/nA6zRjaVk1JjYvRpuihXJ2pirWk.jpg'}, {'credit_id': '52fe4242c3a36847f80103d5', 'department': 'Production', 'gender': 2, 'id': 2636, 'job': 'Producer', 'name': 'Alfred Hitchcock', 'profile_path': '/nA6zRjaVk1JjYvRpuihXJ2pirWk.jpg'}, {'credit_id': '52fe4242c3a36847f80103db', 'department': 'Production', 'gender': 2, 'id': 5728, 'job': 'Producer', 'name': 'James C. Katz', 'profile_path': None}, {'credit_id': '52fe4242c3a36847f80103e7', 'department': 'Sound', 'gender': 2, 'id': 1045, 'job': 'Original Music Composer', 'name': 'Bernard Herrmann', 'profile_path': '/nuGwEH9lJIBTEzsmB4bGDgJ9qgj.jpg'}, {'credit_id': '52fe4242c3a36847f80103ed', 'department': 'Camera', 'gender': 2, 'id': 2654, 'job': 'Director of Photography', 'name': 'Robert Burks', 'profile_path': '/2FnhbhSQzCnMYsXzFptozlTlnFK.jpg'}, {'credit_id': '52fe4242c3a36847f80103f3', 'department': 'Editing', 'gender': 2, 'id': 2655, 'job': 'Editor', 'name': 'George Tomasini', 'profile_path': '/AkhUuJi4uCqh60ZQe39ZPxULFoV.jpg'}, {'credit_id': '52fe4242c3a36847f80103f9', 'department': 'Art', 'gender': 2, 'id': 369, 'job': 'Art Direction', 'name': 'Henry Bumstead', 'profile_path': '/hmJBS9jdH5q5PrEsF3K48Gumhug.jpg'}, {'credit_id': '52fe4242c3a36847f80103ff', 'department': 'Art', 'gender': 2, 'id': 5188, 'job': 'Art Direction', 'name': 'Hal Pereira', 'profile_path': None}, {'credit_id': '52fe4242c3a36847f8010425', 'department': 'Writing', 'gender': 2, 'id': 5735, 'job': 'Screenplay', 'name': 'Alec Coppel', 'profile_path': None}, {'credit_id': '52fe4242c3a36847f801042b', 'department': 'Writing', 'gender': 2, 'id': 5736, 'job': 'Screenplay', 'name': 'Samuel A. Taylor', 'profile_path': '/1gbnU6wefpK9gMPGgTGEUAYyp2H.jpg'}, {'credit_id': '52fe4242c3a36847f8010441', 'department': 'Costume &amp; Make-Up', 'gender': 1, 'id': 4350, 'job': 'Costume Design', 'name': 'Edith Head', 'profile_path': '/63ZeXQOh26sGa8nTbYWntieyWrz.jpg'}, {'credit_id': '59450dc6c3a36816c500e739', 'department': 'Art', 'gender': 0, 'id': 1834770, 'job': 'Other', 'name': 'John Ferren', 'profile_path': None}, {'credit_id': '59450b0cc3a368052d00a9db', 'department': 'Art', 'gender': 2, 'id': 7687, 'job': 'Set Decoration', 'name': 'Sam Comer', 'profile_path': None}, {'credit_id': '594507bdc3a36816e400d83e', 'department': 'Writing', 'gender': 2, 'id': 5733, 'job': 'Novel', 'name': 'Pierre Boileau', 'profile_path': '/rQ7QQlqVRCfCTRZbDzM5r9tlS4p.jpg'}, {'credit_id': '594507cac3a368052d00a719', 'department': 'Writing', 'gender': 2, 'id': 5734, 'job': 'Novel', 'name': 'Thomas Narcejac', 'profile_path': '/aONgsd4HsW4lT7IUs0wukpz9Wa5.jpg'}, {'credit_id': '594509969251413fbb00dd9d', 'department': 'Camera', 'gender': 0, 'id': 1733585, 'job': 'Other', 'name': 'Richard Mueller', 'profile_path': None}, {'credit_id': '59450a019251413fc200dae0', 'department': 'Crew', 'gender': 0, 'id': 100762, 'job': 'Special Effects', 'name': 'John P. Fulton', 'profile_path': None}, {'credit_id': '59450a2a9251413fdd00e004', 'department': 'Crew', 'gender': 0, 'id': 1027339, 'job': 'Special Effects', 'name': 'Farciot Edouart', 'profile_path': None}, {'credit_id': '59450a7f9251413fb100ebf2', 'department': 'Crew', 'gender': 2, 'id': 111987, 'job': 'Special Effects', 'name': 'W. Wallace Kelley', 'profile_path': None}, {'credit_id': '59450b30c3a368171b00d2c5', 'department': 'Art', 'gender': 0, 'id': 1332196, 'job': 'Set Decoration', 'name': 'Frank R. McKelvy', 'profile_path': None}, {'credit_id': '59450b8c9251413fbb00df75', 'department': 'Art', 'gender': 2, 'id': 19460, 'job': 'Title Designer', 'name': 'Saul Bass', 'profile_path': '/eIvic86r1AMm48BjAOcfnvc044L.jpg'}, {'credit_id': '59450bd69251413fb100ed5f', 'department': 'Directing', 'gender': 0, 'id': 50581, 'job': 'Assistant Director', 'name': 'Daniel McCauley', 'profile_path': None}, {'credit_id': '59450c24c3a368167600eaf9', 'department': 'Costume &amp; Make-Up', 'gender': 2, 'id': 7689, 'job': 'Makeup Supervisor', 'name': 'Wally Westmore', 'profile_path': None}, {'credit_id': '59450c839251413ff400e4b2', 'department': 'Costume &amp; Make-Up', 'gender': 0, 'id': 50580, 'job': 'Hair Supervisor', 'name': 'Nellie Manley', 'profile_path': None}, {'credit_id': '59450cbbc3a36816f600e6c8', 'department': 'Sound', 'gender': 2, 'id': 9107, 'job': 'Sound Recordist', 'name': 'Harold Lewis', 'profile_path': None}, {'credit_id': '59450cd69251413fc200dd63', 'department': 'Sound', 'gender': 0, 'id': 1500450, 'job': 'Sound Recordist', 'name': 'Winston H. Leverett', 'profile_path': None}, {'credit_id': '59450df3c3a368052d00acb2', 'department': 'Sound', 'gender': 2, 'id': 39055, 'job': 'Conductor', 'name': 'Muir Mathieson', 'profile_path': None}, {'credit_id': '59450e839251413fb100f006', 'department': 'Production', 'gender': 2, 'id': 2653, 'job': 'Associate Producer', 'name': 'Herbert Coleman', 'profile_path': None}]</t>
  </si>
  <si>
    <t>[{'id': 9648, 'name': 'Mystery'}, {'id': 10749, 'name': 'Romance'}, {'id': 53, 'name': 'Thriller'}]</t>
  </si>
  <si>
    <t>[{'name': 'Paramount Pictures', 'id': 4}, {'name': 'Alfred J. Hitchcock Productions', 'id': 10715}]</t>
  </si>
  <si>
    <t>Vertigo</t>
  </si>
  <si>
    <t>m601</t>
  </si>
  <si>
    <t>[{'cast_id': 2, 'character': 'Dr. Norman Spencer', 'credit_id': '52fe4363c3a36847f8050867', 'gender': 2, 'id': 3, 'name': 'Harrison Ford', 'order': 0, 'profile_path': '/7CcoVFTogQgex2kJkXKMe8qHZrC.jpg'}, {'cast_id': 3, 'character': 'Claire Spencer', 'credit_id': '52fe4363c3a36847f805086b', 'gender': 1, 'id': 1160, 'name': 'Michelle Pfeiffer', 'order': 1, 'profile_path': '/8kQhI2HGD1oB2wXHNqxRcElnmO3.jpg'}, {'cast_id': 9, 'character': 'Jody', 'credit_id': '52fe4363c3a36847f805088d', 'gender': 1, 'id': 2958, 'name': 'Diana Scarwid', 'order': 2, 'profile_path': '/1Z11dGfpfJygcL0r3CYLFREEU8l.jpg'}, {'cast_id': 10, 'character': 'Warren Feur', 'credit_id': '52fe4363c3a36847f8050891', 'gender': 2, 'id': 1736, 'name': 'James Remar', 'order': 3, 'profile_path': '/AeSuQlBclvWqztlpkf9nIhvvhsc.jpg'}, {'cast_id': 11, 'character': 'Mary Feur', 'credit_id': '52fe4363c3a36847f8050895', 'gender': 1, 'id': 502, 'name': 'Miranda Otto', 'order': 4, 'profile_path': '/pp6WCSXw3EHOSNSG5jUDspuiFgf.jpg'}, {'cast_id': 12, 'character': 'Dr. Stan Powell', 'credit_id': '52fe4363c3a36847f8050899', 'gender': 2, 'id': 12889, 'name': 'Ray Baker', 'order': 5, 'profile_path': '/cDmi2buNK0WR5OdqAJDk6OcvC2N.jpg'}, {'cast_id': 13, 'character': 'Elena', 'credit_id': '52fe4363c3a36847f805089d', 'gender': 1, 'id': 19957, 'name': 'Wendy Crewson', 'order': 6, 'profile_path': '/e20JNF2oF7B0uGcoepL8j3uY0iE.jpg'}, {'cast_id': 14, 'character': 'Madison Elizabeth Frank', 'credit_id': '52fe4363c3a36847f80508a1', 'gender': 1, 'id': 38425, 'name': 'Amber Valletta', 'order': 7, 'profile_path': '/dTWPyaYyutizqtUX7BO58bzE5Uf.jpg'}, {'cast_id': 25, 'character': 'Caitlin Spencer', 'credit_id': '55621baf9251414a5f00176e', 'gender': 0, 'id': 15012, 'name': 'Katharine Towne', 'order': 8, 'profile_path': '/33AK0lDtxIhh7125JC7daDWMSkC.jpg'}, {'cast_id': 26, 'character': 'Beatrice', 'credit_id': '55621c0ac3a368201f002bb5', 'gender': 1, 'id': 1066283, 'name': 'Victoria Bidewell', 'order': 9, 'profile_path': '/8HqH9Fb5vgmq066jhfhCWcMkPBi.jpg'}, {'cast_id': 123, 'character': 'Dr. Drayton', 'credit_id': '58b6f4f39251412ab100bcd2', 'gender': 2, 'id': 3977, 'name': 'Joe Morton', 'order': 11, 'profile_path': '/5adJxjbFX2GeuTTCNqc9dg4Twgx.jpg'}, {'cast_id': 124, 'character': 'Mrs. Frank', 'credit_id': '58b6f5ee925141213900c2cc', 'gender': 1, 'id': 21202, 'name': 'Micole Mercurio', 'order': 12, 'profile_path': '/rqNwt1vtix7LJ94TjTin0t9vnHC.jpg'}, {'cast_id': 125, 'character': 'Mrs. Templeton', 'credit_id': '58b6f676c3a3680ee200b6e6', 'gender': 1, 'id': 1428151, 'name': 'Sloane Shelton', 'order': 13, 'profile_path': None}, {'cast_id': 126, 'character': 'PhD Student #3', 'credit_id': '58b6f745c3a368059800b991', 'gender': 1, 'id': 7473, 'name': 'Rachel Singer', 'order': 14, 'profile_path': '/gwCAgdmUkZg1LHjn9uZuiAwul8X.jpg'}, {'cast_id': 127, 'character': 'PhD Student #4', 'credit_id': '58b6f7a1c3a3680ee200b78f', 'gender': 2, 'id': 68695, 'name': 'Daniel Zelman', 'order': 15, 'profile_path': None}]</t>
  </si>
  <si>
    <t>[{'credit_id': '52fe4363c3a36847f8050863', 'department': 'Directing', 'gender': 2, 'id': 24, 'job': 'Director', 'name': 'Robert Zemeckis', 'profile_path': '/isCuZ9PWIOyXzdf3ihodXzjIumL.jpg'}, {'credit_id': '52fe4363c3a36847f8050871', 'department': 'Writing', 'gender': 2, 'id': 9048, 'job': 'Screenplay', 'name': 'Clark Gregg', 'profile_path': '/t8CLS2Zcy7IjcZkE1vtxl40h9rh.jpg'}, {'credit_id': '52fe4363c3a36847f8050877', 'department': 'Production', 'gender': 2, 'id': 24, 'job': 'Producer', 'name': 'Robert Zemeckis', 'profile_path': '/isCuZ9PWIOyXzdf3ihodXzjIumL.jpg'}, {'credit_id': '52fe4363c3a36847f805087d', 'department': 'Sound', 'gender': 2, 'id': 37, 'job': 'Original Music Composer', 'name': 'Alan Silvestri', 'profile_path': '/chEsfnDEtRmv1bfOaNAoVEzhCc6.jpg'}, {'credit_id': '52fe4363c3a36847f8050883', 'department': 'Camera', 'gender': 2, 'id': 36, 'job': 'Director of Photography', 'name': 'Don Burgess', 'profile_path': None}, {'credit_id': '52fe4363c3a36847f8050889', 'department': 'Editing', 'gender': 2, 'id': 38, 'job': 'Editor', 'name': 'Arthur Schmidt', 'profile_path': None}, {'credit_id': '5387373d0e0a261447003b2a', 'department': 'Production', 'gender': 1, 'id': 116691, 'job': 'Casting', 'name': 'Marcia DeBonis', 'profile_path': '/8l4HG4JQhmGWLx58ikz6TC2w57s.jpg'}, {'credit_id': '538737520e0a261453003bb3', 'department': 'Production', 'gender': 1, 'id': 2242, 'job': 'Casting', 'name': 'Ellen Lewis', 'profile_path': None}, {'credit_id': '5387378b0e0a261450003ad0', 'department': 'Art', 'gender': 2, 'id': 496, 'job': 'Production Design', 'name': 'Rick Carter', 'profile_path': '/nIkkWGDlvAuZUAmVQZOIKew9kxw.jpg'}, {'credit_id': '538737a40e0a261441003aae', 'department': 'Art', 'gender': 2, 'id': 8679, 'job': 'Production Design', 'name': 'William James Teegarden', 'profile_path': None}, {'credit_id': '538737e90e0a26144d003aef', 'department': 'Art', 'gender': 0, 'id': 957889, 'job': 'Art Direction', 'name': 'Stefan Dechant', 'profile_path': None}, {'credit_id': '538737fe0e0a261447003b3e', 'department': 'Art', 'gender': 2, 'id': 8794, 'job': 'Art Direction', 'name': 'Tony Fanning', 'profile_path': None}, {'credit_id': '538738100e0a261450003ae0', 'department': 'Art', 'gender': 0, 'id': 1325650, 'job': 'Art Direction', 'name': 'Elizabeth Lapp', 'profile_path': None}, {'credit_id': '538738260e0a261441003ac5', 'department': 'Art', 'gender': 0, 'id': 20585, 'job': 'Set Decoration', 'name': "Karen O'Hara", 'profile_path': None}, {'credit_id': '5387383d0e0a261447003b44', 'department': 'Costume &amp; Make-Up', 'gender': 1, 'id': 957115, 'job': 'Costume Design', 'name': 'Susie DeSanto', 'profile_path': None}, {'credit_id': '5387385b0e0a26144d003b06', 'department': 'Costume &amp; Make-Up', 'gender': 0, 'id': 1325655, 'job': 'Costume Supervisor', 'name': 'Elinor Bardach', 'profile_path': None}, {'credit_id': '55731697c3a3687094001afb', 'department': 'Writing', 'gender': 1, 'id': 15149, 'job': 'Story', 'name': 'Sarah Kernochan', 'profile_path': None}, {'credit_id': '557316b4925141456e00047c', 'department': 'Production', 'gender': 0, 'id': 42358, 'job': 'Associate Producer', 'name': 'Steven J. Boyd', 'profile_path': None}, {'credit_id': '557316bf925141087200710c', 'department': 'Production', 'gender': 1, 'id': 11712, 'job': 'Executive Producer', 'name': 'Joan Bradshaw', 'profile_path': None}, {'credit_id': '557316cc925141456e000480', 'department': 'Production', 'gender': 2, 'id': 5162, 'job': 'Executive Producer', 'name': 'Mark Johnson', 'profile_path': '/yKGF6cbzyP03Gl1QhVLCu1gWSW6.jpg'}, {'credit_id': '557316d9c3a36838d30044d8', 'department': 'Production', 'gender': 0, 'id': 10955, 'job': 'Associate Producer', 'name': 'Cherylanne Martin', 'profile_path': None}, {'credit_id': '557316e3925141318e0024f7', 'department': 'Production', 'gender': 2, 'id': 23779, 'job': 'Producer', 'name': 'Jack Rapke', 'profile_path': None}, {'credit_id': '557316ed925141456e000485', 'department': 'Production', 'gender': 2, 'id': 30, 'job': 'Producer', 'name': 'Steve Starkey', 'profile_path': None}, {'credit_id': '5887cab79251416300003a09', 'department': 'Art', 'gender': 0, 'id': 1549198, 'job': 'Art Department Coordinator', 'name': 'Chris Cummings', 'profile_path': None}, {'credit_id': '5887cae8c3a36859f800376f', 'department': 'Art', 'gender': 2, 'id': 7236, 'job': 'Assistant Art Director', 'name': 'Andrew Menzies', 'profile_path': None}, {'credit_id': '5887cb0292514162ed003b86', 'department': 'Art', 'gender': 0, 'id': 1376897, 'job': 'Construction Coordinator', 'name': 'John Villarino', 'profile_path': None}, {'credit_id': '5887cb54c3a36859e9003a75', 'department': 'Art', 'gender': 0, 'id': 1744652, 'job': 'Construction Foreman', 'name': 'Chris Chichotka', 'profile_path': None}, {'credit_id': '5887cb6e9251416306003e4d', 'department': 'Art', 'gender': 0, 'id': 1637977, 'job': 'Greensman', 'name': 'Carlo Basail', 'profile_path': None}, {'credit_id': '5887cb8992514162fa0038e2', 'department': 'Art', 'gender': 0, 'id': 1402022, 'job': 'Leadman', 'name': 'David C. Potter', 'profile_path': None}, {'credit_id': '5887cba092514162fd0039cd', 'department': 'Art', 'gender': 0, 'id': 1744654, 'job': 'Location Scout', 'name': 'Seth Blackman', 'profile_path': None}, {'credit_id': '5887cbb89251416300003ae9', 'department': 'Art', 'gender': 0, 'id': 1744655, 'job': 'Set Decoration', 'name': 'Richie Kawamoto', 'profile_path': None}, {'credit_id': '5887cbc89251416303003a82', 'department': 'Art', 'gender': 1, 'id': 1429244, 'job': 'Set Designer', 'name': 'Beverli Eagan', 'profile_path': None}, {'credit_id': '5887cbd792514162f5003dd7', 'department': 'Art', 'gender': 0, 'id': 1595461, 'job': 'Standby Painter', 'name': 'Tony Leonardi', 'profile_path': None}, {'credit_id': '5887cc099251416300003b3c', 'department': 'Camera', 'gender': 2, 'id': 23780, 'job': 'Camera Operator', 'name': 'Robert Presley', 'profile_path': None}, {'credit_id': '5887cc1fc3a36859e60037e1', 'department': 'Camera', 'gender': 0, 'id': 1744657, 'job': 'First Assistant Camera', 'name': 'Joe A. Ponticelle', 'profile_path': None}, {'credit_id': '5887cc2b9251416303003adc', 'department': 'Camera', 'gender': 0, 'id': 1744658, 'job': 'Key Grip', 'name': 'Richard Mall', 'profile_path': None}, {'credit_id': '5887d0c392514162f5004238', 'department': 'Camera', 'gender': 2, 'id': 23780, 'job': 'Steadicam Operator', 'name': 'Robert Presley', 'profile_path': None}, {'credit_id': '5887d0db92514162f2003d91', 'department': 'Camera', 'gender': 0, 'id': 1177850, 'job': 'Still Photographer', 'name': 'FranÃ§ois Duhamel', 'profile_path': None}, {'credit_id': '5887d0f692514162ed004110', 'department': 'Camera', 'gender': 0, 'id': 1744664, 'job': 'Underwater Camera', 'name': 'Carla Corwin', 'profile_path': None}, {'credit_id': '5887d108c3a36859e2003d0c', 'department': 'Costume &amp; Make-Up', 'gender': 2, 'id': 4150, 'job': 'Costume Design', 'name': 'Bernie Pollack', 'profile_path': None}, {'credit_id': '5887d1249251416303003f2e', 'department': 'Costume &amp; Make-Up', 'gender': 0, 'id': 32490, 'job': 'Hairstylist', 'name': "Alan D'Angerio", 'profile_path': None}, {'credit_id': '5887d148c3a36859e2003d43', 'department': 'Costume &amp; Make-Up', 'gender': 0, 'id': 1417398, 'job': 'Key Hair Stylist', 'name': 'Janice Alexander', 'profile_path': None}, {'credit_id': '5887d18fc3a36859f0003f34', 'department': 'Costume &amp; Make-Up', 'gender': 0, 'id': 1535441, 'job': 'Makeup Artist', 'name': 'Michael Laudati', 'profile_path': None}, {'credit_id': '5887d1a39251416300004062', 'department': 'Costume &amp; Make-Up', 'gender': 0, 'id': 1744665, 'job': 'Seamstress', 'name': 'Caroline Errington', 'profile_path': None}, {'credit_id': '5887d1b7c3a36859e2003d95', 'department': 'Costume &amp; Make-Up', 'gender': 0, 'id': 1700116, 'job': 'Set Costumer', 'name': 'Dennis McCarthy', 'profile_path': None}, {'credit_id': '5887d1ccc3a36859e6003cac', 'department': 'Costume &amp; Make-Up', 'gender': 0, 'id': 1744667, 'job': 'Set Dressing Artist', 'name': 'William Acedo', 'profile_path': None}, {'credit_id': '5887d29a92514162ed004271', 'department': 'Crew', 'gender': 0, 'id': 1744669, 'job': 'Additional Music', 'name': 'Udi Harpaz', 'profile_path': None}, {'credit_id': '5887d2a7c3a36859f8003e0d', 'department': 'Crew', 'gender': 0, 'id': 1419099, 'job': 'Carpenter', 'name': 'Cameron Matheson', 'profile_path': None}, {'credit_id': '5887d36192514162fd0040a2', 'department': 'Crew', 'gender': 0, 'id': 109245, 'job': 'Craft Service', 'name': 'John Wright Jr.', 'profile_path': None}, {'credit_id': '5887d37d92514162fa003f77', 'department': 'Crew', 'gender': 0, 'id': 1096366, 'job': 'Digital Effects Supervisor', 'name': 'Richard Kidd', 'profile_path': None}, {'credit_id': '5887d39092514162ed004324', 'department': 'Crew', 'gender': 0, 'id': 1744672, 'job': 'Driver', 'name': 'Rodney Lee Bennett', 'profile_path': None}, {'credit_id': '5887d3a192514162fd0040d3', 'department': 'Crew', 'gender': 0, 'id': 1744673, 'job': 'Loader', 'name': 'Rob Rubin', 'profile_path': None}, {'credit_id': '5887d3afc3a36859e6003e03', 'department': 'Crew', 'gender': 0, 'id': 1318476, 'job': 'Mix Technician', 'name': 'Kent Sparling', 'profile_path': None}, {'credit_id': '5887d3ca92514163060045d5', 'department': 'Crew', 'gender': 0, 'id': 1681469, 'job': 'Picture Car Coordinator', 'name': "John 'J.P.' Pratt", 'profile_path': None}, {'credit_id': '5887d3dd92514162f5004503', 'department': 'Crew', 'gender': 0, 'id': 1586927, 'job': 'Post Production Assistant', 'name': 'Kevin Du Toit', 'profile_path': None}, {'credit_id': '5887d3f2c3a36859ec004039', 'department': 'Crew', 'gender': 0, 'id': 60934, 'job': 'Post-Production Manager', 'name': 'Patrick Esposito', 'profile_path': None}, {'credit_id': '5887d40ec3a36859f8003f35', 'department': 'Crew', 'gender': 0, 'id': 1558210, 'job': 'Production Controller', 'name': 'Jim Turner', 'profile_path': None}, {'credit_id': '5887d427925141630600460e', 'department': 'Crew', 'gender': 0, 'id': 1744674, 'job': 'Projection', 'name': 'Eliot Yaffe', 'profile_path': None}, {'credit_id': '5887d4f6c3a36859e2003ffb', 'department': 'Crew', 'gender': 0, 'id': 1334424, 'job': 'Propmaker', 'name': 'Randy L. Childs', 'profile_path': None}, {'credit_id': '5887d50992514162f20040a5', 'department': 'Art', 'gender': 0, 'id': 1534934, 'job': 'Property Master', 'name': 'Michael Gastaldo', 'profile_path': None}, {'credit_id': '5887d521c3a36859e6003f10', 'department': 'Crew', 'gender': 0, 'id': 1744675, 'job': 'Scenic Artist', 'name': 'Ralph Contrado', 'profile_path': None}, {'credit_id': '5887d53592514162ed00449a', 'department': 'Camera', 'gender': 2, 'id': 30, 'job': 'Second Unit Director of Photography', 'name': 'Steve Starkey', 'profile_path': None}, {'credit_id': '5887d54e9251416303004238', 'department': 'Crew', 'gender': 0, 'id': 1638028, 'job': 'Set Medic', 'name': 'Judy Malinoski', 'profile_path': None}, {'credit_id': '5887d5619251416303004249', 'department': 'Crew', 'gender': 0, 'id': 1744677, 'job': 'Set Production Assistant', 'name': 'Anna E. Hayward', 'profile_path': None}, {'credit_id': '5887d574c3a36859e2004064', 'department': 'Crew', 'gender': 0, 'id': 1644480, 'job': 'Software Engineer', 'name': 'Chris Allen', 'profile_path': None}, {'credit_id': '5887d5899251416306004751', 'department': 'Crew', 'gender': 0, 'id': 1548635, 'job': 'Special Effects Coordinator', 'name': 'Charles Belardinelli', 'profile_path': None}, {'credit_id': '5887d5b5c3a36859e9004316', 'department': 'Crew', 'gender': 0, 'id': 1744679, 'job': 'Stand In', 'name': 'Randy Crowder', 'profile_path': None}, {'credit_id': '5887d5c092514162fa004120', 'department': 'Crew', 'gender': 0, 'id': 1401363, 'job': 'Stunt Coordinator', 'name': 'Tim A. Davison', 'profile_path': None}, {'credit_id': '5887d5d592514162fd004293', 'department': 'Crew', 'gender': 2, 'id': 1648168, 'job': 'Stunts', 'name': 'Jack Carpenter', 'profile_path': None}, {'credit_id': '5887d5ee92514162fa004140', 'department': 'Crew', 'gender': 0, 'id': 1744680, 'job': 'Systems Administrators &amp; Support', 'name': 'Richard Bugge', 'profile_path': None}, {'credit_id': '5887d5fb92514163060047b6', 'department': 'Crew', 'gender': 0, 'id': 1555639, 'job': 'Transportation Captain', 'name': 'Randy Cantor', 'profile_path': None}, {'credit_id': '5887d60f92514162fa004160', 'department': 'Crew', 'gender': 0, 'id': 1399328, 'job': 'Transportation Coordinator', 'name': 'Joel Marrow', 'profile_path': None}, {'credit_id': '5887d62592514162f2004196', 'department': 'Production', 'gender': 0, 'id': 10955, 'job': 'Unit Production Manager', 'name': 'Cherylanne Martin', 'profile_path': None}, {'credit_id': '5887d63992514163000043fc', 'department': 'Crew', 'gender': 0, 'id': 1271933, 'job': 'Unit Publicist', 'name': 'Jane E. Russell', 'profile_path': None}, {'credit_id': '5887d64c92514162f500470e', 'department': 'Crew', 'gender': 0, 'id': 1744683, 'job': 'Utility Stunts', 'name': 'Leigh Hennessy', 'profile_path': None}, {'credit_id': '5887d65ec3a36859e900439c', 'department': 'Crew', 'gender': 0, 'id': 1744684, 'job': 'Video Assist Operator', 'name': 'David Deever', 'profile_path': None}, {'credit_id': '5887d66ec3a36859e00041b7', 'department': 'Crew', 'gender': 0, 'id': 1371100, 'job': 'Visual Effects Editor', 'name': 'Guy T. Wiedmann', 'profile_path': None}, {'credit_id': '588923ea925141630601575c', 'department': 'Directing', 'gender': 0, 'id': 1744664, 'job': 'First Assistant Director', 'name': 'Carla Corwin', 'profile_path': None}, {'credit_id': '588923fbc3a36859e90146b3', 'department': 'Directing', 'gender': 1, 'id': 1262129, 'job': 'Script Supervisor', 'name': 'Luca Kouimelis', 'profile_path': None}, {'credit_id': '5889241ec3a368409300c972', 'department': 'Editing', 'gender': 2, 'id': 1540470, 'job': 'Color Timer', 'name': 'Jeff Smithwick', 'profile_path': None}, {'credit_id': '5889243b925141195a00e48c', 'department': 'Editing', 'gender': 0, 'id': 1400905, 'job': 'Dialogue Editor', 'name': 'Ewa Sztompke', 'profile_path': None}, {'credit_id': '58892456c3a36859e6012767', 'department': 'Editing', 'gender': 0, 'id': 1745313, 'job': 'Editorial Production Assistant', 'name': 'Peter Ciardelli', 'profile_path': None}, {'credit_id': '5889246ac3a36859e6012773', 'department': 'Editing', 'gender': 0, 'id': 23781, 'job': 'First Assistant Editor', 'name': "Jeremiah O'Driscoll", 'profile_path': None}, {'credit_id': '58892489925141195a00e4e3', 'department': 'Lighting', 'gender': 0, 'id': 1745314, 'job': 'Best Boy Electric', 'name': 'Edward J. Cox', 'profile_path': None}, {'credit_id': '58892498925141195a00e4f5', 'department': 'Lighting', 'gender': 0, 'id': 1681474, 'job': 'Electrician', 'name': 'Ken Berkhout', 'profile_path': None}, {'credit_id': '588924e49251416306015829', 'department': 'Lighting', 'gender': 0, 'id': 3976, 'job': 'Gaffer', 'name': 'Steven C. McGee', 'profile_path': None}, {'credit_id': '588925009251416300014518', 'department': 'Lighting', 'gender': 0, 'id': 1745316, 'job': 'Rigging Gaffer', 'name': 'Brad Emmons', 'profile_path': None}, {'credit_id': '588925109251411bd500e023', 'department': 'Lighting', 'gender': 0, 'id': 1713059, 'job': 'Rigging Grip', 'name': 'Michael Maloney', 'profile_path': None}, {'credit_id': '58892528c3a368409300ca2e', 'department': 'Production', 'gender': 1, 'id': 51983, 'job': 'Casting Associate', 'name': 'Amanda Koblin', 'profile_path': None}, {'credit_id': '588925419251411bd500e047', 'department': 'Production', 'gender': 0, 'id': 109994, 'job': 'Location Manager', 'name': 'Gregory Alpert', 'profile_path': None}, {'credit_id': '58892565c3a36859f30143d1', 'department': 'Production', 'gender': 2, 'id': 1745318, 'job': 'Production Accountant', 'name': 'Ken Ryan', 'profile_path': None}, {'credit_id': '5889257ac3a36859f30143e2', 'department': 'Production', 'gender': 0, 'id': 18143, 'job': 'Production Coordinator', 'name': 'Matthew J. Birch', 'profile_path': None}, {'credit_id': '58892593c3a368413b00d7a1', 'department': 'Production', 'gender': 2, 'id': 42265, 'job': 'Production Supervisor', 'name': 'Peter M. Tobyansen', 'profile_path': None}, {'credit_id': '588925ab9251411ac600e19e', 'department': 'Production', 'gender': 0, 'id': 1291698, 'job': 'Researcher', 'name': 'Jason Corgan Brown', 'profile_path': None}, {'credit_id': '588925c09251416300014596', 'department': 'Sound', 'gender': 0, 'id': 1414182, 'job': 'ADR Supervisor', 'name': 'Marilyn McCoppen', 'profile_path': None}, {'credit_id': '5889260892514162f5015722', 'department': 'Sound', 'gender': 0, 'id': 55228, 'job': 'Boom Operator', 'name': 'Earl Sampson', 'profile_path': None}, {'credit_id': '5889262b925141630601590b', 'department': 'Sound', 'gender': 0, 'id': 1745319, 'job': 'Assistant Sound Editor', 'name': "Colin O'Neill", 'profile_path': None}, {'credit_id': '588926469251411bd500e11a', 'department': 'Sound', 'gender': 0, 'id': 8164, 'job': 'Foley', 'name': 'Tony Eckert', 'profile_path': None}, {'credit_id': '58892678c3a3683d8f00a6bc', 'department': 'Sound', 'gender': 2, 'id': 1394306, 'job': 'Music Editor', 'name': 'Kenneth Karman', 'profile_path': None}, {'credit_id': '58892693c3a3683e7400d46c', 'department': 'Sound', 'gender': 0, 'id': 55227, 'job': 'Production Sound Mixer', 'name': 'William B. Kaplan', 'profile_path': None}, {'credit_id': '588926b9925141630601597a', 'department': 'Sound', 'gender': 0, 'id': 42267, 'job': 'Sound Designer', 'name': 'Randy Thom', 'profile_path': '/gENCvbLHHHtxeZcPJIHcSq6Y4BW.jpg'}, {'credit_id': '588926d6c3a368409300cb7f', 'department': 'Sound', 'gender': 0, 'id': 1414886, 'job': 'Sound Effects Editor', 'name': 'Andrea Gard', 'profile_path': None}, {'credit_id': '588926f8c3a3683e7400d4d3', 'department': 'Sound', 'gender': 0, 'id': 11174, 'job': 'Supervising Sound Editor', 'name': 'Dennis Leonard', 'profile_path': None}, {'credit_id': '58892711c3a36859e901492e', 'department': 'Visual Effects', 'gender': 0, 'id': 1738176, 'job': 'Digital Compositors', 'name': 'Colin Drobnis', 'profile_path': None}, {'credit_id': '5889272b92514162f50157f7', 'department': 'Visual Effects', 'gender': 2, 'id': 1280435, 'job': 'Special Effects Supervisor', 'name': 'Thomas L. Bellissimo', 'profile_path': '/wuM4lfVxABrFpd1fljCYJkd2v7l.jpg'}, {'credit_id': '588927599251416306015a05', 'department': 'Visual Effects', 'gender': 0, 'id': 1404535, 'job': 'Visual Effects Coordinator', 'name': 'Ruth Greenberg', 'profile_path': None}, {'credit_id': '5889277892514163000146dc', 'department': 'Visual Effects', 'gender': 0, 'id': 1402031, 'job': 'Visual Effects Supervisor', 'name': 'Robert Legato', 'profile_path': None}, {'credit_id': '58892794c3a36859ec013ba9', 'department': 'Writing', 'gender': 0, 'id': 1745321, 'job': 'Storyboard', 'name': 'P.K. MacCarthy', 'profile_path': None}, {'credit_id': '588927c79251411ac600e308', 'department': 'Crew', 'gender': 2, 'id': 579405, 'job': 'Sound Design Assistant', 'name': 'Beau Borders', 'profile_path': None}, {'credit_id': '588927f89251416300014725', 'department': 'Writing', 'gender': 2, 'id': 488, 'job': 'Idea', 'name': 'Steven Spielberg', 'profile_path': '/pOK15UNaw75Bzj7BQO1ulehbPPm.jpg'}, {'credit_id': '5954904cc3a368151c041311', 'department': 'Camera', 'gender': 2, 'id': 55441, 'job': 'Additional Photography', 'name': 'David Boyd', 'profile_path': None}]</t>
  </si>
  <si>
    <t>[{'id': 18, 'name': 'Drama'}, {'id': 27, 'name': 'Horror'}, {'id': 9648, 'name': 'Mystery'}, {'id': 53, 'name': 'Thriller'}]</t>
  </si>
  <si>
    <t>[{'name': 'DreamWorks SKG', 'id': 27}, {'name': 'Twentieth Century Fox Film Corporation', 'id': 306}, {'name': 'ImageMovers', 'id': 11395}]</t>
  </si>
  <si>
    <t>What Lies Beneath</t>
  </si>
  <si>
    <t>m602</t>
  </si>
  <si>
    <t>['comedy', 'fantasy', 'romance']</t>
  </si>
  <si>
    <t>[{'cast_id': 16, 'character': 'Darcy McGuire', 'credit_id': '52fe43aac3a36847f8066167', 'gender': 1, 'id': 9994, 'name': 'Helen Hunt', 'order': 0, 'profile_path': '/ws1ClG9BBUIVLZRYTNKconJn9Sy.jpg'}, {'cast_id': 17, 'character': 'Nick Marshall', 'credit_id': '52fe43aac3a36847f806616b', 'gender': 2, 'id': 2461, 'name': 'Mel Gibson', 'order': 1, 'profile_path': '/6VGgL0bBvPIJ9vDOyyGf5nK2zL4.jpg'}, {'cast_id': 18, 'character': 'Lola', 'credit_id': '52fe43aac3a36847f806616f', 'gender': 1, 'id': 3141, 'name': 'Marisa Tomei', 'order': 2, 'profile_path': '/w8qBpRcv04D5eSnnmvRL7PXyW36.jpg'}, {'cast_id': 19, 'character': 'Gigi', 'credit_id': '52fe43aac3a36847f8066173', 'gender': 1, 'id': 34485, 'name': 'Lauren Holly', 'order': 3, 'profile_path': '/bWQsB6ueNNkygxCiIxyKznQAiOK.jpg'}, {'cast_id': 20, 'character': 'Morgan Farwell', 'credit_id': '52fe43aac3a36847f8066177', 'gender': 2, 'id': 11365, 'name': 'Mark Feuerstein', 'order': 4, 'profile_path': '/zYtVRDBZErmwVIffCuk5ig8CSTN.jpg'}, {'cast_id': 21, 'character': 'Dan Wanamaker', 'credit_id': '52fe43aac3a36847f806617b', 'gender': 2, 'id': 21278, 'name': 'Alan Alda', 'order': 5, 'profile_path': '/jzDIL5eaFQ3WorUtwOwoJ7AFX2C.jpg'}, {'cast_id': 22, 'character': 'Alexandra Marshall', 'credit_id': '52fe43aac3a36847f806617f', 'gender': 1, 'id': 34486, 'name': 'Ashley Johnson', 'order': 6, 'profile_path': '/2zIDMXy9680S7ioPo9jpZUq5qG1.jpg'}, {'cast_id': 23, 'character': 'Eve', 'credit_id': '52fe43aac3a36847f8066183', 'gender': 1, 'id': 34487, 'name': 'Delta Burke', 'order': 7, 'profile_path': '/8nBYWD7BB7rkISSDYYaCgd0duY3.jpg'}, {'cast_id': 24, 'character': 'Stella', 'credit_id': '52fe43aac3a36847f8066187', 'gender': 1, 'id': 34488, 'name': 'Diana Maria Riva', 'order': 8, 'profile_path': '/pVK8NLnPyoGZ6eOHkSEZClqDx4I.jpg'}, {'cast_id': 25, 'character': 'Cameron', 'credit_id': '52fe43aac3a36847f806618b', 'gender': 2, 'id': 34489, 'name': 'Eric Balfour', 'order': 9, 'profile_path': '/cdJF0WLFUwl9unbPjnpFZ7dUNP2.jpg'}, {'cast_id': 26, 'character': 'Erin', 'credit_id': '52fe43aac3a36847f806618f', 'gender': 1, 'id': 20750, 'name': 'Judy Greer', 'order': 10, 'profile_path': '/ooEejsGv4loFIKnbe2arzOwWy6H.jpg'}, {'cast_id': 27, 'character': 'Annie', 'credit_id': '52fe43aac3a36847f8066193', 'gender': 1, 'id': 34490, 'name': 'Sarah Paulson', 'order': 11, 'profile_path': '/v8NuPMfw0QSSpgeMuJp12Ijd52M.jpg'}, {'cast_id': 28, 'character': 'Dr. J.M. Perkin', 'credit_id': '52fe43aac3a36847f8066197', 'gender': 0, 'id': 73931, 'name': 'Bette Midler', 'order': 12, 'profile_path': '/ylGKhmHKUa1fBvvbA0kvdn3eFNn.jpg'}, {'cast_id': 34, 'character': 'Young Nick Marshall', 'credit_id': '52fe43aac3a36847f80661b9', 'gender': 2, 'id': 33235, 'name': 'Logan Lerman', 'order': 13, 'profile_path': '/rVEMjsL61QJapSRKPZBpaGwA3iH.jpg'}, {'cast_id': 35, 'character': 'Dina', 'credit_id': '53f774050e0a26419b006a3a', 'gender': 1, 'id': 41420, 'name': 'Lisa Edelstein', 'order': 14, 'profile_path': '/mPTRiyPAf2cxAEfZJILIu9NDwjZ.jpg'}, {'cast_id': 40, 'character': 'Kitchen Secretary', 'credit_id': '56c111a792514105da000b80', 'gender': 1, 'id': 1228874, 'name': 'Robin Pearson Rose', 'order': 15, 'profile_path': '/uXxSDUE8E54UyB2N6xuutxYl67K.jpg'}, {'cast_id': 41, 'character': 'Mail Room Kid', 'credit_id': '56c7296ac3a3680d57006399', 'gender': 2, 'id': 110635, 'name': 'Christopher Emerson', 'order': 16, 'profile_path': '/rILf1Pml1AgFmfT1qF8DZ2cQ8T7.jpg'}, {'cast_id': 42, 'character': 'Woman in Library', 'credit_id': '56d1a7a1925141799e0063b0', 'gender': 1, 'id': 133385, 'name': 'Ashlee Turner', 'order': 17, 'profile_path': '/7FVIHWUZumnp6XYPLhPTm7917vt.jpg'}, {'cast_id': 43, 'character': 'Woman at Lunch Counter', 'credit_id': '583600d0925141319b001d8d', 'gender': 1, 'id': 170074, 'name': 'Sierra Pecheur', 'order': 18, 'profile_path': None}, {'cast_id': 116, 'character': 'Margo', 'credit_id': '58c5a524c3a3684128003877', 'gender': 1, 'id': 26483, 'name': 'Valerie Perrine', 'order': 20, 'profile_path': '/17xFFYbhVrR666Gbp0Ugpf6J9lg.jpg'}, {'cast_id': 118, 'character': 'Sue Cranston', 'credit_id': '5979e4f9c3a368683e0122b1', 'gender': 1, 'id': 86267, 'name': 'Ana Gasteyer', 'order': 21, 'profile_path': '/quC9iC1ym9aBZ03Ke1KZQc8sveU.jpg'}, {'cast_id': 119, 'character': 'Flo the Doorwoman', 'credit_id': '5979e52bc3a368685a015120', 'gender': 1, 'id': 18284, 'name': 'Loretta Devine', 'order': 22, 'profile_path': '/zLQFwQTFtHkb8sbFdkPNamFI7jv.jpg'}, {'cast_id': 120, 'character': 'Office Intern', 'credit_id': '5979e5afc3a368685a0151bc', 'gender': 1, 'id': 1232775, 'name': 'Andrea Baker', 'order': 23, 'profile_path': '/vHbYsbTV1NZPQWkEQbgxaccotkW.jpg'}, {'cast_id': 121, 'character': 'Man on Street', 'credit_id': '5979e7d99251410804013085', 'gender': 2, 'id': 1858923, 'name': 'Joe Petcka', 'order': 24, 'profile_path': None}, {'cast_id': 122, 'character': 'Man on Street', 'credit_id': '5979e8a3c3a368685a015539', 'gender': 2, 'id': 1858924, 'name': 'Brian Callaway', 'order': 25, 'profile_path': None}, {'cast_id': 123, 'character': 'Man on Street', 'credit_id': '5979e8dcc3a368685a01559b', 'gender': 0, 'id': 1189226, 'name': 'Coburn Goss', 'order': 26, 'profile_path': '/tHkCjgM2wKZrxb1nJeqJREsS0Ui.jpg'}, {'cast_id': 124, 'character': 'Ogling Man', 'credit_id': '5979e900925141081c013de4', 'gender': 2, 'id': 1858925, 'name': 'Perry Cavitt', 'order': 27, 'profile_path': None}, {'cast_id': 125, 'character': 'Unimpressed Woman', 'credit_id': '5979e937c3a3686868012cbb', 'gender': 1, 'id': 1858927, 'name': 'Crystal McKinney', 'order': 28, 'profile_path': None}, {'cast_id': 126, 'character': 'Unimpressed Woman', 'credit_id': '5979e984925141080401329a', 'gender': 1, 'id': 1858928, 'name': 'Jeanne Marie Rice', 'order': 29, 'profile_path': None}, {'cast_id': 127, 'character': "Gigi's Friend", 'credit_id': '5979e9cbc3a368685a0156e7', 'gender': 1, 'id': 106966, 'name': 'Kathrin Middleton', 'order': 30, 'profile_path': '/dsrFTe5HffZDjmNZFEOFJl4OL2b.jpg'}, {'cast_id': 128, 'character': 'Showgirl', 'credit_id': '5979e9fc92514107d6015145', 'gender': 1, 'id': 1775881, 'name': 'Kelly Cooper', 'order': 31, 'profile_path': None}, {'cast_id': 129, 'character': 'Showgirl', 'credit_id': '5979ea26c3a3686868012dbb', 'gender': 1, 'id': 1355199, 'name': 'Palmer Davis', 'order': 32, 'profile_path': '/3DRBFkZM1q9JkRSYm6tDCglqw7C.jpg'}, {'cast_id': 130, 'character': 'Showgirl', 'credit_id': '5979eadac3a368688e015c02', 'gender': 1, 'id': 1773690, 'name': 'Katie Miller', 'order': 33, 'profile_path': None}, {'cast_id': 131, 'character': "Nick's Mom", 'credit_id': '5979eb0192514107cc0146d9', 'gender': 1, 'id': 1858930, 'name': 'Dana Waters', 'order': 34, 'profile_path': None}, {'cast_id': 132, 'character': 'Male Role Model', 'credit_id': '5979eb3fc3a368685a0158fd', 'gender': 0, 'id': 1449408, 'name': 'Gregory Cupoli', 'order': 35, 'profile_path': None}, {'cast_id': 133, 'character': 'Woman in Pink Sweater', 'credit_id': '5979eb5d92514107c80154fa', 'gender': 1, 'id': 42377, 'name': 'Alexondra Lee', 'order': 36, 'profile_path': '/6GdI7gTt8p3wFVK29nwP64Gbaqw.jpg'}, {'cast_id': 134, 'character': 'Counter Girl', 'credit_id': '5979eb7cc3a368687a01397b', 'gender': 1, 'id': 1068942, 'name': 'Aviva Gale', 'order': 37, 'profile_path': None}, {'cast_id': 135, 'character': 'Coffee Shop Customer', 'credit_id': '5979ebcac3a3686831012d4c', 'gender': 1, 'id': 1408764, 'name': 'Shirley Prestia', 'order': 38, 'profile_path': None}, {'cast_id': 136, 'character': 'Coffee Shop Customer', 'credit_id': '5979ec0f92514107d60153f1', 'gender': 2, 'id': 151263, 'name': 'T. J. Thyne', 'order': 39, 'profile_path': '/giBl5eCVMhitbZ89iLRqoBDCbN7.jpg'}, {'cast_id': 137, 'character': 'Secretary with Danish / Kitchen Secretary', 'credit_id': '5979ec2ac3a368683e012a3b', 'gender': 1, 'id': 86170, 'name': 'Audrey Wasilewski', 'order': 40, 'profile_path': '/rZ7cfM3Fm2UgRCqTXaEzyj2LWcf.jpg'}, {'cast_id': 138, 'character': "Jess, Dan's Secretary", 'credit_id': '5979ec509251410810014064', 'gender': 1, 'id': 78578, 'name': 'Angela Oh', 'order': 41, 'profile_path': '/bQbCpA5gpAV7KY8puPdeDP8Q1Zj.jpg'}, {'cast_id': 139, 'character': 'Ted', 'credit_id': '5979ec76c3a36867fd01658f', 'gender': 0, 'id': 1842187, 'name': 'Robert Briscoe Evans', 'order': 42, 'profile_path': None}, {'cast_id': 140, 'character': 'Woman in Park', 'credit_id': '5979ec8fc3a36867fd0165b1', 'gender': 1, 'id': 1858933, 'name': 'Chris Rolfes', 'order': 43, 'profile_path': None}, {'cast_id': 141, 'character': 'Woman in Park', 'credit_id': '5979ecf992514107c8015709', 'gender': 1, 'id': 1858934, 'name': 'Katie Kneeland', 'order': 44, 'profile_path': '/827jLPT67HogyAuy5bygtiyWWPX.jpg'}, {'cast_id': 142, 'character': 'Woman in Park', 'credit_id': '5979ed9792514107cc014a0c', 'gender': 1, 'id': 1858939, 'name': "Jeanine O'Connell", 'order': 45, 'profile_path': None}, {'cast_id': 143, 'character': 'Woman in Park', 'credit_id': '5979ee1ec3a36867fd01678d', 'gender': 1, 'id': 946447, 'name': 'Kelley Hazen', 'order': 46, 'profile_path': '/ogqYTcQFU8x6oLlvq6UxcgkTTfI.jpg'}, {'cast_id': 144, 'character': 'Woman in Park', 'credit_id': '5979f1acc3a368685a01608f', 'gender': 1, 'id': 1233833, 'name': 'Brooke Elliott', 'order': 47, 'profile_path': '/1WbqdOWtmCoYpK44bsKHFUu9p8h.jpg'}, {'cast_id': 145, 'character': 'Woman in Park', 'credit_id': '5979f2ef925141081001477c', 'gender': 1, 'id': 1858952, 'name': 'Kristina Martin', 'order': 48, 'profile_path': None}, {'cast_id': 146, 'character': 'Sloane / Curtis Receptionist', 'credit_id': '5979f33492514107cc014fec', 'gender': 1, 'id': 1858954, 'name': 'Harmony Rousseau', 'order': 49, 'profile_path': None}, {'cast_id': 147, 'character': 'Sloane / Curtis Executive', 'credit_id': '5979f36dc3a368688e01663f', 'gender': 1, 'id': 98533, 'name': 'Lisa Long', 'order': 50, 'profile_path': '/ehhMe9y7Rqf5tNxBW3zJOlDpuxy.jpg'}, {'cast_id': 148, 'character': "Marshall Field's Shopper", 'credit_id': '5979f3d592514107d6015cee', 'gender': 1, 'id': 114880, 'name': 'Heidi Helmer', 'order': 51, 'profile_path': None}, {'cast_id': 149, 'character': "Marshall Field's Shopper", 'credit_id': '5979f4b892514107cc0151ac', 'gender': 1, 'id': 1858960, 'name': 'Marla Martensen', 'order': 52, 'profile_path': None}, {'cast_id': 150, 'character': "Marshall Field's Shopper", 'credit_id': '5979f4f69251410804013ea1', 'gender': 1, 'id': 1858962, 'name': 'Sally Meyers Kovler', 'order': 53, 'profile_path': None}, {'cast_id': 151, 'character': "Marshall Field's Shopper", 'credit_id': '5979f52e92514108100149ef', 'gender': 1, 'id': 1858965, 'name': 'Ashley Quirico', 'order': 54, 'profile_path': None}, {'cast_id': 152, 'character': "Marshall Field's Shopper", 'credit_id': '5979f5719251410810014a35', 'gender': 1, 'id': 1858966, 'name': 'Regan Rohde', 'order': 55, 'profile_path': None}, {'cast_id': 153, 'character': "Marshall Field's Shopper", 'credit_id': '5979f5af92514107d6015f24', 'gender': 1, 'id': 1858967, 'name': 'Liz Tannebaum', 'order': 56, 'profile_path': None}, {'cast_id': 154, 'character': "Marshall Field's Shopper", 'credit_id': '5979f5dbc3a368685a0165a7', 'gender': 1, 'id': 1026225, 'name': 'LeShay N. Tomlinson', 'order': 57, 'profile_path': '/fDOZxIyUwDx3Dv2QOPRkL84vnG2.jpg'}, {'cast_id': 155, 'character': 'Sloane / Curtis Attorney', 'credit_id': '5979f5f5c3a36867fd01713e', 'gender': 1, 'id': 153912, 'name': 'Cristine Rose', 'order': 58, 'profile_path': '/sW4sZZM4ZEIO8MiuWShLaUqeyeL.jpg'}, {'cast_id': 156, 'character': "Darcy's Assistant", 'credit_id': '5979f613c3a3686831013834', 'gender': 1, 'id': 120244, 'name': 'Arden Myrin', 'order': 59, 'profile_path': '/gzdNoMtjxXoMJvSZC2DAqJtxiRJ.jpg'}, {'cast_id': 157, 'character': "Alex's Friend", 'credit_id': '5979f6659251410810014b4d', 'gender': 1, 'id': 114028, 'name': 'Rachel Duncan', 'order': 60, 'profile_path': None}, {'cast_id': 158, 'character': "Alex's Friend", 'credit_id': '5979f68c92514107c801622e', 'gender': 1, 'id': 80290, 'name': 'Alex McKenna', 'order': 61, 'profile_path': '/30QoZhgqlIFlnOmdPuNOYLvoIg.jpg'}, {'cast_id': 159, 'character': 'Yoga Instructor', 'credit_id': '5979f6d992514107d601608c', 'gender': 1, 'id': 1858970, 'name': 'Regiane Gorski', 'order': 62, 'profile_path': None}, {'cast_id': 160, 'character': 'Woman in Library', 'credit_id': '5979f70e92514107d10155cd', 'gender': 1, 'id': 1858972, 'name': 'Juliandra Gillen', 'order': 63, 'profile_path': None}, {'cast_id': 161, 'character': 'Woman in Library', 'credit_id': '5979f74d9251410810014c37', 'gender': 1, 'id': 1858975, 'name': 'Lisa Anne Hillman', 'order': 64, 'profile_path': None}, {'cast_id': 162, 'character': 'Woman in Library', 'credit_id': '5979f79492514107d6016179', 'gender': 1, 'id': 1607844, 'name': 'Tracy Pacheco', 'order': 65, 'profile_path': '/vzjKs86oMJdI39USLA0QJw4jEzA.jpg'}, {'cast_id': 163, 'character': 'Jogger by Lake', 'credit_id': '5979f7edc3a368685a016815', 'gender': 1, 'id': 1858976, 'name': 'Jamie Gutterman', 'order': 66, 'profile_path': None}, {'cast_id': 164, 'character': 'Kitchen Secretary', 'credit_id': '5979f825c3a368687a014793', 'gender': 1, 'id': 1233419, 'name': 'Maggie Egan', 'order': 67, 'profile_path': '/kFYEFQimiFRzyQGIeN1P9CMWVWn.jpg'}, {'cast_id': 165, 'character': 'Kitchen Secretary', 'credit_id': '5979f884c3a3686868013d19', 'gender': 1, 'id': 80615, 'name': 'Juanita Jennings', 'order': 68, 'profile_path': '/epxlAax85oVnIEuDfaGeJYp4SxT.jpg'}, {'cast_id': 166, 'character': 'Girl at Lunch Counter', 'credit_id': '5979f8a5c3a368684b015195', 'gender': 1, 'id': 1714926, 'name': 'Hallie Meyers-Shyer', 'order': 69, 'profile_path': None}, {'cast_id': 167, 'character': 'Woman at Lunch Counter', 'credit_id': '5979f9ffc3a368684b01539c', 'gender': 1, 'id': 1858987, 'name': 'Kate Asner', 'order': 70, 'profile_path': None}, {'cast_id': 168, 'character': 'Woman at Lunch Counter', 'credit_id': '5979fa7b92514107c8016764', 'gender': 1, 'id': 1858992, 'name': 'Caryn Greenhut', 'order': 71, 'profile_path': '/uM0PR9M6aQ2uXOcV4utshGhjTrD.jpg'}, {'cast_id': 169, 'character': 'Woman at Lunch Counter', 'credit_id': '5979fb1d925141081c015272', 'gender': 1, 'id': 1296678, 'name': 'Jennifer Greenhut', 'order': 72, 'profile_path': '/qVoxZyjWPTibXb5mbWjueraYaIA.jpg'}, {'cast_id': 170, 'character': 'Woman at Lunch Counter', 'credit_id': '5979fbaac3a368683e013aca', 'gender': 1, 'id': 29444, 'name': 'Marnie Mosiman', 'order': 73, 'profile_path': None}, {'cast_id': 171, 'character': 'Nightclub Singer', 'credit_id': '5979fc1092514107d601675b', 'gender': 1, 'id': 1859002, 'name': 'Nnenna Freelon', 'order': 74, 'profile_path': None}, {'cast_id': 172, 'character': 'Haim', 'credit_id': '5979fc66c3a368688e0171de', 'gender': 0, 'id': 64474, 'name': 'Gil Hacohen', 'order': 75, 'profile_path': None}, {'cast_id': 173, 'character': 'Nike Executive', 'credit_id': '5979fc7b925141081c015406', 'gender': 1, 'id': 1859004, 'name': 'Nancy Monsarat', 'order': 76, 'profile_path': None}, {'cast_id': 174, 'character': 'Nike Executive', 'credit_id': '5979fcb2c3a368688e01722d', 'gender': 1, 'id': 1859006, 'name': 'Jacqueline Thomas', 'order': 77, 'profile_path': None}, {'cast_id': 175, 'character': 'Nike Executive', 'credit_id': '5979fd09c3a368687a014d6a', 'gender': 1, 'id': 1859010, 'name': 'Rory Byrne', 'order': 78, 'profile_path': '/kMJPBsJKx84IT9w19BepSjQQlXZ.jpg'}, {'cast_id': 176, 'character': 'Secretary', 'credit_id': '5979fd89c3a36868680142c2', 'gender': 1, 'id': 1500108, 'name': 'Victoria Garcia-Kelleher', 'order': 79, 'profile_path': '/5sAbw0szNDqIzQQJQXnDCsXK43j.jpg'}, {'cast_id': 177, 'character': 'Old Woman in Chinatown', 'credit_id': '5979fe3a92514107d1015e94', 'gender': 1, 'id': 1859015, 'name': 'Gertrude Wong', 'order': 80, 'profile_path': None}, {'cast_id': 178, 'character': 'Girl at Prom', 'credit_id': '5979fe6d92514107c8016c00', 'gender': 1, 'id': 169027, 'name': 'Andi Eystad', 'order': 81, 'profile_path': None}, {'cast_id': 179, 'character': 'Upscale Pedestrian (uncredited)', 'credit_id': '597a0f11c3a368688e0188af', 'gender': 2, 'id': 1383838, 'name': 'Greg Bronson', 'order': 82, 'profile_path': '/t8tzdPzXoSDqvg5XaCK5JNtQRYD.jpg'}, {'cast_id': 180, 'character': "Alex's Friend (uncredited)", 'credit_id': '597a0f32c3a3686831015419', 'gender': 1, 'id': 1859037, 'name': 'Kira Coplin', 'order': 83, 'profile_path': None}, {'cast_id': 181, 'character': 'Showgirl (uncredited)', 'credit_id': '597a0f9292514107e3016cd3', 'gender': 1, 'id': 154207, 'name': 'Kiva Dawson', 'order': 84, 'profile_path': '/nkkzWreBVCUmV4psxjBoLnJuuz6.jpg'}, {'cast_id': 182, 'character': 'Restaurant Patron (uncredited)', 'credit_id': '597a0fe992514107c8018156', 'gender': 2, 'id': 1503028, 'name': 'David C. Fisher', 'order': 85, 'profile_path': '/x1kOlbKbukxVS24vwp6gD6P8giJ.jpg'}, {'cast_id': 183, 'character': 'Classmate (uncredited)', 'credit_id': '597a100792514107d6017ef9', 'gender': 1, 'id': 1317382, 'name': 'Elizabeth Friedman', 'order': 86, 'profile_path': '/rpZXbpZ9NVJWUmPet2yONAIpO0t.jpg'}, {'cast_id': 184, 'character': 'Taxi Caller / Walker (uncredited)', 'credit_id': '597a1064c3a36867fd0193f1', 'gender': 1, 'id': 1859038, 'name': 'Judy Carmen Gonzalez', 'order': 87, 'profile_path': None}, {'cast_id': 185, 'character': 'Showgirl (uncredited)', 'credit_id': '597a10f792514107c80182b2', 'gender': 1, 'id': 104647, 'name': 'Melanie Good', 'order': 88, 'profile_path': '/kD7B5aEKqblr2gw0Kb3DAWfMGlx.jpg'}, {'cast_id': 186, 'character': 'Boy at Prom (uncredited)', 'credit_id': '597a111ec3a368685a018788', 'gender': 0, 'id': 1201092, 'name': 'Drew Howerton', 'order': 89, 'profile_path': None}, {'cast_id': 187, 'character': 'Showgirl (uncredited)', 'credit_id': '597a117fc3a368685a018823', 'gender': 1, 'id': 1773689, 'name': 'Kimberly Lyon', 'order': 90, 'profile_path': None}, {'cast_id': 188, 'character': 'Police Detective / Day Player (uncredited)', 'credit_id': '597a1258c3a368688e018d47', 'gender': 2, 'id': 1859042, 'name': 'TJ Martin', 'order': 91, 'profile_path': None}, {'cast_id': 189, 'character': 'Angela (uncredited)', 'credit_id': '597a129892514107e3017072', 'gender': 1, 'id': 118888, 'name': 'Krista McRoberts', 'order': 92, 'profile_path': None}, {'cast_id': 190, 'character': 'Lawyer (uncredited)', 'credit_id': '597a130ec3a36868310158b7', 'gender': 1, 'id': 1512289, 'name': 'Maureen Mendoza', 'order': 93, 'profile_path': '/8I8YEZTixhdKXLI8J3sxQo2xcjs.jpg'}, {'cast_id': 191, 'character': 'Secretary (uncredited)', 'credit_id': '597a159492514107e30173f1', 'gender': 1, 'id': 1859045, 'name': 'Heidi Merrick', 'order': 94, 'profile_path': None}, {'cast_id': 192, 'character': 'Dr. J. M. Perkins (uncredited)', 'credit_id': '597a160bc3a368687a0169c6', 'gender': 0, 'id': 73931, 'name': 'Bette Midler', 'order': 95, 'profile_path': '/ylGKhmHKUa1fBvvbA0kvdn3eFNn.jpg'}, {'cast_id': 193, 'character': 'Ad Executive (uncredited)', 'credit_id': '597a1636c3a368688e0191ef', 'gender': 1, 'id': 1859046, 'name': 'Oriah Miller', 'order': 96, 'profile_path': '/e9NzcVLBuazMNj5XBO2zFJzIj6I.jpg'}, {'cast_id': 194, 'character': 'Redhead (uncredited)', 'credit_id': '597a17b692514107d60187f6', 'gender': 1, 'id': 1859049, 'name': 'Robin Nance', 'order': 97, 'profile_path': None}, {'cast_id': 195, 'character': 'Shopper (uncredited)', 'credit_id': '597a183e92514107cc017cfc', 'gender': 1, 'id': 1859051, 'name': "Grace O'Neill", 'order': 98, 'profile_path': None}, {'cast_id': 196, 'character': 'Showgirl (uncredited)', 'credit_id': '597a188792514107cc017d5d', 'gender': 1, 'id': 1859053, 'name': 'Kristine Perchetti', 'order': 99, 'profile_path': None}, {'cast_id': 197, 'character': 'Woman Getting in Taxi (uncredited)', 'credit_id': '597a190992514107cc017dfd', 'gender': 1, 'id': 1859057, 'name': 'Jean Sawin', 'order': 100, 'profile_path': None}, {'cast_id': 198, 'character': 'Man in Park', 'credit_id': '597a199492514107d1017e78', 'gender': 0, 'id': 1781151, 'name': 'Andy Schofield', 'order': 101, 'profile_path': None}, {'cast_id': 199, 'character': 'Woman Getting Manicure (uncredited)', 'credit_id': '597a1a01c3a368683e015b65', 'gender': 1, 'id': 1859067, 'name': 'Nancy Sinclair', 'order': 102, 'profile_path': '/7IoCQLDotFZ9MQn2nQHYqanfDZj.jpg'}, {'cast_id': 200, 'character': 'Man in Park (uncredited)', 'credit_id': '597a1a1692514108100174d2', 'gender': 0, 'id': 1781151, 'name': 'Andy Schofield', 'order': 103, 'profile_path': None}, {'cast_id': 201, 'character': 'Girl at Prom (uncredited)', 'credit_id': '597a1addc3a3686831016149', 'gender': 1, 'id': 1859070, 'name': 'Nicki Sixteen', 'order': 104, 'profile_path': None}, {'cast_id': 202, 'character': 'Dancer (uncredited)', 'credit_id': '597a1b1dc3a36867fd01a24c', 'gender': 1, 'id': 1798876, 'name': 'Melinda Songer', 'order': 105, 'profile_path': None}, {'cast_id': 203, 'character': "Gigi's Friend #3 (uncredited)", 'credit_id': '597a1bc2c3a368684b017b0e', 'gender': 1, 'id': 1859071, 'name': 'Lauren Stewart', 'order': 106, 'profile_path': None}, {'cast_id': 204, 'character': 'Black-Haired Beauty (uncredited)', 'credit_id': '597a1c17c3a368688e019935', 'gender': 1, 'id': 1439542, 'name': 'Tracey Stone', 'order': 107, 'profile_path': None}, {'cast_id': 205, 'character': 'Taxi Driver (uncredited)', 'credit_id': '597a1c5792514107e3017b95', 'gender': 0, 'id': 86588, 'name': 'Dean Teaster', 'order': 108, 'profile_path': None}, {'cast_id': 206, 'character': "Marshall Field's Shopper (uncredited)", 'credit_id': '597a1c8e92514107c8019054', 'gender': 1, 'id': 1859072, 'name': 'Gena Vazquez', 'order': 109, 'profile_path': None}, {'cast_id': 207, 'character': 'Co-worker (uncredited)', 'credit_id': '597a1ce7c3a3686831016356', 'gender': 1, 'id': 1502787, 'name': 'Nancy Wetzel', 'order': 110, 'profile_path': '/lyP1AhOBvQc4ndNyrS0RoLFFPco.jpg'}]</t>
  </si>
  <si>
    <t>[{'credit_id': '52fe43aac3a36847f806610f', 'department': 'Directing', 'gender': 1, 'id': 17698, 'job': 'Director', 'name': 'Nancy Meyers', 'profile_path': '/nMPHU06dnvVxEjjcnPCPUQgQ2Mp.jpg'}, {'credit_id': '52fe43aac3a36847f8066115', 'department': 'Production', 'gender': 1, 'id': 17698, 'job': 'Producer', 'name': 'Nancy Meyers', 'profile_path': '/nMPHU06dnvVxEjjcnPCPUQgQ2Mp.jpg'}, {'credit_id': '52fe43aac3a36847f806611b', 'department': 'Production', 'gender': 2, 'id': 34481, 'job': 'Producer', 'name': 'Matt Williams', 'profile_path': None}, {'credit_id': '52fe43aac3a36847f8066121', 'department': 'Production', 'gender': 1, 'id': 33437, 'job': 'Producer', 'name': 'Susan Cartsonis', 'profile_path': None}, {'credit_id': '52fe43aac3a36847f8066127', 'department': 'Production', 'gender': 2, 'id': 2487, 'job': 'Producer', 'name': 'Bruce Davey', 'profile_path': None}, {'credit_id': '52fe43aac3a36847f806612d', 'department': 'Production', 'gender': 0, 'id': 34482, 'job': 'Executive Producer', 'name': 'Carmen Finestra', 'profile_path': None}, {'credit_id': '52fe43aac3a36847f8066133', 'department': 'Production', 'gender': 2, 'id': 8747, 'job': 'Executive Producer', 'name': 'Stephen McEveety', 'profile_path': None}, {'credit_id': '52fe43aac3a36847f8066139', 'department': 'Production', 'gender': 0, 'id': 34483, 'job': 'Executive Producer', 'name': 'David McFadzean', 'profile_path': None}, {'credit_id': '52fe43aac3a36847f806613f', 'department': 'Sound', 'gender': 2, 'id': 37, 'job': 'Original Music Composer', 'name': 'Alan Silvestri', 'profile_path': '/chEsfnDEtRmv1bfOaNAoVEzhCc6.jpg'}, {'credit_id': '52fe43aac3a36847f8066145', 'department': 'Camera', 'gender': 2, 'id': 1060, 'job': 'Director of Photography', 'name': 'Dean Cundey', 'profile_path': '/xunb0FZLZLhca2F5OJcKzV1mjR0.jpg'}, {'credit_id': '52fe43aac3a36847f806614b', 'department': 'Editing', 'gender': 2, 'id': 20297, 'job': 'Editor', 'name': 'Thomas J. Nordberg', 'profile_path': None}, {'credit_id': '52fe43aac3a36847f8066151', 'department': 'Editing', 'gender': 2, 'id': 34484, 'job': 'Editor', 'name': 'Stephen A. Rotter', 'profile_path': None}, {'credit_id': '52fe43aac3a36847f8066157', 'department': 'Art', 'gender': 2, 'id': 2243, 'job': 'Production Design', 'name': 'Jon Hutman', 'profile_path': None}, {'credit_id': '52fe43aac3a36847f806615d', 'department': 'Art', 'gender': 1, 'id': 13588, 'job': 'Set Decoration', 'name': 'Rosemary Brandenburg', 'profile_path': '/rrlIjwGSprN47jjXCVIhoIBjKXr.jpg'}, {'credit_id': '52fe43aac3a36847f8066163', 'department': 'Costume &amp; Make-Up', 'gender': 1, 'id': 7735, 'job': 'Costume Design', 'name': 'Ellen Mirojnick', 'profile_path': None}, {'credit_id': '52fe43aac3a36847f806619d', 'department': 'Writing', 'gender': 2, 'id': 63352, 'job': 'Screenplay', 'name': 'Josh Goldsmith', 'profile_path': None}, {'credit_id': '52fe43aac3a36847f80661a3', 'department': 'Writing', 'gender': 1, 'id': 137900, 'job': 'Screenplay', 'name': 'Cathy Yuspa', 'profile_path': None}, {'credit_id': '52fe43aac3a36847f80661a9', 'department': 'Writing', 'gender': 0, 'id': 137901, 'job': 'Story', 'name': 'Diane Drake', 'profile_path': None}, {'credit_id': '52fe43aac3a36847f80661af', 'department': 'Writing', 'gender': 2, 'id': 63352, 'job': 'Story', 'name': 'Josh Goldsmith', 'profile_path': None}, {'credit_id': '52fe43aac3a36847f80661b5', 'department': 'Writing', 'gender': 0, 'id': 63353, 'job': 'Story', 'name': 'Cathy Yuspa', 'profile_path': None}, {'credit_id': '5876adf59251410f3b0020f7', 'department': 'Art', 'gender': 0, 'id': 29019, 'job': 'Art Direction', 'name': 'Gae S. Buckley', 'profile_path': None}, {'credit_id': '55731065c3a368376f0040ce', 'department': 'Production', 'gender': 2, 'id': 17699, 'job': 'Co-Producer', 'name': 'Bruce A. Block', 'profile_path': None}, {'credit_id': '55731070c3a3686b7d0016fd', 'department': 'Production', 'gender': 1, 'id': 59963, 'job': 'Producer', 'name': 'Gina Matthews', 'profile_path': None}, {'credit_id': '5573108fc3a3686b7d001700', 'department': 'Production', 'gender': 1, 'id': 3965, 'job': 'Casting', 'name': 'Deborah Aquila', 'profile_path': '/7OBiqW30sXcW4f2xMds53L4JBN5.jpg'}, {'credit_id': '5573109a9251416af7003caa', 'department': 'Production', 'gender': 2, 'id': 1530, 'job': 'Casting', 'name': 'Howard Feuer', 'profile_path': None}, {'credit_id': '5876ae0a9251410f410020f3', 'department': 'Art', 'gender': 2, 'id': 8794, 'job': 'Art Direction', 'name': 'Tony Fanning', 'profile_path': None}, {'credit_id': '5876aed5c3a3682d170020ed', 'department': 'Art', 'gender': 0, 'id': 1737226, 'job': 'Art Department Assistant', 'name': 'Andrew Neujahr', 'profile_path': None}, {'credit_id': '5876aee19251410f4c0020b8', 'department': 'Art', 'gender': 0, 'id': 95828, 'job': 'Art Department Coordinator', 'name': 'Ashley Burnham', 'profile_path': None}, {'credit_id': '5876af039251410f3b00216a', 'department': 'Art', 'gender': 2, 'id': 7236, 'job': 'Assistant Art Director', 'name': 'Andrew Menzies', 'profile_path': None}, {'credit_id': '5876af21c3a3682d280020a2', 'department': 'Art', 'gender': 2, 'id': 103957, 'job': 'Construction Coordinator', 'name': 'David Elliott', 'profile_path': '/g8lou2zah0QEPqGeXY5x3aMZeql.jpg'}, {'credit_id': '5876af38c3a3682d1b002061', 'department': 'Art', 'gender': 0, 'id': 1558193, 'job': 'Greensman', 'name': 'Phillip Ellman', 'profile_path': None}, {'credit_id': '5876af4e9251410f34002192', 'department': 'Art', 'gender': 0, 'id': 1737228, 'job': 'Location Scout', 'name': 'Alex Apple', 'profile_path': None}, {'credit_id': '5876af5bc3a3682d33002027', 'department': 'Art', 'gender': 2, 'id': 1737229, 'job': 'Painter', 'name': 'Barry Jones', 'profile_path': None}, {'credit_id': '5876af679251410f3d002197', 'department': 'Art', 'gender': 0, 'id': 1737230, 'job': 'Production Illustrator', 'name': 'Darryl Henley', 'profile_path': None}, {'credit_id': '5876af73c3a3682d33002037', 'department': 'Art', 'gender': 0, 'id': 1401884, 'job': 'Sculptor', 'name': 'Yann Denoual', 'profile_path': None}, {'credit_id': '5876af8a9251410f4700214e', 'department': 'Art', 'gender': 0, 'id': 1276817, 'job': 'Set Designer', 'name': 'John P. Goldsmith', 'profile_path': None}, {'credit_id': '5876afa39251410f340021c4', 'department': 'Camera', 'gender': 0, 'id': 1737232, 'job': 'First Assistant Camera', 'name': 'William Coss', 'profile_path': None}, {'credit_id': '5876afafc3a3682d280020e3', 'department': 'Camera', 'gender': 0, 'id': 1535398, 'job': 'Steadicam Operator', 'name': 'Robert Ulland', 'profile_path': None}, {'credit_id': '5876afbcc3a3682d33002065', 'department': 'Camera', 'gender': 0, 'id': 1386920, 'job': 'Still Photographer', 'name': 'Andrew Cooper', 'profile_path': None}, {'credit_id': '5876afd99251410f4c002124', 'department': 'Costume &amp; Make-Up', 'gender': 1, 'id': 28041, 'job': 'Assistant Costume Designer', 'name': 'Suzanne McCabe', 'profile_path': None}, {'credit_id': '5876aff1c3a3682d33002087', 'department': 'Costume &amp; Make-Up', 'gender': 2, 'id': 41324, 'job': 'Costume Supervisor', 'name': 'Michael Dennison', 'profile_path': None}, {'credit_id': '5876b008c3a3682d2b0020b4', 'department': 'Costume &amp; Make-Up', 'gender': 0, 'id': 1462925, 'job': 'Hair Department Head', 'name': 'Beth Miller', 'profile_path': None}, {'credit_id': '5876b01e9251410f4c002152', 'department': 'Costume &amp; Make-Up', 'gender': 0, 'id': 1442097, 'job': 'Hairstylist', 'name': 'Jeri Baker', 'profile_path': None}, {'credit_id': '5876b032c3a3682d1e00209f', 'department': 'Costume &amp; Make-Up', 'gender': 1, 'id': 1401353, 'job': 'Key Hair Stylist', 'name': 'Candy L. Walken', 'profile_path': None}, {'credit_id': '5876b045c3a3682d28002133', 'department': 'Costume &amp; Make-Up', 'gender': 0, 'id': 9991, 'job': 'Makeup Artist', 'name': 'Karen Blynder', 'profile_path': None}, {'credit_id': '5876b059c3a3682d20002361', 'department': 'Costume &amp; Make-Up', 'gender': 0, 'id': 1352959, 'job': 'Makeup Department Head', 'name': 'Brad Wilder', 'profile_path': None}, {'credit_id': '5876b0719251410f41002215', 'department': 'Costume &amp; Make-Up', 'gender': 0, 'id': 1737233, 'job': 'Set Costumer', 'name': 'Ann Culotta', 'profile_path': None}, {'credit_id': '5876b07d9251410f470021bb', 'department': 'Costume &amp; Make-Up', 'gender': 0, 'id': 1737234, 'job': 'Set Dressing Artist', 'name': 'Stacy Doran', 'profile_path': None}, {'credit_id': '5877d571925141103700ad6f', 'department': 'Crew', 'gender': 0, 'id': 1637983, 'job': 'Carpenter', 'name': 'David McKlveen', 'profile_path': None}, {'credit_id': '5877d5dac3a36850e900a2e3', 'department': 'Crew', 'gender': 0, 'id': 1737810, 'job': 'Choreographer', 'name': 'Keith Young', 'profile_path': None}, {'credit_id': '5877d5e9925141103e00adbb', 'department': 'Crew', 'gender': 0, 'id': 1737811, 'job': 'Digital Effects Supervisor', 'name': 'Nelson Sepulveda', 'profile_path': None}, {'credit_id': '5877d5f5925141103700adb7', 'department': 'Crew', 'gender': 0, 'id': 1737812, 'job': 'Driver', 'name': 'John Lybrand', 'profile_path': None}, {'credit_id': '5877d601c3a36850ec00a460', 'department': 'Crew', 'gender': 0, 'id': 1737813, 'job': 'Loader', 'name': 'Mike Gentile', 'profile_path': None}, {'credit_id': '5877d60ec3a36850fe009653', 'department': 'Crew', 'gender': 0, 'id': 1737814, 'job': 'Post Production Assistant', 'name': 'J. Papajoanou', 'profile_path': None}, {'credit_id': '5877d625c3a36850fe009662', 'department': 'Crew', 'gender': 0, 'id': 1737815, 'job': 'Propmaker', 'name': 'Allan Johnson', 'profile_path': None}, {'credit_id': '5877d654925141104700a403', 'department': 'Crew', 'gender': 2, 'id': 17699, 'job': 'Second Unit Cinematographer', 'name': 'Bruce A. Block', 'profile_path': None}, {'credit_id': '5877d66cc3a36850e300b763', 'department': 'Crew', 'gender': 0, 'id': 1737818, 'job': 'Set Medic', 'name': 'Tim Werle', 'profile_path': None}, {'credit_id': '5877d678c3a36850e300b776', 'department': 'Crew', 'gender': 0, 'id': 1737819, 'job': 'Set Production Assistant', 'name': 'Jenny Fumarolo', 'profile_path': None}, {'credit_id': '5877d684c3a36850f500ccb8', 'department': 'Crew', 'gender': 0, 'id': 1548694, 'job': 'Sound Recordist', 'name': 'Sean Landeros', 'profile_path': None}, {'credit_id': '5877d6c6c3a36850ec00a4f7', 'department': 'Crew', 'gender': 0, 'id': 1737820, 'job': 'Stand In', 'name': 'Girard Swan', 'profile_path': None}, {'credit_id': '5877d6d2925141103e00ae34', 'department': 'Crew', 'gender': 0, 'id': 1345608, 'job': 'Stunt Coordinator', 'name': 'Lance Gilbert', 'profile_path': None}, {'credit_id': '5877d6e7c3a36850e900a378', 'department': 'Crew', 'gender': 2, 'id': 51302, 'job': 'Stunts', 'name': 'Joe Bucaro III', 'profile_path': '/6hspwgnTwEtz7tkAQQCHLPMAEBS.jpg'}, {'credit_id': '5877d6ffc3a36850e300b7b5', 'department': 'Crew', 'gender': 0, 'id': 1737821, 'job': 'Transportation Coordinator', 'name': 'Armand Paoletti', 'profile_path': None}, {'credit_id': '5877d70a925141103e00ae4d', 'department': 'Production', 'gender': 1, 'id': 1029026, 'job': 'Unit Production Manager', 'name': 'Karyn McCarthy', 'profile_path': None}, {'credit_id': '5877d71e925141104a00a249', 'department': 'Crew', 'gender': 0, 'id': 1398982, 'job': 'Unit Publicist', 'name': 'Rachel Aberly', 'profile_path': None}, {'credit_id': '5877d754c3a36850f200ab71', 'department': 'Crew', 'gender': 0, 'id': 1737822, 'job': 'Video Assist Operator', 'name': 'Josh Levy', 'profile_path': None}, {'credit_id': '5877d761c3a36850f8009e63', 'department': 'Crew', 'gender': 0, 'id': 1408326, 'job': 'Visual Effects Editor', 'name': 'Kosta Saric', 'profile_path': None}, {'credit_id': '5877d77c925141103b00aac9', 'department': 'Directing', 'gender': 0, 'id': 1634403, 'job': 'Assistant Director', 'name': 'Paula Case', 'profile_path': None}, {'credit_id': '5877d78f925141103b00aad1', 'department': 'Editing', 'gender': 0, 'id': 13223, 'job': 'Color Timer', 'name': 'Jim Passon', 'profile_path': None}, {'credit_id': '5877d7ae925141103700aea6', 'department': 'Editing', 'gender': 0, 'id': 1553857, 'job': 'Dialogue Editor', 'name': 'Kim Drummond', 'profile_path': None}, {'credit_id': '5877d7c7925141103b00ab00', 'department': 'Lighting', 'gender': 0, 'id': 1737824, 'job': 'Electrician', 'name': 'Jim Bradfield', 'profile_path': None}, {'credit_id': '5877d7d6c3a36850f8009e95', 'department': 'Lighting', 'gender': 0, 'id': 1735726, 'job': 'Rigging Grip', 'name': 'James Alden', 'profile_path': None}, {'credit_id': '5877d7ecc3a36850e900a3ee', 'department': 'Production', 'gender': 0, 'id': 1290740, 'job': 'Casting Associate', 'name': 'Wendy Washbrook', 'profile_path': None}, {'credit_id': '5877d801925141104100abab', 'department': 'Production', 'gender': 0, 'id': 1737825, 'job': 'Location Manager', 'name': 'Brady Breen', 'profile_path': None}, {'credit_id': '5877d814c3a36850f500cd8f', 'department': 'Production', 'gender': 1, 'id': 34528, 'job': 'Production Coordinator', 'name': 'Julie M. Anderson', 'profile_path': None}, {'credit_id': '5877d82fc3a36850ec00a5af', 'department': 'Production', 'gender': 0, 'id': 1737828, 'job': 'Production Supervisor', 'name': 'Nancy Sandberg', 'profile_path': None}, {'credit_id': '5877d83bc3a36850f500cda8', 'department': 'Production', 'gender': 0, 'id': 1291698, 'job': 'Researcher', 'name': 'Jason Corgan Brown', 'profile_path': None}, {'credit_id': '5877d84fc3a36850f500cdb5', 'department': 'Sound', 'gender': 2, 'id': 1737829, 'job': 'Boom Operator', 'name': 'Harrison D. Marsh', 'profile_path': None}, {'credit_id': '5877d85f925141103700af03', 'department': 'Sound', 'gender': 0, 'id': 1737830, 'job': 'Assistant Sound Editor', 'name': 'Kira Edmunds', 'profile_path': None}, {'credit_id': '5877d86a925141103500a92f', 'department': 'Sound', 'gender': 0, 'id': 1376818, 'job': 'Foley', 'name': 'Kevin Bartnof', 'profile_path': None}, {'credit_id': '5877d880925141104100ac0a', 'department': 'Sound', 'gender': 0, 'id': 91142, 'job': 'Music Supervisor', 'name': 'Bonnie Greenberg', 'profile_path': None}, {'credit_id': '5877d894925141104a00a313', 'department': 'Sound', 'gender': 2, 'id': 21514, 'job': 'Orchestrator', 'name': 'Chris Boardman', 'profile_path': None}, {'credit_id': '5877d8b1c3a36850fe009798', 'department': 'Sound', 'gender': 0, 'id': 1635458, 'job': 'Production Sound Mixer', 'name': 'David MacMillan', 'profile_path': None}, {'credit_id': '5877d8c6925141104400a7e7', 'department': 'Sound', 'gender': 0, 'id': 113046, 'job': 'Sound Effects Editor', 'name': 'David Giammarco', 'profile_path': None}, {'credit_id': '5877d8fac3a36850e300b8dd', 'department': 'Sound', 'gender': 2, 'id': 1546458, 'job': 'Supervising Sound Editor', 'name': 'Dennis Drummond', 'profile_path': None}, {'credit_id': '5877d913925141103500a98b', 'department': 'Visual Effects', 'gender': 0, 'id': 1392093, 'job': 'Digital Compositors', 'name': 'Conny Fauser', 'profile_path': None}, {'credit_id': '5877d92ec3a36850f500ce2e', 'department': 'Visual Effects', 'gender': 0, 'id': 1076157, 'job': 'Visual Effects Coordinator', 'name': 'Tim T. Cunningham', 'profile_path': None}, {'credit_id': '5877d948c3a36850e300b902', 'department': 'Visual Effects', 'gender': 0, 'id': 1737834, 'job': 'Visual Effects Producer', 'name': 'Jessica Trento', 'profile_path': None}, {'credit_id': '5877d959c3a36850f200aca8', 'department': 'Visual Effects', 'gender': 0, 'id': 1566253, 'job': 'Visual Effects Supervisor', 'name': 'Ken Jones', 'profile_path': None}, {'credit_id': '5877d971925141104a00a37e', 'department': 'Writing', 'gender': 2, 'id': 17699, 'job': 'Storyboard', 'name': 'Bruce A. Block', 'profile_path': None}, {'credit_id': '5877d98ac3a36850e900a4e9', 'department': 'Crew', 'gender': 0, 'id': 1413176, 'job': 'Executive Visual Effects Producer', 'name': 'C. Marie Davis', 'profile_path': None}, {'credit_id': '5877d9b1c3a36850f000b019', 'department': 'Editing', 'gender': 0, 'id': 9966, 'job': 'Additional Editing', 'name': 'Carol Littleton', 'profile_path': '/wsQP1noRhkMRujRJ3uVntLXSFLf.jpg'}, {'credit_id': '5877d9cfc3a36850f500ce8e', 'department': 'Sound', 'gender': 0, 'id': 1425911, 'job': 'Dolby Consultant', 'name': 'Bryan Pennington', 'profile_path': None}, {'credit_id': '5877d9e5925141104100acbb', 'department': 'Crew', 'gender': 0, 'id': 1737836, 'job': 'Thanks', 'name': 'Jessica Mcclintock', 'profile_path': None}, {'credit_id': '594851f8c3a36816f6048d9d', 'department': 'Art', 'gender': 2, 'id': 1417415, 'job': 'Property Master', 'name': 'Mychael Bates', 'profile_path': '/zAd2KMqGI8gm8O1bgre3eL8sH9p.jpg'}]</t>
  </si>
  <si>
    <t>[{'name': 'Paramount Pictures', 'id': 4}, {'name': 'Centropolis Entertainment', 'id': 347}, {'name': 'Icon Entertainment International', 'id': 4564}, {'name': 'Wind Dancer Productions', 'id': 8116}]</t>
  </si>
  <si>
    <t>What Women Want</t>
  </si>
  <si>
    <t>m606</t>
  </si>
  <si>
    <t>[{'cast_id': 9, 'character': 'Sam Lombardo', 'credit_id': '52fe425ec3a36847f8018f55', 'gender': 2, 'id': 2876, 'name': 'Matt Dillon', 'order': 0, 'profile_path': '/svj4JJmblkNUt9pSrchJEzx4VR3.jpg'}, {'cast_id': 10, 'character': 'Sergeant Ray Duquette', 'credit_id': '52fe425ec3a36847f8018f59', 'gender': 2, 'id': 4724, 'name': 'Kevin Bacon', 'order': 1, 'profile_path': '/bMVujB1SaHhXD5gQdO4Xf47WXD3.jpg'}, {'cast_id': 11, 'character': 'Kelly Lanier Van Ryan', 'credit_id': '52fe425ec3a36847f8018f5d', 'gender': 1, 'id': 9205, 'name': 'Denise Richards', 'order': 2, 'profile_path': '/r273Tmck64anm3uuccE8zfJD8da.jpg'}, {'cast_id': 12, 'character': 'Suzie Marie Toller', 'credit_id': '52fe425ec3a36847f8018f61', 'gender': 1, 'id': 9206, 'name': 'Neve Campbell', 'order': 3, 'profile_path': '/171hRggAVnI2J1DKHGNOCiBgxhm.jpg'}, {'cast_id': 13, 'character': 'Sandra Van Ryan', 'credit_id': '52fe425ec3a36847f8018f65', 'gender': 1, 'id': 9207, 'name': 'Theresa Russell', 'order': 4, 'profile_path': '/wsuvlVzWU5V96QG0Nh8902ZxvBk.jpg'}, {'cast_id': 14, 'character': 'Kenneth Bowden', 'credit_id': '52fe425ec3a36847f8018f69', 'gender': 2, 'id': 1532, 'name': 'Bill Murray', 'order': 5, 'profile_path': '/7BOoOAIA1CnSzFSVSJP7saniQaB.jpg'}, {'cast_id': 15, 'character': 'Tom Baxter', 'credit_id': '52fe425ec3a36847f8018f6d', 'gender': 2, 'id': 9208, 'name': 'Robert Wagner', 'order': 6, 'profile_path': '/nlRWGpsQPo8sSFdl8larlPUy1rS.jpg'}, {'cast_id': 16, 'character': 'Detective Gloria Perez', 'credit_id': '52fe425ec3a36847f8018f71', 'gender': 1, 'id': 9209, 'name': 'Daphne Rubin-Vega', 'order': 7, 'profile_path': '/hvL230sw44ILv5hHLbergot8OVm.jpg'}, {'cast_id': 17, 'character': 'District Attorney Bryce Hunter', 'credit_id': '52fe425ec3a36847f8018f75', 'gender': 2, 'id': 9210, 'name': 'Jeff Perry', 'order': 8, 'profile_path': '/gUSGRZIV5gwce9tYB9SS2otMbL7.jpg'}, {'cast_id': 18, 'character': 'Frankie Condo', 'credit_id': '52fe425ec3a36847f8018f79', 'gender': 2, 'id': 9211, 'name': 'Eduardo YÃ¡Ã±ez', 'order': 9, 'profile_path': '/lapi1fkl8oPZ7TNbQ5wp1bbTblx.jpg'}, {'cast_id': 19, 'character': 'Barbara Baxter', 'credit_id': '52fe425ec3a36847f8018f7d', 'gender': 1, 'id': 9212, 'name': 'Jennifer Taylor', 'order': 10, 'profile_path': '/jQkhW5bs9zAYtiL59Fk3USKjIGe.jpg'}, {'cast_id': 20, 'character': 'Jimmy Leach', 'credit_id': '52fe425ec3a36847f8018f81', 'gender': 0, 'id': 953997, 'name': 'Cory Pendergast', 'order': 11, 'profile_path': None}, {'cast_id': 21, 'character': 'Walter', 'credit_id': '52fe425ec3a36847f8018f85', 'gender': 2, 'id': 6908, 'name': 'Marc Macaulay', 'order': 12, 'profile_path': '/eSNgzHn7NUX9iAbG1MLV41lqy14.jpg'}, {'cast_id': 22, 'character': 'Nicole', 'credit_id': '52fe425ec3a36847f8018f89', 'gender': 1, 'id': 945237, 'name': 'Toi Svane Stepp', 'order': 13, 'profile_path': None}, {'cast_id': 23, 'character': 'Art Maddox', 'credit_id': '52fe425ec3a36847f8018f8d', 'gender': 2, 'id': 93679, 'name': 'Dennis Neal', 'order': 14, 'profile_path': None}, {'cast_id': 24, 'character': 'School Secretary', 'credit_id': '52fe425ec3a36847f8018f91', 'gender': 0, 'id': 210794, 'name': 'Diane Adams', 'order': 15, 'profile_path': None}, {'cast_id': 25, 'character': 'Kirk', 'credit_id': '52fe425ec3a36847f8018f95', 'gender': 0, 'id': 1089404, 'name': 'Paulo Benedeti', 'order': 16, 'profile_path': '/x6xUsOXPumjQ6MkCgOeLIpMhCKg.jpg'}, {'cast_id': 26, 'character': 'Judge', 'credit_id': '52fe425ec3a36847f8018f99', 'gender': 1, 'id': 160330, 'name': 'Victoria Bass', 'order': 17, 'profile_path': None}, {'cast_id': 27, 'character': 'Bailiff', 'credit_id': '52fe425ec3a36847f8018f9d', 'gender': 0, 'id': 191003, 'name': 'Ted Bartsch', 'order': 18, 'profile_path': None}, {'cast_id': 28, 'character': "Ken's Secretary", 'credit_id': '52fe425ec3a36847f8018fa1', 'gender': 0, 'id': 178678, 'name': 'Leonor Anthony', 'order': 19, 'profile_path': '/6YZVWhIpBHZrz4gB0ltzpckFpqu.jpg'}, {'cast_id': 29, 'character': 'Police Chief', 'credit_id': '52fe425ec3a36847f8018fa5', 'gender': 2, 'id': 20562, 'name': 'Antoni Corone', 'order': 20, 'profile_path': '/2Zyedc6NhCmRIIgf7INEf7Gqq7i.jpg'}, {'cast_id': 30, 'character': 'Prisoner', 'credit_id': '52fe425ec3a36847f8018fa9', 'gender': 0, 'id': 135571, 'name': 'Robert Deacon', 'order': 21, 'profile_path': None}, {'cast_id': 31, 'character': 'Dave', 'credit_id': '52fe425ec3a36847f8018fad', 'gender': 0, 'id': 176740, 'name': 'Anthony Giaimo', 'order': 22, 'profile_path': '/eQ02gEk9m5GyTMW1oigAzJL7YSg.jpg'}, {'cast_id': 32, 'character': 'Georgie', 'credit_id': '52fe425ec3a36847f8018fb1', 'gender': 2, 'id': 943990, 'name': 'Manny Suarez', 'order': 23, 'profile_path': None}, {'cast_id': 33, 'character': 'Barmaid', 'credit_id': '52fe425ec3a36847f8018fb5', 'gender': 0, 'id': 185608, 'name': 'Janet Bushor', 'order': 24, 'profile_path': None}, {'cast_id': 34, 'character': 'Hooker', 'credit_id': '52fe425ec3a36847f8018fb9', 'gender': 0, 'id': 553009, 'name': 'Gina LaMarca', 'order': 25, 'profile_path': None}, {'cast_id': 35, 'character': 'Reporter #1', 'credit_id': '52fe425ec3a36847f8018fbd', 'gender': 1, 'id': 163219, 'name': 'Nancy Duerr', 'order': 26, 'profile_path': '/9giCY95pLNVmlS7ngtEuX2ziI6.jpg'}, {'cast_id': 36, 'character': 'Reporter #2', 'credit_id': '52fe425ec3a36847f8018fc1', 'gender': 0, 'id': 1089405, 'name': 'Margo Peace', 'order': 27, 'profile_path': None}, {'cast_id': 44, 'character': 'Reporter #3', 'credit_id': '52fe425ec3a36847f8018fdf', 'gender': 0, 'id': 153670, 'name': 'Keith Wilson', 'order': 28, 'profile_path': None}, {'cast_id': 38, 'character': 'Policeman #1', 'credit_id': '52fe425ec3a36847f8018fc5', 'gender': 0, 'id': 1089406, 'name': 'Nelson Oramas', 'order': 29, 'profile_path': None}, {'cast_id': 39, 'character': 'Policeman #2', 'credit_id': '52fe425ec3a36847f8018fc9', 'gender': 2, 'id': 1089407, 'name': 'Michael Dean Walker', 'order': 30, 'profile_path': None}, {'cast_id': 40, 'character': 'Policeman #3', 'credit_id': '52fe425ec3a36847f8018fcd', 'gender': 0, 'id': 1089408, 'name': 'Jesse Muson', 'order': 31, 'profile_path': None}, {'cast_id': 41, 'character': 'Policewoman #1', 'credit_id': '52fe425ec3a36847f8018fd1', 'gender': 0, 'id': 1089409, 'name': 'Kimberly Lamaze', 'order': 32, 'profile_path': None}, {'cast_id': 42, 'character': 'Policewoman #2', 'credit_id': '52fe425ec3a36847f8018fd5', 'gender': 0, 'id': 1089410, 'name': 'Rebecca White', 'order': 33, 'profile_path': None}]</t>
  </si>
  <si>
    <t>[{'credit_id': '52fe425ec3a36847f8018f27', 'department': 'Directing', 'gender': 2, 'id': 9200, 'job': 'Director', 'name': 'John McNaughton', 'profile_path': '/4EoxmVdvj7ZKNOAytTdIijn32Wl.jpg'}, {'credit_id': '52fe425ec3a36847f8018f2d', 'department': 'Production', 'gender': 2, 'id': 4724, 'job': 'Executive Producer', 'name': 'Kevin Bacon', 'profile_path': '/bMVujB1SaHhXD5gQdO4Xf47WXD3.jpg'}, {'credit_id': '52fe425ec3a36847f8018f33', 'department': 'Production', 'gender': 2, 'id': 9201, 'job': 'Line Producer', 'name': 'Steven Brown', 'profile_path': None}, {'credit_id': '52fe425ec3a36847f8018f39', 'department': 'Production', 'gender': 2, 'id': 9202, 'job': 'Producer', 'name': 'Steven A. Jones', 'profile_path': None}, {'credit_id': '52fe425ec3a36847f8018f3f', 'department': 'Production', 'gender': 2, 'id': 9203, 'job': 'Producer', 'name': 'Rodney Liber', 'profile_path': None}, {'credit_id': '52fe425ec3a36847f8018f45', 'department': 'Sound', 'gender': 2, 'id': 9204, 'job': 'Original Music Composer', 'name': 'George S. Clinton', 'profile_path': None}, {'credit_id': '52fe425ec3a36847f8018f4b', 'department': 'Camera', 'gender': 0, 'id': 904, 'job': 'Director of Photography', 'name': 'Jeffrey L. Kimball', 'profile_path': None}, {'credit_id': '52fe425ec3a36847f8018f51', 'department': 'Editing', 'gender': 0, 'id': 3121, 'job': 'Editor', 'name': 'Elena Maganini', 'profile_path': None}, {'credit_id': '52fe425ec3a36847f8018fdb', 'department': 'Writing', 'gender': 0, 'id': 81271, 'job': 'Writer', 'name': 'Stephen Peters', 'profile_path': None}]</t>
  </si>
  <si>
    <t>[{'id': 53, 'name': 'Thriller'}]</t>
  </si>
  <si>
    <t>[{'name': 'Mandalay Entertainment', 'id': 1236}]</t>
  </si>
  <si>
    <t>Wild Things</t>
  </si>
  <si>
    <t>m607</t>
  </si>
  <si>
    <t>['action', 'western', 'comedy', 'sci-fi']</t>
  </si>
  <si>
    <t>[{'cast_id': 25, 'character': 'Capt. James West', 'credit_id': '52fe44adc3a36847f80a3bdb', 'gender': 2, 'id': 2888, 'name': 'Will Smith', 'order': 0, 'profile_path': '/eze9FO9VuryXLP0aF2cRqPCcibN.jpg'}, {'cast_id': 2, 'character': 'U.S. Marshal Artemus Gordon', 'credit_id': '52fe44adc3a36847f80a3b67', 'gender': 2, 'id': 8945, 'name': 'Kevin Kline', 'order': 1, 'profile_path': '/u9QXn3fL7zCC2c6HA2vFgH1JxZg.jpg'}, {'cast_id': 3, 'character': 'Dr. Arliss Loveless', 'credit_id': '52fe44adc3a36847f80a3b6b', 'gender': 2, 'id': 11181, 'name': 'Kenneth Branagh', 'order': 2, 'profile_path': '/bmpGjbqvAVNOK3ggiuET2Jl96tZ.jpg'}, {'cast_id': 4, 'character': 'Rita Escobar', 'credit_id': '52fe44adc3a36847f80a3b6f', 'gender': 1, 'id': 3136, 'name': 'Salma Hayek', 'order': 3, 'profile_path': '/u5mg73xKVqm8oT93HoMmsgQHyoK.jpg'}, {'cast_id': 5, 'character': 'Coleman', 'credit_id': '52fe44adc3a36847f80a3b73', 'gender': 2, 'id': 588, 'name': 'M. Emmet Walsh', 'order': 4, 'profile_path': '/dLf79xlsmE40rog0gryjxsZJzml.jpg'}, {'cast_id': 6, 'character': "General 'Bloodbath' McGrath", 'credit_id': '52fe44adc3a36847f80a3b77', 'gender': 2, 'id': 15854, 'name': 'Ted Levine', 'order': 5, 'profile_path': '/7O3vgqgicfNeGr3leC0qB074fjX.jpg'}, {'cast_id': 7, 'character': 'Amazonia', 'credit_id': '52fe44adc3a36847f80a3b7b', 'gender': 1, 'id': 55254, 'name': 'Frederique van der Wal', 'order': 6, 'profile_path': '/lFA4IynHv2KXo8bziJoNXocHQT1.jpg'}, {'cast_id': 8, 'character': 'Munitia', 'credit_id': '52fe44adc3a36847f80a3b7f', 'gender': 1, 'id': 1475, 'name': 'Musetta Vander', 'order': 7, 'profile_path': '/HcCn2iICHNyp2PmEXN72gSuRp9.jpg'}, {'cast_id': 9, 'character': 'Miss Lippenrieder', 'credit_id': '52fe44adc3a36847f80a3b83', 'gender': 1, 'id': 55255, 'name': 'Sofia Eng', 'order': 8, 'profile_path': '/bsK56atqQ3JtxE0I6jqdORIPvdT.jpg'}, {'cast_id': 10, 'character': 'Belle', 'credit_id': '52fe44adc3a36847f80a3b87', 'gender': 1, 'id': 31647, 'name': 'Garcelle Beauvais', 'order': 9, 'profile_path': '/fuZx5JL2VeMM1nwrZw2pkAMxuVt.jpg'}, {'cast_id': 24, 'character': 'Miss East', 'credit_id': '52fe44adc3a36847f80a3bd7', 'gender': 1, 'id': 39126, 'name': 'Bai Ling', 'order': 10, 'profile_path': '/bZUGN7PsOCWWVTvs6jZgNbq19uu.jpg'}, {'cast_id': 26, 'character': 'Hudson', 'credit_id': '571cd3cdc3a36864e0005775', 'gender': 2, 'id': 7853, 'name': 'Rodney A. Grant', 'order': 11, 'profile_path': '/zJI1ES5cvy7xtEvRnRURbgW03Bf.jpg'}, {'cast_id': 29, 'character': 'Mr. Pinkerton', 'credit_id': '571cd74e9251414a87001861', 'gender': 2, 'id': 53778, 'name': 'E.J. Callahan', 'order': 12, 'profile_path': '/xuY6PGNmc5nU3U5gm9lAJyGyEPa.jpg'}, {'cast_id': 30, 'character': 'Dora Look-Alike', 'credit_id': '571cd761c3a368197c0064f1', 'gender': 1, 'id': 168331, 'name': 'Debra Christofferson', 'order': 13, 'profile_path': '/8DYZ5eGlruBsRxEfRxOE1nP96Nt.jpg'}, {'cast_id': 27, 'character': 'Cross-Eyed Reb', 'credit_id': '571cd3e292514135ff004827', 'gender': 2, 'id': 71562, 'name': 'Buck Taylor', 'order': 14, 'profile_path': '/8rGjtybdOWL0trJOJ6LTpz7ffgc.jpg'}, {'cast_id': 31, 'character': 'Reb #1', 'credit_id': '571cd77c9251415fd00006a6', 'gender': 2, 'id': 69502, 'name': 'James Lashly', 'order': 15, 'profile_path': '/uPXudgt1tfzSZzY9yPsvDI2QGvG.jpg'}, {'cast_id': 32, 'character': 'Reb #2', 'credit_id': '571cd793c3a368197c0064fa', 'gender': 2, 'id': 1279744, 'name': 'Dean Rader Duval', 'order': 16, 'profile_path': '/dbvphLdVQwcW9JHIqufKhC3HtLx.jpg'}, {'cast_id': 28, 'character': 'Other Reb', 'credit_id': '571cd653c3a368197c0064d2', 'gender': 2, 'id': 1100323, 'name': 'Jerry Wills', 'order': 17, 'profile_path': '/8tuoqsgKdYGBGi4LockOudHnjEB.jpg'}, {'cast_id': 11, 'character': 'Big reb', 'credit_id': '52fe44adc3a36847f80a3b8b', 'gender': 0, 'id': 16163, 'name': 'Mike H. McGaughy', 'order': 18, 'profile_path': None}, {'cast_id': 33, 'character': 'French Dignitary', 'credit_id': '571cda36c3a36864e0005871', 'gender': 2, 'id': 14740, 'name': 'Christian Aubert', 'order': 19, 'profile_path': '/uvLJ0T5nliN6SHaDrfvFlpPvh0N.jpg'}, {'cast_id': 34, 'character': 'Spanish Dignitary', 'credit_id': '571cda4892514135ff004920', 'gender': 2, 'id': 53403, 'name': 'Orestes Matacena', 'order': 20, 'profile_path': '/1HhuYbx3DlFpjfwdwTfG1z1aRC4.jpg'}, {'cast_id': 35, 'character': 'British Dignitary', 'credit_id': '571cda5ac3a3684e980017e1', 'gender': 2, 'id': 11764, 'name': 'Ian Abercrombie', 'order': 21, 'profile_path': '/uywWX3MCmr9N2WFBcsInPzGFV4X.jpg'}, {'cast_id': 43, 'character': 'Mexican Dignitary', 'credit_id': '57293cc69251414e06000236', 'gender': 2, 'id': 160375, 'name': "Ismael 'East' Carlo", 'order': 22, 'profile_path': '/m11WcuHB4NQcZ1gRgRZqwPyPO54.jpg'}, {'cast_id': 37, 'character': 'White House Aide', 'credit_id': '571cdcf6c3a36864e00058cc', 'gender': 2, 'id': 104915, 'name': 'Bob Rumnock', 'order': 23, 'profile_path': '/unKBkAbYs6HU12nSXUjJNz6PKJs.jpg'}, {'cast_id': 38, 'character': 'Dr. Guillermo Escobar', 'credit_id': '571cdd10c3a3684e9800183d', 'gender': 2, 'id': 48136, 'name': 'Gary Carlos Cervantes', 'order': 24, 'profile_path': '/13kjmeYYdJzdeccnJEXo56KH7CO.jpg'}, {'cast_id': 39, 'character': 'George Washington', 'credit_id': '571cdecec3a368197c006630', 'gender': 2, 'id': 137910, 'name': 'Jerry Potter', 'order': 25, 'profile_path': '/qJzG48VJukxPPp8SLDwwNNENYxR.jpg'}, {'cast_id': 40, 'character': 'Guard', 'credit_id': '571cdf29c3a3684e6200192c', 'gender': 2, 'id': 157021, 'name': 'Mik Scriba', 'order': 26, 'profile_path': '/orCcGtBkgfkUbkZbgjmuLyAbB47.jpg'}, {'cast_id': 41, 'character': 'Prof. Thaddeus Morton', 'credit_id': '571cdf61c3a36842aa000e8c', 'gender': 0, 'id': 1610268, 'name': 'Michael Sims', 'order': 27, 'profile_path': None}, {'cast_id': 42, 'character': 'Little Girl (uncredited)', 'credit_id': '571cdfb69251415fd00007d1', 'gender': 1, 'id': 1610271, 'name': 'Natalie Fabry', 'order': 28, 'profile_path': '/3rKGJq9CztjLofThKg5OQs7zDjP.jpg'}]</t>
  </si>
  <si>
    <t>[{'credit_id': '52fe44adc3a36847f80a3bc7', 'department': 'Camera', 'gender': 2, 'id': 1919, 'job': 'Director of Photography', 'name': 'Stefan Czapsky', 'profile_path': None}, {'credit_id': '52fe44adc3a36847f80a3bc1', 'department': 'Camera', 'gender': 2, 'id': 3769, 'job': 'Director of Photography', 'name': 'Michael Ballhaus', 'profile_path': '/pMto0iHZb67YaSP9cTgKbAPcaYU.jpg'}, {'credit_id': '52fe44adc3a36847f80a3baf', 'department': 'Production', 'gender': 2, 'id': 3805, 'job': 'Producer', 'name': 'Jon Peters', 'profile_path': '/g7QUavX05hDboodZulsFF65AVjN.jpg'}, {'credit_id': '52fe44adc3a36847f80a3b91', 'department': 'Directing', 'gender': 2, 'id': 5174, 'job': 'Director', 'name': 'Barry Sonnenfeld', 'profile_path': '/m8vIfbXI44Fd8VK7HSJRisYQjQc.jpg'}, {'credit_id': '52fe44adc3a36847f80a3bb5', 'department': 'Production', 'gender': 2, 'id': 5174, 'job': 'Producer', 'name': 'Barry Sonnenfeld', 'profile_path': '/m8vIfbXI44Fd8VK7HSJRisYQjQc.jpg'}, {'credit_id': '52fe44adc3a36847f80a3bbb', 'department': 'Sound', 'gender': 2, 'id': 7182, 'job': 'Original Music Composer', 'name': 'Elmer Bernstein', 'profile_path': '/3H3AqKesJnkwJzWFJY9hyFwci5m.jpg'}, {'credit_id': '52fe44adc3a36847f80a3bcd', 'department': 'Editing', 'gender': 2, 'id': 9615, 'job': 'Editor', 'name': 'Jim Miller', 'profile_path': None}, {'credit_id': '52fe44adc3a36847f80a3ba3', 'department': 'Writing', 'gender': 2, 'id': 12100, 'job': 'Screenplay', 'name': 'Jeffrey Price', 'profile_path': None}, {'credit_id': '52fe44adc3a36847f80a3ba9', 'department': 'Writing', 'gender': 2, 'id': 12101, 'job': 'Screenplay', 'name': 'Peter S. Seaman', 'profile_path': None}, {'credit_id': '52fe44adc3a36847f80a3b9d', 'department': 'Writing', 'gender': 2, 'id': 26475, 'job': 'Screenplay', 'name': 'Brent Maddock', 'profile_path': None}, {'credit_id': '52fe44adc3a36847f80a3b97', 'department': 'Writing', 'gender': 2, 'id': 26479, 'job': 'Screenplay', 'name': 'S. S. Wilson', 'profile_path': None}, {'credit_id': '57bb823bc3a368357d000242', 'department': 'Crew', 'gender': 1, 'id': 1669267, 'job': 'Stunts', 'name': 'Alex Madison', 'profile_path': '/ozHrezbTjwu0KBirq5Lqsn87cVt.jpg'}]</t>
  </si>
  <si>
    <t>[{'id': 28, 'name': 'Action'}, {'id': 12, 'name': 'Adventure'}, {'id': 35, 'name': 'Comedy'}, {'id': 878, 'name': 'Science Fiction'}, {'id': 37, 'name': 'Western'}]</t>
  </si>
  <si>
    <t>[{'name': 'Todman, Simon, LeMasters Productions', 'id': 2507}, {'name': 'Warner Bros.', 'id': 6194}, {'name': 'Peters Entertainment', 'id': 16774}, {'name': 'Sonnenfeld Josephson Worldwide Entertainment', 'id': 57088}]</t>
  </si>
  <si>
    <t>Wild Wild West</t>
  </si>
  <si>
    <t>m608</t>
  </si>
  <si>
    <t>['action', 'adventure', 'drama', 'fantasy', 'romance']</t>
  </si>
  <si>
    <t>[{'cast_id': 22, 'character': 'Willow Ufgood', 'credit_id': '52fe4281c3a36847f8024265', 'gender': 2, 'id': 11184, 'name': 'Warwick Davis', 'order': 0, 'profile_path': '/5xBunTQJexQOuCmtlh8MNJerbaM.jpg'}, {'cast_id': 20, 'character': 'Madmartigan', 'credit_id': '52fe4281c3a36847f802425d', 'gender': 2, 'id': 5576, 'name': 'Val Kilmer', 'order': 1, 'profile_path': '/AlhPeiH8R4reMNGNQ9ag1FPbuW9.jpg'}, {'cast_id': 21, 'character': 'Sorsha', 'credit_id': '52fe4281c3a36847f8024261', 'gender': 1, 'id': 12656, 'name': 'Joanne Whalley', 'order': 2, 'profile_path': '/fvufjTvUcY6ctqryO5sks0XDav2.jpg'}, {'cast_id': 23, 'character': 'Queen Bavmorda', 'credit_id': '52fe4281c3a36847f8024269', 'gender': 1, 'id': 12657, 'name': 'Jean Marsh', 'order': 3, 'profile_path': '/7LLKosDRULvBm1FOOBunpkgoNdj.jpg'}, {'cast_id': 24, 'character': 'Fin Raziel', 'credit_id': '52fe4281c3a36847f802426d', 'gender': 1, 'id': 12658, 'name': 'Patricia Hayes', 'order': 4, 'profile_path': '/1G864KAppXhSlwarx9fHoMufjWF.jpg'}, {'cast_id': 25, 'character': 'High Aldwin', 'credit_id': '52fe4281c3a36847f8024271', 'gender': 2, 'id': 12659, 'name': 'Billy Barty', 'order': 5, 'profile_path': '/h6Xf5csmdoIOUIFi8iRjtQMygQT.jpg'}, {'cast_id': 26, 'character': 'General Kael', 'credit_id': '52fe4281c3a36847f8024275', 'gender': 2, 'id': 10942, 'name': 'Pat Roach', 'order': 6, 'profile_path': '/5YXmfgXqCjqEhmyjz1xhuWy8Zr4.jpg'}, {'cast_id': 27, 'character': 'Airk Thaughbaer', 'credit_id': '52fe4281c3a36847f8024279', 'gender': 2, 'id': 12660, 'name': "Gavin O'Herlihy", 'order': 7, 'profile_path': '/brFrEXHx5vaeWJmqhQJMEaZhUHl.jpg'}, {'cast_id': 28, 'character': 'Meegosh', 'credit_id': '52fe4281c3a36847f802427d', 'gender': 2, 'id': 12661, 'name': 'David Steinberg', 'order': 8, 'profile_path': '/BAVIaK0Nll8w8VHtSRZNWeqlz8.jpg'}, {'cast_id': 29, 'character': 'Vohnkar', 'credit_id': '52fe4281c3a36847f8024281', 'gender': 2, 'id': 12662, 'name': 'Phil Fondacaro', 'order': 9, 'profile_path': '/3Ao8VPvlytIm3DWFffdSPxwxFdC.jpg'}, {'cast_id': 30, 'character': 'Burglekutt', 'credit_id': '52fe4281c3a36847f8024285', 'gender': 2, 'id': 590081, 'name': 'Mark Northover', 'order': 10, 'profile_path': '/9FBnX2DSitq1kRuJ8RhXyJy9tvC.jpg'}, {'cast_id': 32, 'character': 'Vohnkar Warrior', 'credit_id': '57bc8198c3a368301300ac46', 'gender': 2, 'id': 19754, 'name': 'Tony Cox', 'order': 11, 'profile_path': '/5b7fTm33ZblMhMhnwK8KqTJ3nry.jpg'}, {'cast_id': 33, 'character': 'Rool', 'credit_id': '57bc81a7c3a368227c007b27', 'gender': 2, 'id': 7166, 'name': 'Kevin Pollak', 'order': 12, 'profile_path': '/kwu2T8CDnThZTzE88uiSgJ5eHXf.jpg'}, {'cast_id': 34, 'character': 'Franjean', 'credit_id': '57bc81b6c3a36822f200793a', 'gender': 2, 'id': 1539, 'name': 'Rick Overton', 'order': 13, 'profile_path': '/584g2eLl6ZmZ71ikvGw5tyqEv1p.jpg'}, {'cast_id': 35, 'character': 'Cherlindrea', 'credit_id': '57bc81c4c3a368301300ac55', 'gender': 1, 'id': 169141, 'name': 'Maria Holvoe', 'order': 14, 'profile_path': '/yonrAZYnEC0qPHl9hTwCBSVcfY0.jpg'}, {'cast_id': 39, 'character': 'Kiaya Ufgood', 'credit_id': '5912efbbc3a36864c6052563', 'gender': 0, 'id': 1813898, 'name': 'Julie Peters', 'order': 15, 'profile_path': '/4KX2N06QnFj5kOJL0HyCtMJ2WVT.jpg'}, {'cast_id': 40, 'character': 'Mims Ufgood', 'credit_id': '5912f0e09251414ead04f2ce', 'gender': 0, 'id': 1813901, 'name': 'Dawn Downing', 'order': 16, 'profile_path': '/5hQNdal7Q5Q7DXgnrUxCKXKvTaS.jpg'}, {'cast_id': 41, 'character': 'Ranon Ufgood', 'credit_id': '5912f0fc9251414ead04f2e6', 'gender': 0, 'id': 1813902, 'name': 'Mark Vande Brake', 'order': 17, 'profile_path': '/6YZmL7Qeb0omDEZL6kd5NyfMR0F.jpg'}, {'cast_id': 42, 'character': 'Ethna', 'credit_id': '5912f29d9251414e89054563', 'gender': 1, 'id': 1463444, 'name': 'Zulema Dene', 'order': 18, 'profile_path': '/mN1nBMokAfcTSAbsytW5CKukV9z.jpg'}, {'cast_id': 43, 'character': 'Elora Danan', 'credit_id': '5912f3c99251414e8505310b', 'gender': 0, 'id': 1813911, 'name': 'Ruth Greenfield', 'order': 19, 'profile_path': '/yrfGh00kbLC2bcleBxdFIhYgfTw.jpg'}, {'cast_id': 49, 'character': 'Elora Danan', 'credit_id': '5985e1a1c3a3687590022f7d', 'gender': 0, 'id': 1864139, 'name': 'Kate Greenfield', 'order': 20, 'profile_path': None}, {'cast_id': 36, 'character': 'Nelwyn Band Member (uncredited)', 'credit_id': '57bc81d39251410ed000e8c4', 'gender': 2, 'id': 130, 'name': 'Kenny Baker', 'order': 21, 'profile_path': '/sdd9rgifNF9C51RejG7sUGU8Bka.jpg'}, {'cast_id': 44, 'character': 'Nelwyn Villager (uncredited)', 'credit_id': '5912f4e59251414eca0501aa', 'gender': 1, 'id': 121574, 'name': 'Ashley C. Williams', 'order': 22, 'profile_path': '/4k9sGroc2t7QVop8xsePUG25IDq.jpg'}, {'cast_id': 45, 'character': 'Druid', 'credit_id': '5985dfd7925141430e0248b4', 'gender': 0, 'id': 1864135, 'name': 'Michael Cotterill', 'order': 23, 'profile_path': None}, {'cast_id': 46, 'character': 'Barmaid', 'credit_id': '5985e036c3a3687504026800', 'gender': 1, 'id': 115284, 'name': 'Joanna Dickens', 'order': 24, 'profile_path': '/cJh65kWzhk0smrzPvqHg1Jb70WF.jpg'}, {'cast_id': 47, 'character': 'The Wench', 'credit_id': '5985e072925141432c0235ef', 'gender': 1, 'id': 554069, 'name': 'Jennifer Guy', 'order': 25, 'profile_path': '/kGSdv16kmy8kfquEnYnx5Nfls6A.jpg'}, {'cast_id': 48, 'character': 'Llug', 'credit_id': '5985e0f8925141438102445f', 'gender': 2, 'id': 1490615, 'name': 'Ron Tarr', 'order': 26, 'profile_path': None}]</t>
  </si>
  <si>
    <t>[{'credit_id': '52fe4281c3a36847f80241ed', 'department': 'Directing', 'gender': 2, 'id': 6159, 'job': 'Director', 'name': 'Ron Howard', 'profile_path': '/qdtdnNLSsaXZmpwOqXuQB3xU2uL.jpg'}, {'credit_id': '52fe4281c3a36847f80241f3', 'department': 'Writing', 'gender': 2, 'id': 12648, 'job': 'Screenplay', 'name': 'Bob Dolman', 'profile_path': '/3w3B8b3RkuwVOMjcdVI7W99K1Xt.jpg'}, {'credit_id': '52fe4281c3a36847f80241f9', 'department': 'Production', 'gender': 2, 'id': 4945, 'job': 'Producer', 'name': 'Joe Johnston', 'profile_path': '/fok4jaO62v5IP6hkpaaAcXuw2H.jpg'}, {'credit_id': '52fe4281c3a36847f80241ff', 'department': 'Production', 'gender': 2, 'id': 1, 'job': 'Executive Producer', 'name': 'George Lucas', 'profile_path': '/mDLDvsx8PaZoEThkBdyaG1JxPdf.jpg'}, {'credit_id': '52fe4281c3a36847f8024205', 'department': 'Production', 'gender': 0, 'id': 12649, 'job': 'Producer', 'name': 'Nigel Wooll', 'profile_path': None}, {'credit_id': '52fe4281c3a36847f802420b', 'department': 'Sound', 'gender': 2, 'id': 1729, 'job': 'Original Music Composer', 'name': 'James Horner', 'profile_path': '/oLOtXxXsYk8X4qq0ud4xVypXudi.jpg'}, {'credit_id': '52fe4281c3a36847f8024211', 'department': 'Camera', 'gender': 2, 'id': 7783, 'job': 'Director of Photography', 'name': 'Adrian Biddle', 'profile_path': None}, {'credit_id': '52fe4281c3a36847f8024217', 'department': 'Editing', 'gender': 2, 'id': 6189, 'job': 'Editor', 'name': 'Daniel P. Hanley', 'profile_path': None}, {'credit_id': '52fe4281c3a36847f802421d', 'department': 'Editing', 'gender': 2, 'id': 6190, 'job': 'Editor', 'name': 'Mike Hill', 'profile_path': None}, {'credit_id': '52fe4281c3a36847f8024223', 'department': 'Editing', 'gender': 0, 'id': 12650, 'job': 'Editor', 'name': 'Richard Hiscott', 'profile_path': None}, {'credit_id': '52fe4281c3a36847f8024229', 'department': 'Production', 'gender': 1, 'id': 2874, 'job': 'Casting', 'name': 'Janet Hirshenson', 'profile_path': None}, {'credit_id': '52fe4281c3a36847f802422f', 'department': 'Production', 'gender': 1, 'id': 3275, 'job': 'Casting', 'name': 'Jane Jenkins', 'profile_path': '/aVOlC6UkKaxZpzvpdRxCjkMtJHI.jpg'}, {'credit_id': '52fe4281c3a36847f8024235', 'department': 'Art', 'gender': 2, 'id': 7732, 'job': 'Production Design', 'name': 'Allan Cameron', 'profile_path': None}, {'credit_id': '52fe4281c3a36847f802423b', 'department': 'Art', 'gender': 2, 'id': 12651, 'job': 'Art Direction', 'name': 'Tim Hutchinson', 'profile_path': None}, {'credit_id': '52fe4281c3a36847f8024241', 'department': 'Art', 'gender': 2, 'id': 12652, 'job': 'Art Direction', 'name': 'Jim Pohl', 'profile_path': None}, {'credit_id': '52fe4281c3a36847f8024247', 'department': 'Art', 'gender': 2, 'id': 7788, 'job': 'Art Direction', 'name': 'Tony Reading', 'profile_path': None}, {'credit_id': '52fe4281c3a36847f802424d', 'department': 'Art', 'gender': 1, 'id': 12653, 'job': 'Art Direction', 'name': 'Kim Sinclair', 'profile_path': None}, {'credit_id': '52fe4281c3a36847f8024253', 'department': 'Art', 'gender': 0, 'id': 12654, 'job': 'Art Direction', 'name': 'Malcolm Stone', 'profile_path': None}, {'credit_id': '52fe4281c3a36847f8024259', 'department': 'Costume &amp; Make-Up', 'gender': 0, 'id': 12655, 'job': 'Costume Design', 'name': 'Barbara Lane', 'profile_path': None}, {'credit_id': '564c0ef19251416de3001de9', 'department': 'Art', 'gender': 2, 'id': 62460, 'job': 'Conceptual Design', 'name': 'Jean Giraud', 'profile_path': '/ahp6XMVmlPdYRvZIL6XDTix0gD4.jpg'}, {'credit_id': '57bc82049251412dae006ce6', 'department': 'Writing', 'gender': 2, 'id': 1, 'job': 'Story', 'name': 'George Lucas', 'profile_path': '/mDLDvsx8PaZoEThkBdyaG1JxPdf.jpg'}, {'credit_id': '588fd81ec3a3687f120000bb', 'department': 'Visual Effects', 'gender': 2, 'id': 7727, 'job': 'Visual Effects', 'name': 'Phil Tippett', 'profile_path': '/2uQ0B7fN5cDQk17J1X3pxDSf9y.jpg'}, {'credit_id': '5985e24692514143760238a2', 'department': 'Costume &amp; Make-Up', 'gender': 0, 'id': 1480098, 'job': 'Makeup Artist', 'name': 'Steven E. Anderson', 'profile_path': None}, {'credit_id': '5985e290c3a3681908000014', 'department': 'Costume &amp; Make-Up', 'gender': 0, 'id': 29869, 'job': 'Makeup Department Head', 'name': 'Alan Boyle', 'profile_path': None}, {'credit_id': '5985e2bdc3a36818d900004e', 'department': 'Costume &amp; Make-Up', 'gender': 0, 'id': 1546355, 'job': 'Hairstylist', 'name': 'Joan Carpenter', 'profile_path': None}, {'credit_id': '5985e2ecc3a36818d9000084', 'department': 'Costume &amp; Make-Up', 'gender': 0, 'id': 11173, 'job': 'Makeup Designer', 'name': 'Nick Dudman', 'profile_path': None}, {'credit_id': '5985e327c3a368189d0000e9', 'department': 'Costume &amp; Make-Up', 'gender': 0, 'id': 11297, 'job': 'Hairstylist', 'name': 'Eithne Fennel', 'profile_path': None}, {'credit_id': '5985e343c3a36819080000eb', 'department': 'Costume &amp; Make-Up', 'gender': 0, 'id': 11298, 'job': 'Makeup Artist', 'name': 'Amanda Knight', 'profile_path': None}, {'credit_id': '5985e38e92514128dc000172', 'department': 'Costume &amp; Make-Up', 'gender': 0, 'id': 11126, 'job': 'Makeup Artist', 'name': 'Eddie Knight', 'profile_path': None}, {'credit_id': '5985e42992514128e00001e1', 'department': 'Costume &amp; Make-Up', 'gender': 0, 'id': 1864146, 'job': 'Makeup Artist', 'name': 'Tommie Manderson', 'profile_path': None}, {'credit_id': '5985e4bcc3a368186d0002d3', 'department': 'Costume &amp; Make-Up', 'gender': 1, 'id': 958468, 'job': 'Hair Department Head', 'name': 'Barbara Ritchie', 'profile_path': None}, {'credit_id': '5985e57492514128eb0003a4', 'department': 'Art', 'gender': 0, 'id': 1398115, 'job': 'Property Master', 'name': 'John Allenby', 'profile_path': None}, {'credit_id': '5985e5e4c3a368186d00041d', 'department': 'Art', 'gender': 0, 'id': 1388863, 'job': 'Sculptor', 'name': 'Brian Muir', 'profile_path': None}, {'credit_id': '5985e63792514128e6000453', 'department': 'Art', 'gender': 0, 'id': 1864148, 'job': 'Sculptor', 'name': 'Keith Short', 'profile_path': None}, {'credit_id': '5985e6c4c3a36819290004a7', 'department': 'Sound', 'gender': 0, 'id': 1837776, 'job': 'Supervising ADR Editor', 'name': 'C.J. Appel', 'profile_path': None}, {'credit_id': '5985e6fd92514128dc000569', 'department': 'Sound', 'gender': 0, 'id': 14657, 'job': 'Sound Effects Editor', 'name': 'Sandina Bailo-Lape', 'profile_path': None}, {'credit_id': '5985e71e92514128dc000584', 'department': 'Sound', 'gender': 2, 'id': 670, 'job': 'Sound Designer', 'name': 'Ben Burtt', 'profile_path': '/nfkHcZkAIGEyJ0m2jtOKaPyqNxu.jpg'}, {'credit_id': '5985e77292514128eb0005fd', 'department': 'Sound', 'gender': 1, 'id': 15893, 'job': 'Sound Effects Editor', 'name': 'Teresa Eckton', 'profile_path': None}, {'credit_id': '5985e7e692514128dc000646', 'department': 'Editing', 'gender': 0, 'id': 1415465, 'job': 'Dialogue Editor', 'name': 'E. Larry Oatfield', 'profile_path': None}, {'credit_id': '5985e82e9251412904000698', 'department': 'Editing', 'gender': 0, 'id': 8158, 'job': 'Dialogue Editor', 'name': 'Michael Silvers', 'profile_path': None}, {'credit_id': '5985e86592514128e00006c6', 'department': 'Editing', 'gender': 0, 'id': 1377127, 'job': 'Dialogue Editor', 'name': 'Karen Spangenberg', 'profile_path': None}, {'credit_id': '5985e93ec3a36819080007ab', 'department': 'Visual Effects', 'gender': 0, 'id': 1395262, 'job': 'Visual Effects Coordinator', 'name': 'Ned Gorman', 'profile_path': None}, {'credit_id': '5985e9b0c3a368189d000873', 'department': 'Visual Effects', 'gender': 0, 'id': 65674, 'job': 'Visual Effects Producer', 'name': 'Janet Healy', 'profile_path': None}, {'credit_id': '5985ea0dc3a368189d0008ce', 'department': 'Crew', 'gender': 2, 'id': 58188, 'job': 'Visual Effects Editor', 'name': 'Steve R. Moore', 'profile_path': None}, {'credit_id': '5985ea78c3a3681908000900', 'department': 'Crew', 'gender': 2, 'id': 1602727, 'job': 'Stunt Coordinator', 'name': 'Gerry Crampton', 'profile_path': None}, {'credit_id': '5985eb23c3a36819290009bf', 'department': 'Camera', 'gender': 0, 'id': 1864157, 'job': 'Camera Operator', 'name': 'Mike Fuller', 'profile_path': None}, {'credit_id': '5985eb6ac3a3681917000a73', 'department': 'Camera', 'gender': 2, 'id': 1425502, 'job': 'Still Photographer', 'name': 'Keith Hamshere', 'profile_path': None}, {'credit_id': '5985ebcac3a368189d000aea', 'department': 'Camera', 'gender': 2, 'id': 69906, 'job': 'Camera Operator', 'name': 'David R. Hardberger', 'profile_path': None}, {'credit_id': '5985ebfcc3a368186d000b84', 'department': 'Camera', 'gender': 0, 'id': 8674, 'job': 'Camera Operator', 'name': 'Martin Hume', 'profile_path': None}, {'credit_id': '5985ec4192514128e0000b4f', 'department': 'Camera', 'gender': 2, 'id': 1418901, 'job': 'Still Photographer', 'name': 'Douglas Kirkland', 'profile_path': None}, {'credit_id': '5985ec8e925141292d000b26', 'department': 'Camera', 'gender': 2, 'id': 1399033, 'job': 'Camera Operator', 'name': "Shaun O'Dell", 'profile_path': None}, {'credit_id': '5985ecf1c3a3681917000c6c', 'department': 'Costume &amp; Make-Up', 'gender': 0, 'id': 101523, 'job': 'Costume Supervisor', 'name': 'Rosemary Burrows', 'profile_path': None}, {'credit_id': '5985ed35925141291d000ba5', 'department': 'Sound', 'gender': 2, 'id': 1399326, 'job': 'Music Editor', 'name': 'Jim Henrikson', 'profile_path': None}, {'credit_id': '5985ed8ac3a3681908000d12', 'department': 'Crew', 'gender': 1, 'id': 1250109, 'job': 'Choreographer', 'name': 'Eleanor Fazan', 'profile_path': None}, {'credit_id': '5985edf392514128dc000d72', 'department': 'Directing', 'gender': 1, 'id': 1385884, 'job': 'Script Supervisor', 'name': 'Sally Jones', 'profile_path': None}, {'credit_id': '5985ee58c3a368324200002c', 'department': 'Production', 'gender': 1, 'id': 1529539, 'job': 'Production Coordinator', 'name': 'Kathy Sykes', 'profile_path': None}]</t>
  </si>
  <si>
    <t>[{'id': 12, 'name': 'Adventure'}, {'id': 18, 'name': 'Drama'}, {'id': 28, 'name': 'Action'}]</t>
  </si>
  <si>
    <t>[{'name': 'Lucasfilm', 'id': 1}, {'name': 'Metro-Goldwyn-Mayer (MGM)', 'id': 8411}, {'name': 'Imagine Films Entertainment', 'id': 20743}]</t>
  </si>
  <si>
    <t>Willow</t>
  </si>
  <si>
    <t>m609</t>
  </si>
  <si>
    <t>[{'cast_id': 8, 'character': 'Det. Capt. John Book', 'credit_id': '52fe44e1c3a36847f80af7fd', 'gender': 2, 'id': 3, 'name': 'Harrison Ford', 'order': 0, 'profile_path': '/7CcoVFTogQgex2kJkXKMe8qHZrC.jpg'}, {'cast_id': 9, 'character': 'Rachel Lapp', 'credit_id': '52fe44e1c3a36847f80af801', 'gender': 1, 'id': 11084, 'name': 'Kelly McGillis', 'order': 1, 'profile_path': '/ymfAoXUzi4GKGasA3AMES8b9E4h.jpg'}, {'cast_id': 10, 'character': 'Chief Paul Schaeffer', 'credit_id': '52fe44e1c3a36847f80af805', 'gender': 2, 'id': 14792, 'name': 'Josef Sommer', 'order': 2, 'profile_path': '/3mR6yfeMhFS1UGsb7btjjLaiTu1.jpg'}, {'cast_id': 11, 'character': 'Samuel Lapp', 'credit_id': '52fe44e1c3a36847f80af809', 'gender': 2, 'id': 526, 'name': 'Lukas Haas', 'order': 3, 'profile_path': '/1n1CTF6fi52BF407iQU6aMMKWFU.jpg'}, {'cast_id': 12, 'character': 'Eli Lapp', 'credit_id': '52fe44e1c3a36847f80af80d', 'gender': 2, 'id': 37422, 'name': 'Jan Rubes', 'order': 4, 'profile_path': '/hrzcIOLEMhcnYiRbNYoqGJD1AwK.jpg'}, {'cast_id': 13, 'character': 'Daniel Hochleitner', 'credit_id': '52fe44e1c3a36847f80af811', 'gender': 2, 'id': 7674, 'name': 'Alexander Godunov', 'order': 5, 'profile_path': '/lZyg3u3i2OrJJMKGhHDglln5GUm.jpg'}, {'cast_id': 14, 'character': 'McFee', 'credit_id': '52fe44e1c3a36847f80af815', 'gender': 2, 'id': 2047, 'name': 'Danny Glover', 'order': 6, 'profile_path': '/jSNTEnm0Sxm8FRtoBfJmhmQyozH.jpg'}, {'cast_id': 15, 'character': 'Carter', 'credit_id': '52fe44e1c3a36847f80af819', 'gender': 2, 'id': 84685, 'name': 'Brent Jennings', 'order': 7, 'profile_path': '/wkKnquYyWGT5ciIfgJAdy7tAxXX.jpg'}, {'cast_id': 16, 'character': 'Elaine', 'credit_id': '52fe44e1c3a36847f80af81d', 'gender': 1, 'id': 5699, 'name': 'Patti LuPone', 'order': 8, 'profile_path': '/qggvgKBEGSHooopJvP5HlnBlUDT.jpg'}, {'cast_id': 17, 'character': 'Fergie', 'credit_id': '52fe44e1c3a36847f80af821', 'gender': 2, 'id': 58475, 'name': 'Angus MacInnes', 'order': 9, 'profile_path': '/qftkol8hj7yBBP3KCxRWYkhRyLC.jpg'}, {'cast_id': 18, 'character': 'Stoltzfus', 'credit_id': '52fe44e1c3a36847f80af825', 'gender': 2, 'id': 162568, 'name': 'Frederick Rolf', 'order': 10, 'profile_path': None}, {'cast_id': 19, 'character': 'Moses Hochleitner', 'credit_id': '52fe44e1c3a36847f80af829', 'gender': 2, 'id': 110, 'name': 'Viggo Mortensen', 'order': 11, 'profile_path': '/gYtVNMwX96fE9F0WVkdC0SGffkn.jpg'}, {'cast_id': 20, 'character': 'Bishop Tchantz', 'credit_id': '52fe44e1c3a36847f80af82d', 'gender': 0, 'id': 554627, 'name': 'John Garson', 'order': 12, 'profile_path': None}, {'cast_id': 21, 'character': 'Mrs. Yoder', 'credit_id': '52fe44e1c3a36847f80af831', 'gender': 0, 'id': 87051, 'name': 'Beverly May', 'order': 13, 'profile_path': None}, {'cast_id': 22, 'character': 'Sheriff', 'credit_id': '52fe44e1c3a36847f80af835', 'gender': 0, 'id': 554628, 'name': 'Ed Crowley', 'order': 14, 'profile_path': None}, {'cast_id': 23, 'character': 'Zenovich', 'credit_id': '52fe44e1c3a36847f80af839', 'gender': 2, 'id': 17396, 'name': 'Timothy Carhart', 'order': 15, 'profile_path': '/1UEUs6UJdxjSbGakZflWuN4TS7T.jpg'}, {'cast_id': 24, 'character': 'Tourist Lady', 'credit_id': '52fe44e1c3a36847f80af83d', 'gender': 1, 'id': 122239, 'name': 'Sylvia Kauders', 'order': 16, 'profile_path': '/6gIprrLikBbbyhav8REa8OscbBO.jpg'}, {'cast_id': 26, 'character': 'Custodian', 'credit_id': '54c5e413c3a3684a1f002e15', 'gender': 2, 'id': 98927, 'name': 'Robert Earl Jones', 'order': 18, 'profile_path': None}]</t>
  </si>
  <si>
    <t>[{'credit_id': '52fe44e1c3a36847f80af7d5', 'department': 'Directing', 'gender': 2, 'id': 2690, 'job': 'Director', 'name': 'Peter Weir', 'profile_path': '/bQzmyhBOqCSrnSmCaRmi2T2b4Zf.jpg'}, {'credit_id': '52fe44e1c3a36847f80af7f3', 'department': 'Camera', 'gender': 2, 'id': 2702, 'job': 'Director of Photography', 'name': 'John Seale', 'profile_path': '/w4wp04pRMqJI2vt3gFTdIWLDDzp.jpg'}, {'credit_id': '52fe44e1c3a36847f80af7ed', 'department': 'Sound', 'gender': 2, 'id': 2704, 'job': 'Original Music Composer', 'name': 'Maurice Jarre', 'profile_path': '/yJDDi7RKlxHjb7g8NZTEhnS4drG.jpg'}, {'credit_id': '52fe44e1c3a36847f80af7f9', 'department': 'Editing', 'gender': 2, 'id': 17399, 'job': 'Editor', 'name': 'Thom Noble', 'profile_path': '/pl35WClWJFiuBao1dTMoV4PaxOj.jpg'}, {'credit_id': '52fe44e1c3a36847f80af7e7', 'department': 'Production', 'gender': 2, 'id': 11302, 'job': 'Producer', 'name': 'Edward S. Feldman', 'profile_path': None}, {'credit_id': '52fe44e1c3a36847f80af7db', 'department': 'Writing', 'gender': 2, 'id': 57122, 'job': 'Screenplay', 'name': 'William Kelley', 'profile_path': None}, {'credit_id': '52fe44e1c3a36847f80af7e1', 'department': 'Writing', 'gender': 2, 'id': 57123, 'job': 'Screenplay', 'name': 'Earl W. Wallace', 'profile_path': None}]</t>
  </si>
  <si>
    <t>Witness</t>
  </si>
  <si>
    <t>m612</t>
  </si>
  <si>
    <t>['action', 'crime', 'fantasy', 'mystery', 'sci-fi', 'thriller']</t>
  </si>
  <si>
    <t>[{'cast_id': 2, 'character': 'Laurie Jupiter / Silk Spectre II', 'credit_id': '52fe454a9251416c75051819', 'gender': 1, 'id': 50463, 'name': 'Malin Ã…kerman', 'order': 0, 'profile_path': '/ubtiYacfL38vzk8uQCB6duLOuHr.jpg'}, {'cast_id': 5, 'character': 'Jon Osterman / Dr. Manhattan', 'credit_id': '52fe454a9251416c75051825', 'gender': 2, 'id': 8289, 'name': 'Billy Crudup', 'order': 1, 'profile_path': '/pYblSarjmmIUggmOafanD2yk0Zj.jpg'}, {'cast_id': 28, 'character': 'Adrian Veidt / Ozymandias', 'credit_id': '52fe454a9251416c750518ab', 'gender': 2, 'id': 1247, 'name': 'Matthew Goode', 'order': 2, 'profile_path': '/bSGvvLVbgpIFGLKj2CGeojsqOaH.jpg'}, {'cast_id': 6, 'character': 'Walter Kovacs / Rorschach', 'credit_id': '52fe454a9251416c75051829', 'gender': 2, 'id': 17183, 'name': 'Jackie Earle Haley', 'order': 3, 'profile_path': '/qVPNzBEm9xF4YX1SwkXhxgsuqCt.jpg'}, {'cast_id': 3, 'character': 'Edward Blake / The Comedian', 'credit_id': '52fe454a9251416c7505181d', 'gender': 2, 'id': 47296, 'name': 'Jeffrey Dean Morgan', 'order': 4, 'profile_path': '/6ors2HGy8UdXm8kBx6on0HwRHB5.jpg'}, {'cast_id': 4, 'character': 'Dan Dreiberg / Nite Owl II', 'credit_id': '52fe454a9251416c75051821', 'gender': 2, 'id': 17178, 'name': 'Patrick Wilson', 'order': 5, 'profile_path': '/djhTpbOvrfdDsWZFFintj2Uv47a.jpg'}, {'cast_id': 1, 'character': 'Sally Jupiter / Silk Spectre', 'credit_id': '52fe454a9251416c75051815', 'gender': 1, 'id': 17832, 'name': 'Carla Gugino', 'order': 6, 'profile_path': '/xddYLCp8zWLgYcQRck7REEgCUWl.jpg'}, {'cast_id': 29, 'character': 'Edgar Jacobi / Moloch the Mystic', 'credit_id': '52fe454a9251416c750518af', 'gender': 2, 'id': 40009, 'name': 'Matt Frewer', 'order': 7, 'profile_path': '/5yQeoDfwsSOnO8H2g8UjPLg6buG.jpg'}, {'cast_id': 30, 'character': 'Hollis Mason / Nite Owl', 'credit_id': '52fe454a9251416c750518b3', 'gender': 2, 'id': 230, 'name': 'Stephen McHattie', 'order': 8, 'profile_path': '/vSssg0R2VJLBUF0tb2rA4Vhsc4j.jpg'}, {'cast_id': 31, 'character': 'Janey Slater', 'credit_id': '52fe454a9251416c750518b7', 'gender': 1, 'id': 79343, 'name': 'Laura Mennell', 'order': 9, 'profile_path': '/2wk93WP1T1YZNNkn3bwEhc1tXwZ.jpg'}, {'cast_id': 32, 'character': 'Wally Weaver', 'credit_id': '52fe454a9251416c750518bb', 'gender': 2, 'id': 42708, 'name': 'Rob LaBelle', 'order': 10, 'profile_path': '/v1cEWVrGmwDiePK5QxkUq5PjbQP.jpg'}, {'cast_id': 33, 'character': 'John McLaughlin', 'credit_id': '52fe454a9251416c750518bf', 'gender': 2, 'id': 3909, 'name': 'Gary Houston', 'order': 11, 'profile_path': '/sHnbRD3qic7ndwrYB3qRRPSiEFE.jpg'}, {'cast_id': 34, 'character': 'Pat Buchanan', 'credit_id': '52fe454a9251416c750518c3', 'gender': 0, 'id': 79344, 'name': 'James M. Connor', 'order': 12, 'profile_path': '/sImsxA3mlT4KaECf9hHO80icB1u.jpg'}, {'cast_id': 35, 'character': 'Eleanor Clift', 'credit_id': '52fe454a9251416c750518c7', 'gender': 1, 'id': 79345, 'name': 'Mary Ann Burger', 'order': 13, 'profile_path': '/2T84gimfpP1tHD52N8vm52SJllX.jpg'}, {'cast_id': 36, 'character': 'Doug Roth', 'credit_id': '52fe454b9251416c750518cb', 'gender': 2, 'id': 79346, 'name': 'John Shaw', 'order': 14, 'profile_path': '/r5ZeKicyshv5qFBqR4OiHEfNzwP.jpg'}, {'cast_id': 37, 'character': 'Richard Nixon', 'credit_id': '52fe454b9251416c750518cf', 'gender': 2, 'id': 37432, 'name': 'Robert Wisden', 'order': 15, 'profile_path': '/pytxV426R5R712DOGTtFb8J1a5g.jpg'}, {'cast_id': 38, 'character': 'Detective Fine', 'credit_id': '52fe454b9251416c750518d3', 'gender': 2, 'id': 21091, 'name': 'Jerry Wasserman', 'order': 16, 'profile_path': '/wNIZZXmI0LMnf2231auSExQz7FT.jpg'}, {'cast_id': 39, 'character': 'Detective Gallagher', 'credit_id': '52fe454b9251416c750518d7', 'gender': 2, 'id': 56749, 'name': 'Don Thompson', 'order': 17, 'profile_path': '/gw4gG6uN4IItV0OeAWYFftmxvRn.jpg'}, {'cast_id': 40, 'character': 'Henry Kissinger', 'credit_id': '52fe454b9251416c750518db', 'gender': 2, 'id': 46930, 'name': 'Frank Novak', 'order': 18, 'profile_path': '/qD6p4ZqXU5HmX1h2qTL4B43dMfc.jpg'}, {'cast_id': 41, 'character': 'Norad General #1', 'credit_id': '52fe454b9251416c750518df', 'gender': 2, 'id': 60612, 'name': 'Sean Allan', 'order': 19, 'profile_path': None}, {'cast_id': 53, 'character': 'NORAD General', 'credit_id': '55eca6fb9251413e3e011640', 'gender': 2, 'id': 26089, 'name': 'Garry Chalk', 'order': 20, 'profile_path': '/1estlif6pDM9uV7sgOsTU3WQeYw.jpg'}, {'cast_id': 42, 'character': 'Ted Koppel', 'credit_id': '52fe454b9251416c750518e3', 'gender': 2, 'id': 66661, 'name': 'Ron Fassler', 'order': 21, 'profile_path': '/s0lxSKUnCJOlXQl2aCPg0DrAHb.jpg'}, {'cast_id': 43, 'character': 'Janet Black', 'credit_id': '52fe454b9251416c750518e7', 'gender': 1, 'id': 20180, 'name': 'Stephanie Belding', 'order': 22, 'profile_path': '/uH66JXFzOQNn29hylhJAm9Ir0mo.jpg'}, {'cast_id': 54, 'character': 'Paul Klein', 'credit_id': '55eca6fcc3a3682c6b010335', 'gender': 2, 'id': 583061, 'name': 'Michael Kopsa', 'order': 23, 'profile_path': '/A29sJzf8T6vKzhL0wqxhz7jPSvH.jpg'}, {'cast_id': 62, 'character': 'Prison Psychiatrist', 'credit_id': '59e389ea925141084b014cb1', 'gender': 2, 'id': 67520, 'name': 'William S. Taylor', 'order': 24, 'profile_path': '/ybSevlF2F7Cb4uGJirxUyd6LYUB.jpg'}, {'cast_id': 63, 'character': 'Fat Thug', 'credit_id': '59e389f7c3a36846cc016b40', 'gender': 2, 'id': 52514, 'name': 'Malcolm Scott', 'order': 25, 'profile_path': '/6lflQHTcTVwvQK5F7EGfwFHJ9lj.jpg'}, {'cast_id': 44, 'character': 'Dumb Thug', 'credit_id': '52fe454b9251416c750518eb', 'gender': 0, 'id': 79347, 'name': 'Chris Burns', 'order': 26, 'profile_path': None}, {'cast_id': 64, 'character': 'Huge Prisoner', 'credit_id': '59e38a37c3a36846dd014920', 'gender': 0, 'id': 1237419, 'name': 'Danny Wattley', 'order': 27, 'profile_path': None}, {'cast_id': 45, 'character': 'Vietnamese Girl', 'credit_id': '52fe454b9251416c750518ef', 'gender': 0, 'id': 79348, 'name': 'Nhi Do', 'order': 28, 'profile_path': '/9YMhFzhGoaXKcd2lt4N2n8EhFkC.jpg'}, {'cast_id': 46, 'character': 'Lee Iacocca', 'credit_id': '52fe454b9251416c750518f3', 'gender': 2, 'id': 79349, 'name': 'Walter Addison', 'order': 29, 'profile_path': '/4NzWyUfQcoXbwjVdeFL0zIP8F1t.jpg'}, {'cast_id': 61, 'character': 'Child Murderer', 'credit_id': '59886173925141524401fe90', 'gender': 0, 'id': 1235562, 'name': 'David Mackay', 'order': 30, 'profile_path': '/hlCVR5VEMTSTGFFSK4tQLqdZul8.jpg'}, {'cast_id': 65, 'character': 'Auto CEO', 'credit_id': '59e38a7b925141084b014d69', 'gender': 2, 'id': 998002, 'name': 'Keith Martin Gordey', 'order': 31, 'profile_path': None}, {'cast_id': 66, 'character': 'Agent Forbes', 'credit_id': '59e38aa99251410824015637', 'gender': 2, 'id': 65808, 'name': 'Fulvio Cecere', 'order': 32, 'profile_path': '/gli7qpzQtZ1hwKq2ejXnIFnAq8s.jpg'}, {'cast_id': 67, 'character': 'Dick Cavett', 'credit_id': '59e38abc92514107f50157c7', 'gender': 0, 'id': 1224797, 'name': 'Ted Cole', 'order': 33, 'profile_path': '/rJ0ig23q0GCU9NFZsuA2rlEUKw4.jpg'}, {'cast_id': 68, 'character': "Large Man At Happy Harry's", 'credit_id': '59e38acc925141082401566b', 'gender': 2, 'id': 32751, 'name': 'Mark Acheson', 'order': 34, 'profile_path': '/8XWp2fiHiyYcgMeEgcttdpiJpRw.jpg'}, {'cast_id': 69, 'character': "Happy Harry's Bartender", 'credit_id': '59e38ae1925141082401568a', 'gender': 2, 'id': 564975, 'name': 'John Destry', 'order': 35, 'profile_path': None}, {'cast_id': 70, 'character': 'Seynour', 'credit_id': '59e38b71c3a36846dd014aae', 'gender': 2, 'id': 53119, 'name': 'Chris Gauthier', 'order': 36, 'profile_path': '/oV3YOvhtKuIAdYHIRLiO4RI6SE.jpg'}, {'cast_id': 71, 'character': 'New Frontiersman Editor', 'credit_id': '59e38b87c3a36846cc016d4c', 'gender': 0, 'id': 172843, 'name': 'L. Harvey Gold', 'order': 37, 'profile_path': '/ju58l4v4C0XLkMZmOjJcgtHlPqq.jpg'}, {'cast_id': 73, 'character': 'News Vendor', 'credit_id': '59e38bb092514107f5015928', 'gender': 2, 'id': 63791, 'name': 'Jay Brazeau', 'order': 39, 'profile_path': '/oSFswqMxjLCAwVpEG2yK6NzLUiP.jpg'}, {'cast_id': 74, 'character': 'Teenager at Newsstand', 'credit_id': '59e38bd792514108100147eb', 'gender': 2, 'id': 228890, 'name': 'Jesse Reid', 'order': 40, 'profile_path': '/wl5wKdhMBPJMdPS3xRa2vK8ah8i.jpg'}, {'cast_id': 76, 'character': 'Karnak Scientist', 'credit_id': '59e38c0bc3a368465401579c', 'gender': 2, 'id': 153789, 'name': 'Manoj Sood', 'order': 42, 'profile_path': '/tzfScHA0Cv3ldVQ21u2WTsLgYuK.jpg'}, {'cast_id': 77, 'character': 'Dollar Bill', 'credit_id': '59e38c2d92514107f50159de', 'gender': 2, 'id': 85505, 'name': 'Dan Payne', 'order': 43, 'profile_path': '/fbp4DoIjJqTe7GnnD5sTirKnto5.jpg'}, {'cast_id': 78, 'character': 'Mothman', 'credit_id': '59e38c3cc3a368463a01318e', 'gender': 0, 'id': 1230713, 'name': 'Niall Matter', 'order': 44, 'profile_path': '/9iCcinupbgeCkvEnmram5JzPRs8.jpg'}, {'cast_id': 79, 'character': 'Silhouette', 'credit_id': '59e38c4f925141084f0155a2', 'gender': 0, 'id': 166289, 'name': 'Apollonia Vanova', 'order': 45, 'profile_path': None}, {'cast_id': 80, 'character': 'Hooded Justice', 'credit_id': '59e38c65c3a36846cc016eac', 'gender': 2, 'id': 1233165, 'name': 'Glenn Ennis', 'order': 46, 'profile_path': '/biUYSQvlSmMnXKK7gTLFaK9CVzT.jpg'}, {'cast_id': 81, 'character': 'Captain Metropolis', 'credit_id': '59e38c76c3a36846dd014c32', 'gender': 0, 'id': 139622, 'name': 'Darryl Scheelar', 'order': 47, 'profile_path': '/9Xj3ttxF1MM0RHsKc7qIs0cQMXR.jpg'}, {'cast_id': 82, 'character': 'Young Hollis Mason', 'credit_id': '59e38c8ac3a36846bd013f68', 'gender': 0, 'id': 84338, 'name': 'Clint Carleton', 'order': 48, 'profile_path': '/9LlwEeJiVtQsvBTdB87M9fk7Nw0.jpg'}, {'cast_id': 83, 'character': 'John F. Kennedy', 'credit_id': '59e38c9fc3a36846dd014c6d', 'gender': 2, 'id': 163591, 'name': 'Brett Stimely', 'order': 49, 'profile_path': None}, {'cast_id': 84, 'character': 'Jackie Kennedy', 'credit_id': '59e38cb8c3a36846bd013f9e', 'gender': 1, 'id': 33350, 'name': 'Carrie Genzel', 'order': 50, 'profile_path': '/6yFDbHeP7fT54uoCiCMFFbdA6IF.jpg'}, {'cast_id': 85, 'character': 'Andy Warhol', 'credit_id': '59e38cddc3a36846540158c7', 'gender': 2, 'id': 9312, 'name': 'Greg Travis', 'order': 51, 'profile_path': '/i08bAo3ZRB9QWBvpcqviJHyU8EH.jpg'}, {'cast_id': 86, 'character': 'Truman Capote', 'credit_id': '59e38cffc3a36846bd013ffd', 'gender': 0, 'id': 79352, 'name': 'Greg Armstrong-Morris', 'order': 52, 'profile_path': '/tspwX5DxzWTvpeeKg11DbU2kiem.jpg'}, {'cast_id': 87, 'character': 'Naked Man At Warhol Party', 'credit_id': '59e38d1c925141084b01509a', 'gender': 0, 'id': 1906235, 'name': 'Andrew Colthart', 'order': 53, 'profile_path': None}, {'cast_id': 88, 'character': 'Bank Robber', 'credit_id': '59e38d2ec3a36846ae0154b8', 'gender': 0, 'id': 1560018, 'name': 'Bruce Crawford', 'order': 54, 'profile_path': '/5nLmtdz1cpRAWbloE0guHt1urjp.jpg'}, {'cast_id': 89, 'character': '1940 Watchmen Photographer', 'credit_id': '59e38d55c3a36846ae015503', 'gender': 0, 'id': 1906236, 'name': 'Sal Sortino', 'order': 55, 'profile_path': None}, {'cast_id': 90, 'character': 'Young Rorschach', 'credit_id': '59e38d69c3a36846dd014d79', 'gender': 2, 'id': 963118, 'name': 'Eli Snyder', 'order': 56, 'profile_path': '/vM41JkLOM4i6UFy7XmaMwQxMfsT.jpg'}, {'cast_id': 91, 'character': "Rorschach's Mother", 'credit_id': '59e38d79c3a3684668015a91', 'gender': 0, 'id': 1327458, 'name': 'Lori Watt', 'order': 57, 'profile_path': None}, {'cast_id': 92, 'character': "John With Rorschach's Mother", 'credit_id': '59e38d8a925141082b0153a1', 'gender': 0, 'id': 79353, 'name': 'Tony Bardach', 'order': 58, 'profile_path': None}, {'cast_id': 93, 'character': 'Fidel Castro', 'credit_id': '59e38da3c3a36846bd0140c1', 'gender': 0, 'id': 1692696, 'name': 'John Kobylka', 'order': 59, 'profile_path': None}, {'cast_id': 94, 'character': 'Anti War Protester', 'credit_id': '59e38db9c3a368461e015823', 'gender': 0, 'id': 202156, 'name': 'Carmen Lavigne', 'order': 60, 'profile_path': '/bjuBOO3uVauWWlMmdUUGGp54qku.jpg'}, {'cast_id': 95, 'character': 'David Bowie', 'credit_id': '59e38dc892514108550159e7', 'gender': 0, 'id': 1066745, 'name': 'J.R. Killigrew', 'order': 61, 'profile_path': None}, {'cast_id': 96, 'character': 'Mick Jagger', 'credit_id': '59e38ddb9251410824015a9b', 'gender': 0, 'id': 1906237, 'name': 'Steven Stojkovic', 'order': 62, 'profile_path': None}, {'cast_id': 97, 'character': 'Brezhnev', 'credit_id': '59e38defc3a368461e015868', 'gender': 0, 'id': 1906238, 'name': 'Martin Reiss', 'order': 63, 'profile_path': None}, {'cast_id': 98, 'character': "Sally's Husband", 'credit_id': '59e38e03c3a368461e01587b', 'gender': 2, 'id': 25390, 'name': 'Frank Cassini', 'order': 64, 'profile_path': '/by7vERJ9t4Xc9ZlN9SVZJ57H6BC.jpg'}, {'cast_id': 99, 'character': 'Priest', 'credit_id': '59e38e1a9251410824015ae4', 'gender': 2, 'id': 80344, 'name': 'John R. Taylor', 'order': 65, 'profile_path': '/dWMNKZ2gjZbmgcbxyVBGTTqyIIy.jpg'}, {'cast_id': 100, 'character': 'Aggressive Hooker', 'credit_id': '59e38e29c3a3684668015b71', 'gender': 1, 'id': 188960, 'name': 'Tara Frederick', 'order': 66, 'profile_path': None}, {'cast_id': 101, 'character': "Jon's Father", 'credit_id': '59e38e3a925141082b015492', 'gender': 0, 'id': 1237422, 'name': 'Daryl Shuttleworth', 'order': 67, 'profile_path': '/fIgWfFqpj9cJmEIHEils6l2yD0p.jpg'}, {'cast_id': 102, 'character': 'Young Jon', 'credit_id': '59e38e63c3a36846ae015687', 'gender': 0, 'id': 1906239, 'name': 'Jaryd Heydrick', 'order': 68, 'profile_path': None}, {'cast_id': 103, 'character': 'Carnival Photographer', 'credit_id': '59e38e75925141084f01589a', 'gender': 2, 'id': 1235667, 'name': 'Ron Chartier', 'order': 69, 'profile_path': None}, {'cast_id': 104, 'character': "Wally's Girlfriend", 'credit_id': '59e38e85925141084f0158b5', 'gender': 0, 'id': 1906241, 'name': 'Carly Bentall', 'order': 70, 'profile_path': None}, {'cast_id': 105, 'character': 'Older Boy Bully', 'credit_id': '59e38e959251410810014be8', 'gender': 0, 'id': 208139, 'name': 'Matt Drake', 'order': 71, 'profile_path': None}, {'cast_id': 106, 'character': 'Laurie - 13 Years', 'credit_id': '59e38ea59251410810014bfc', 'gender': 0, 'id': 1363162, 'name': 'Haley Guiel', 'order': 72, 'profile_path': None}, {'cast_id': 107, 'character': "Adrian Veidt's Assistant", 'credit_id': '59e38ed6c3a36846ae015738', 'gender': 1, 'id': 103286, 'name': 'Sonya Salomaa', 'order': 73, 'profile_path': '/zck8sY0W5SXZEC0XvkCnjPkeVDO.jpg'}, {'cast_id': 108, 'character': 'Veidt Enterprises Security Guard', 'credit_id': '59e38ee6925141084b015323', 'gender': 2, 'id': 168540, 'name': 'Tyler McClendon', 'order': 74, 'profile_path': '/whkr6Q9l4YxEehJzDJECUq0Yv7r.jpg'}, {'cast_id': 109, 'character': 'Annie Leibovitz', 'credit_id': '59e38ef5c3a36846cc017286', 'gender': 0, 'id': 81378, 'name': 'Salli Saffioti', 'order': 75, 'profile_path': '/kN2QHQrnviJ1slercUlfRPcrJeh.jpg'}, {'cast_id': 110, 'character': 'Big Figure Prisoner (uncredited)', 'credit_id': '59e38f32925141083f016028', 'gender': 2, 'id': 13645, 'name': 'Danny Woodburn', 'order': 76, 'profile_path': '/mT7jSNAoZjB7zlRhWxcnRrFla7d.jpg'}]</t>
  </si>
  <si>
    <t>[{'credit_id': '52fe454a9251416c75051859', 'department': 'Production', 'gender': 2, 'id': 1093, 'job': 'Producer', 'name': 'Lawrence Gordon', 'profile_path': '/hcjzZT71C7bKzhkgL6TAcEjsmkS.jpg'}, {'credit_id': '52fe454a9251416c75051889', 'department': 'Art', 'gender': 2, 'id': 1303, 'job': 'Production Design', 'name': 'Alex McDowell', 'profile_path': None}, {'credit_id': '52fe454a9251416c7505185f', 'department': 'Production', 'gender': 2, 'id': 1993, 'job': 'Producer', 'name': 'Lloyd Levin', 'profile_path': None}, {'credit_id': '52fe454a9251416c7505187d', 'department': 'Editing', 'gender': 2, 'id': 2122, 'job': 'Editor', 'name': 'William Hoy', 'profile_path': None}, {'credit_id': '52fe454a9251416c750518a7', 'department': 'Costume &amp; Make-Up', 'gender': 2, 'id': 5392, 'job': 'Costume Design', 'name': 'Michael Wilkinson', 'profile_path': None}, {'credit_id': '52fe454a9251416c750518a1', 'department': 'Art', 'gender': 0, 'id': 8680, 'job': 'Set Decoration', 'name': 'Jim Erickson', 'profile_path': None}, {'credit_id': '52fe454a9251416c75051847', 'department': 'Writing', 'gender': 2, 'id': 11449, 'job': 'Novel', 'name': 'Alan Moore', 'profile_path': None}, {'credit_id': '52fe454a9251416c7505182f', 'department': 'Directing', 'gender': 2, 'id': 15217, 'job': 'Director', 'name': 'Zack Snyder', 'profile_path': '/vdr0DlKJH4Ub7nWZtkanBH65bGH.jpg'}, {'credit_id': '52fe454a9251416c75051871', 'department': 'Sound', 'gender': 2, 'id': 15221, 'job': 'Music', 'name': 'Tyler Bates', 'profile_path': '/aN0g9Lrw03B7Hl2F4dCOo31hIKl.jpg'}, {'credit_id': '52fe454a9251416c75051877', 'department': 'Camera', 'gender': 2, 'id': 17284, 'job': 'Director of Photography', 'name': 'Larry Fong', 'profile_path': None}, {'credit_id': '52fe454a9251416c75051883', 'department': 'Production', 'gender': 0, 'id': 17610, 'job': 'Casting', 'name': 'Kristy Carlson', 'profile_path': None}, {'credit_id': '52fe454a9251416c75051895', 'department': 'Art', 'gender': 1, 'id': 22061, 'job': 'Art Direction', 'name': 'Helen Jarvis', 'profile_path': None}, {'credit_id': '52fe454a9251416c7505189b', 'department': 'Art', 'gender': 2, 'id': 23812, 'job': 'Art Direction', 'name': 'James Steuart', 'profile_path': None}, {'credit_id': '570b6cc292514136270028d0', 'department': 'Art', 'gender': 0, 'id': 39923, 'job': 'Supervising Art Director', 'name': 'FranÃ§ois Audouy', 'profile_path': None}, {'credit_id': '52fe454a9251416c7505186b', 'department': 'Production', 'gender': 0, 'id': 54211, 'job': 'Executive Producer', 'name': 'Thomas Tull', 'profile_path': '/5UG4FK7rsmhzJDYxpU28acqfxtu.jpg'}, {'credit_id': '5600496e9251414e590001ed', 'department': 'Crew', 'gender': 0, 'id': 113194, 'job': 'Stunts', 'name': 'James Bamford', 'profile_path': None}, {'credit_id': '52fe454a9251416c75051835', 'department': 'Writing', 'gender': 2, 'id': 10995, 'job': 'Screenplay', 'name': 'David Hayter', 'profile_path': '/vkM4zEum4xuwzHVB0f36gey4ubL.jpg'}, {'credit_id': '52fe454a9251416c75051853', 'department': 'Production', 'gender': 2, 'id': 62739, 'job': 'Executive Producer', 'name': 'Herb Gains', 'profile_path': None}, {'credit_id': '52fe454a9251416c7505183b', 'department': 'Writing', 'gender': 2, 'id': 74258, 'job': 'Screenplay', 'name': 'Alex Tse', 'profile_path': None}, {'credit_id': '52fe454a9251416c75051841', 'department': 'Crew', 'gender': 0, 'id': 79241, 'job': 'Graphic Novel Illustrator', 'name': 'Dave Gibbons', 'profile_path': None}, {'credit_id': '52fe454a9251416c7505184d', 'department': 'Production', 'gender': 0, 'id': 79242, 'job': 'Producer', 'name': 'Wesley Coller', 'profile_path': '/liHN0gb0T1jbya05NF0GllSzwYc.jpg'}, {'credit_id': '52fe454a9251416c75051865', 'department': 'Production', 'gender': 1, 'id': 79243, 'job': 'Producer', 'name': 'Deborah Snyder', 'profile_path': None}, {'credit_id': '5385d60ec3a3681aed00115e', 'department': 'Costume &amp; Make-Up', 'gender': 0, 'id': 75294, 'job': 'Makeup Department Head', 'name': 'Rosalina Da Silva', 'profile_path': None}, {'credit_id': '55519a21c3a3683fc8003618', 'department': 'Crew', 'gender': 0, 'id': 1463568, 'job': 'Digital Effects Supervisor', 'name': 'Mike Marcuzzi', 'profile_path': None}]</t>
  </si>
  <si>
    <t>[{'id': 28, 'name': 'Action'}, {'id': 9648, 'name': 'Mystery'}, {'id': 878, 'name': 'Science Fiction'}]</t>
  </si>
  <si>
    <t>[{'name': 'Paramount Pictures', 'id': 4}, {'name': 'DC Comics', 'id': 429}, {'name': 'Lawrence Gordon Productions', 'id': 840}, {'name': 'Legendary Pictures', 'id': 923}, {'name': 'Warner Bros.', 'id': 6194}, {'name': 'Cruel and Unusual Films', 'id': 78685}]</t>
  </si>
  <si>
    <t>Watchmen</t>
  </si>
  <si>
    <t>m613</t>
  </si>
  <si>
    <t>['action', 'adventure', 'crime']</t>
  </si>
  <si>
    <t>[{'cast_id': 8, 'character': 'Xander Cage', 'credit_id': '52fe447ec3a36847f8099509', 'gender': 2, 'id': 12835, 'name': 'Vin Diesel', 'order': 0, 'profile_path': '/7rwSXluNWZAluYMOEWBxkPmckES.jpg'}, {'cast_id': 9, 'character': 'Yelena', 'credit_id': '52fe447ec3a36847f809950d', 'gender': 1, 'id': 18514, 'name': 'Asia Argento', 'order': 1, 'profile_path': '/xT92C6WbaFaJlSLQJGp0ZjYoigS.jpg'}, {'cast_id': 11, 'character': 'Agent Augustus Gibbons', 'credit_id': '52fe447ec3a36847f8099515', 'gender': 2, 'id': 2231, 'name': 'Samuel L. Jackson', 'order': 2, 'profile_path': '/AvCReLikjzYEf9XjTQxbv3JWgKT.jpg'}, {'cast_id': 163, 'character': 'El Jefe', 'credit_id': '5879ebf6925141549f005abc', 'gender': 2, 'id': 11160, 'name': 'Danny Trejo', 'order': 3, 'profile_path': '/7b8cDfrmeheQbgryfCm7MeJOxxM.jpg'}, {'cast_id': 61, 'character': 'Jordan King', 'credit_id': '547c7a929251412d7c002f00', 'gender': 1, 'id': 65240, 'name': 'Leila Arcieri', 'order': 4, 'profile_path': '/mTg8yjkDHO6qoNxISuORh5gSfpF.jpg'}, {'cast_id': 10, 'character': 'Yorgi', 'credit_id': '52fe447ec3a36847f8099511', 'gender': 2, 'id': 20982, 'name': 'Marton Csokas', 'order': 5, 'profile_path': '/g36Ydyv0YbwXLOQ2KzGjFfkCDo1.jpg'}, {'cast_id': 12, 'character': 'Agent Toby Lee Shavers', 'credit_id': '52fe447ec3a36847f8099519', 'gender': 0, 'id': 53347, 'name': 'Michael Roof', 'order': 6, 'profile_path': '/52LqQBBrjzqhcrwuh3eNMdcBPMb.jpg'}, {'cast_id': 14, 'character': 'Milan Sova', 'credit_id': '52fe447ec3a36847f8099521', 'gender': 0, 'id': 2341, 'name': 'Richy MÃ¼ller', 'order': 7, 'profile_path': '/uRHbuPfF818cC107BedRzzzQsqp.jpg'}, {'cast_id': 160, 'character': 'Kirill', 'credit_id': '5879eaee9251415497005de7', 'gender': 2, 'id': 39849, 'name': 'Werner Daehn', 'order': 8, 'profile_path': '/uRN8wD1LguCQzRx4YnFPdxfCbxs.jpg'}, {'cast_id': 161, 'character': 'Viktor', 'credit_id': '5879eb3a92514154940061cd', 'gender': 2, 'id': 137332, 'name': 'Jan Pavel Filipensky', 'order': 9, 'profile_path': '/enJGRfNwirtQJtcjWsEZT1n2EL5.jpg'}, {'cast_id': 162, 'character': 'Senator Click Hotchkiss', 'credit_id': '5879ebdc92514154a5005ee5', 'gender': 2, 'id': 140250, 'name': 'Tom Everett', 'order': 10, 'profile_path': '/nxrCAB3xL79EdWLwBUMwXj7FtI3.jpg'}, {'cast_id': 164, 'character': 'Agent Jim McGrath', 'credit_id': '5879ec23c3a3681bf4006435', 'gender': 2, 'id': 60705, 'name': 'Thomas Ian Griffith', 'order': 11, 'profile_path': '/5MiGBUA0gmFKRnYvc3cyumMLRB4.jpg'}, {'cast_id': 16, 'character': 'J.J.', 'credit_id': '52fe447ec3a36847f8099529', 'gender': 0, 'id': 230176, 'name': 'Eve', 'order': 12, 'profile_path': '/3V7Um9JXpwcuTx6wnO2u1hZ1Jfa.jpg'}, {'cast_id': 15, 'character': 'Virg', 'credit_id': '52fe447ec3a36847f8099525', 'gender': 2, 'id': 51302, 'name': 'Joe Bucaro III', 'order': 13, 'profile_path': '/6hspwgnTwEtz7tkAQQCHLPMAEBS.jpg'}, {'cast_id': 166, 'character': 'T.J.', 'credit_id': '587a10219251413f46001206', 'gender': 2, 'id': 154837, 'name': 'Chris Gann', 'order': 14, 'profile_path': '/fQVLd96r8OHsV57vI1fu16SYqsI.jpg'}, {'cast_id': 78, 'character': 'Ivan Podrov', 'credit_id': '57ab969dc3a368230b000387', 'gender': 2, 'id': 1054325, 'name': 'Martin Hub', 'order': 15, 'profile_path': '/kYMySjmfnmwuVBN0vMUXmcyWto7.jpg'}, {'cast_id': 13, 'character': 'Kolya', 'credit_id': '52fe447ec3a36847f809951d', 'gender': 2, 'id': 53348, 'name': 'Petr JÃ¡kl ml.', 'order': 16, 'profile_path': '/yVmWrkHZiCetGIXxqHDgrV3Rgyw.jpg'}, {'cast_id': 62, 'character': 'Agent Roger Donnan', 'credit_id': '547c7ab4c3a3685af000319b', 'gender': 0, 'id': 10207, 'name': 'William Hope', 'order': 17, 'profile_path': '/c8ItCgPO3nujp4Etx8Hy0MzOpfM.jpg'}, {'cast_id': 63, 'character': 'James Tannick', 'credit_id': '547c7ad39251412d7f002dc2', 'gender': 2, 'id': 730454, 'name': 'Ted Maynard', 'order': 18, 'profile_path': None}, {'cast_id': 165, 'character': 'Agent Polk', 'credit_id': '587a100c9251413f3300133b', 'gender': 0, 'id': 1231683, 'name': 'David Asman', 'order': 19, 'profile_path': None}]</t>
  </si>
  <si>
    <t>[{'credit_id': '538d8c59c3a368714b004879', 'department': 'Production', 'gender': 1, 'id': 1720, 'job': 'Casting', 'name': 'Ronna Kress', 'profile_path': '/8LIqLvnE7EIWHC50j0gmSO275nR.jpg'}, {'credit_id': '52fe447ec3a36847f80994f9', 'department': 'Editing', 'gender': 2, 'id': 541, 'job': 'Editor', 'name': 'Chris Lebenzon', 'profile_path': '/eA6NqE5wdIM0LT3g1ihanv5vUM7.jpg'}, {'credit_id': '538d8c42c3a368713c00485f', 'department': 'Editing', 'gender': 2, 'id': 10816, 'job': 'Editor', 'name': 'Paul Rubell', 'profile_path': '/8s0yqFYTjb6gA8uBpMCX3DILhfI.jpg'}, {'credit_id': '538d8d2cc3a368713c004876', 'department': 'Costume &amp; Make-Up', 'gender': 1, 'id': 2519, 'job': 'Costume Design', 'name': 'Sanja Milkovic Hays', 'profile_path': None}, {'credit_id': '570ab8d3c3a3684f4100076f', 'department': 'Camera', 'gender': 2, 'id': 4501, 'job': 'Director of Photography', 'name': 'Dean Semler', 'profile_path': '/AnqGebF9LTL5mkertSBIegQvlB7.jpg'}, {'credit_id': '556f8041c3a3681065000969', 'department': 'Production', 'gender': 0, 'id': 4854, 'job': 'Associate Producer', 'name': 'David Minkowski', 'profile_path': None}, {'credit_id': '556f8060c3a368105e000adf', 'department': 'Production', 'gender': 0, 'id': 4856, 'job': 'Associate Producer', 'name': 'Matthew Stillman', 'profile_path': None}, {'credit_id': '5814f9cd9251415abb002714', 'department': 'Visual Effects', 'gender': 2, 'id': 10631, 'job': 'Special Effects Supervisor', 'name': 'John Frazier', 'profile_path': None}, {'credit_id': '547c7866c3a368125a001c6e', 'department': 'Crew', 'gender': 0, 'id': 10632, 'job': 'Stunt Coordinator', 'name': 'M. James Arnett', 'profile_path': None}, {'credit_id': '5814f44e9251415a7f002510', 'department': 'Crew', 'gender': 0, 'id': 10632, 'job': 'Second Unit Cinematographer', 'name': 'M. James Arnett', 'profile_path': None}, {'credit_id': '538d8d03c3a368714e00480e', 'department': 'Art', 'gender': 0, 'id': 7535, 'job': 'Set Decoration', 'name': 'Hilton Rosemarin', 'profile_path': None}, {'credit_id': '556f8055925141086c0009e2', 'department': 'Production', 'gender': 0, 'id': 8277, 'job': 'Executive Producer', 'name': 'Arne Schmidt', 'profile_path': None}, {'credit_id': '5879e5b4925141549c005eea', 'department': 'Production', 'gender': 1, 'id': 8288, 'job': 'Unit Production Manager', 'name': 'Debra James', 'profile_path': None}, {'credit_id': '538d8cf0c3a36871460049a4', 'department': 'Art', 'gender': 2, 'id': 8705, 'job': 'Art Direction', 'name': 'Brad Ricker', 'profile_path': None}, {'credit_id': '570ab9009251413627000375', 'department': 'Art', 'gender': 2, 'id': 10753, 'job': 'Supervising Art Director', 'name': 'Jonathan Lee', 'profile_path': None}, {'credit_id': '556f802e9251410866000a4d', 'department': 'Production', 'gender': 2, 'id': 11812, 'job': 'Co-Producer', 'name': 'Derek Dauchy', 'profile_path': None}, {'credit_id': '556f80389251410866000a4f', 'department': 'Production', 'gender': 2, 'id': 11814, 'job': 'Executive Producer', 'name': 'Todd Garner', 'profile_path': None}, {'credit_id': '538d8bcac3a3687155004692', 'department': 'Production', 'gender': 2, 'id': 11874, 'job': 'Producer', 'name': 'Neal H. Moritz', 'profile_path': '/cNcsEYmoS4niCz3UkVAA09dUIob.jpg'}, {'credit_id': '5814f4b49251415abb0023f6', 'department': 'Crew', 'gender': 0, 'id': 14046, 'job': 'Special Effects Coordinator', 'name': 'Danny Cangemi', 'profile_path': None}, {'credit_id': '52fe447ec3a36847f80994ed', 'department': 'Sound', 'gender': 0, 'id': 14712, 'job': 'Original Music Composer', 'name': 'Randy Edelman', 'profile_path': '/fGS6OjvQpivFVajkmjTRgRiC9BN.jpg'}, {'credit_id': '5879e47a92514154a5005add', 'department': 'Sound', 'gender': 0, 'id': 14712, 'job': 'Conductor', 'name': 'Randy Edelman', 'profile_path': '/fGS6OjvQpivFVajkmjTRgRiC9BN.jpg'}, {'credit_id': '538d8bf5c3a3687152004768', 'department': 'Production', 'gender': 2, 'id': 12835, 'job': 'Executive Producer', 'name': 'Vin Diesel', 'profile_path': '/7rwSXluNWZAluYMOEWBxkPmckES.jpg'}, {'credit_id': '538d8c30c3a368713c00485b', 'department': 'Editing', 'gender': 2, 'id': 13245, 'job': 'Editor', 'name': 'Joel Negron', 'profile_path': None}, {'credit_id': '547c78ad9251412d70003071', 'department': 'Camera', 'gender': 0, 'id': 33931, 'job': 'Camera Operator', 'name': 'Milan Chadima', 'profile_path': None}, {'credit_id': '52fe447dc3a36847f80994e1', 'department': 'Directing', 'gender': 2, 'id': 18878, 'job': 'Director', 'name': 'Rob Cohen', 'profile_path': '/sTJEVeYeaAnCzQ92AmNvveSWwWL.jpg'}, {'credit_id': '538d8c73c3a3687152004775', 'department': 'Art', 'gender': 2, 'id': 23651, 'job': 'Production Design', 'name': 'Gavin Bocquet', 'profile_path': None}, {'credit_id': '538d8c99c3a368713c004862', 'department': 'Art', 'gender': 2, 'id': 23454, 'job': 'Art Direction', 'name': 'Phil Harvey', 'profile_path': None}, {'credit_id': '5814f7e8c3a368767e00253b', 'department': 'Production', 'gender': 2, 'id': 42265, 'job': 'Production Manager', 'name': 'Peter M. Tobyansen', 'profile_path': None}, {'credit_id': '547c790d9251412d6d002d25', 'department': 'Production', 'gender': 1, 'id': 25729, 'job': 'Casting', 'name': 'Nancy Bishop', 'profile_path': '/AejHeiQQ14pm4Ezfcd4iYtZXAQA.jpg'}, {'credit_id': '538d8d18c3a36871460049ab', 'department': 'Art', 'gender': 2, 'id': 41082, 'job': 'Set Decoration', 'name': 'Chris L. Spellman', 'profile_path': '/aFPoXVk7ITiKzTLpxjv9DDsGMvI.jpg'}, {'credit_id': '52fe447ec3a36847f80994f3', 'department': 'Writing', 'gender': 0, 'id': 53345, 'job': 'Screenplay', 'name': 'Rich Wilkes', 'profile_path': None}, {'credit_id': '52fe447ec3a36847f8099505', 'department': 'Production', 'gender': 1, 'id': 53346, 'job': 'Casting', 'name': 'Kate Dowd', 'profile_path': None}, {'credit_id': '5879e4f89251415492006028', 'department': 'Visual Effects', 'gender': 0, 'id': 54272, 'job': 'Visual Effects Supervisor', 'name': 'Joel Hynek', 'profile_path': None}, {'credit_id': '5814f8cec3a36874b700241c', 'department': 'Sound', 'gender': 0, 'id': 55227, 'job': 'Production Sound Mixer', 'name': 'William B. Kaplan', 'profile_path': None}, {'credit_id': '556f806ac3a368105e000ae3', 'department': 'Production', 'gender': 2, 'id': 60791, 'job': 'Executive Producer', 'name': 'George Zakk', 'profile_path': None}, {'credit_id': '556f804bc3a3681056000b1c', 'department': 'Production', 'gender': 0, 'id': 62481, 'job': 'Associate Producer', 'name': 'Michelle Purple', 'profile_path': None}, {'credit_id': '5814f6cd9251415c5e002828', 'department': 'Editing', 'gender': 0, 'id': 66740, 'job': 'First Assistant Editor', 'name': 'Jonathan Chibnall', 'profile_path': None}, {'credit_id': '5814fa2a9251415d610028af', 'department': 'Visual Effects', 'gender': 0, 'id': 92467, 'job': 'Visual Effects Supervisor', 'name': 'Syd Dutton', 'profile_path': None}, {'credit_id': '5814f985c3a368767e002646', 'department': 'Visual Effects', 'gender': 0, 'id': 92470, 'job': 'Animation Supervisor', 'name': 'Fumi Mashimo', 'profile_path': None}, {'credit_id': '547c754bc3a3685b000030c5', 'department': 'Art', 'gender': 0, 'id': 76054, 'job': 'Set Designer', 'name': 'Luke Freeborn', 'profile_path': None}, {'credit_id': '5814f23bc3a36876af002578', 'department': 'Costume &amp; Make-Up', 'gender': 0, 'id': 102343, 'job': 'Makeup Artist', 'name': 'Allan A. Apone', 'profile_path': None}, {'credit_id': '5814f800c3a36875f600262e', 'department': 'Production', 'gender': 0, 'id': 109994, 'job': 'Production Supervisor', 'name': 'Gregory Alpert', 'profile_path': None}, {'credit_id': '5814e1a1c3a3686db4001888', 'department': 'Art', 'gender': 0, 'id': 138631, 'job': 'Sculptor', 'name': 'Brian Wade', 'profile_path': None}, {'credit_id': '5814f8b2c3a3686db40025f3', 'department': 'Sound', 'gender': 0, 'id': 936765, 'job': 'Orchestrator', 'name': 'Jeff Atmajian', 'profile_path': None}, {'credit_id': '5814f6259251415a7f002631', 'department': 'Crew', 'gender': 2, 'id': 938105, 'job': 'Visual Effects Editor', 'name': 'Ken Blackwell', 'profile_path': None}, {'credit_id': '5814f1e3c3a3687557001f3b', 'department': 'Costume &amp; Make-Up', 'gender': 1, 'id': 960759, 'job': 'Assistant Costume Designer', 'name': 'Kristen Anacker', 'profile_path': None}, {'credit_id': '547c75889251412d70003005', 'department': 'Art', 'gender': 2, 'id': 969743, 'job': 'Set Designer', 'name': 'Dean Wolcott', 'profile_path': None}, {'credit_id': '547c76679251412d7f002d29', 'department': 'Sound', 'gender': 0, 'id': 1115736, 'job': 'Sound Designer', 'name': 'Bruce Stambler', 'profile_path': None}, {'credit_id': '5814f9439251415d34002617', 'department': 'Sound', 'gender': 0, 'id': 1115736, 'job': 'Supervising Sound Editor', 'name': 'Bruce Stambler', 'profile_path': None}, {'credit_id': '5814f8e7c3a3687557002333', 'department': 'Sound', 'gender': 0, 'id': 1128490, 'job': 'Scoring Mixer', 'name': 'Elton Ahi', 'profile_path': None}, {'credit_id': '547c7a079251411f4e001d45', 'department': 'Directing', 'gender': 1, 'id': 1158477, 'job': 'Script Supervisor', 'name': 'Jules Stewart', 'profile_path': '/rf2dRGcNhigmMamxdKnAm74KYaQ.jpg'}, {'credit_id': '5814e1359251415cd1001888', 'department': 'Art', 'gender': 0, 'id': 1192526, 'job': 'Art Department Assistant', 'name': 'Stephen Christensen', 'profile_path': None}, {'credit_id': '5814f5eec3a36875f60024f6', 'department': 'Crew', 'gender': 0, 'id': 1219858, 'job': 'Video Assist Operator', 'name': 'Glenn Cannon', 'profile_path': None}, {'credit_id': '5814f95fc3a36875f600270a', 'department': 'Visual Effects', 'gender': 0, 'id': 1231721, 'job': '24 Frame Playback', 'name': 'Steve Watson', 'profile_path': None}, {'credit_id': '538d8d7fc3a368714e004822', 'department': 'Costume &amp; Make-Up', 'gender': 0, 'id': 1319198, 'job': 'Costume Supervisor', 'name': 'Sarka Zvolenska', 'profile_path': None}, {'credit_id': '538d8d63c3a368714300469a', 'department': 'Costume &amp; Make-Up', 'gender': 0, 'id': 1319747, 'job': 'Costume Supervisor', 'name': 'Garet Reilly', 'profile_path': None}, {'credit_id': '538d8d41c3a368714e004819', 'department': 'Costume &amp; Make-Up', 'gender': 0, 'id': 1327149, 'job': 'Makeup Department Head', 'name': "Hallie D'Amore", 'profile_path': None}, {'credit_id': '547c75d6c3a3685b05002f8d', 'department': 'Art', 'gender': 0, 'id': 1328822, 'job': 'Assistant Art Director', 'name': 'Milena Koubkova', 'profile_path': None}, {'credit_id': '547c756fc3a3685b05002f7c', 'department': 'Art', 'gender': 0, 'id': 1334782, 'job': 'Set Designer', 'name': 'Josh Lusby', 'profile_path': None}, {'credit_id': '5814f8ffc3a368766900281c', 'department': 'Sound', 'gender': 0, 'id': 1335078, 'job': 'Sound Effects Editor', 'name': 'Mike Chock', 'profile_path': None}, {'credit_id': '5814f7aec3a3686db400255f', 'department': 'Production', 'gender': 0, 'id': 1341798, 'job': 'Location Manager', 'name': 'Colleen Gibbons', 'profile_path': None}, {'credit_id': '5814f884c3a368767e00259b', 'department': 'Sound', 'gender': 2, 'id': 1347755, 'job': 'Music Editor', 'name': 'John Finklea', 'profile_path': None}, {'credit_id': '547c755ec3a3685afd002e8e', 'department': 'Art', 'gender': 0, 'id': 1352958, 'job': 'Set Designer', 'name': 'A. Todd Holland', 'profile_path': None}, {'credit_id': '547c77c4c3a3685aed00327b', 'department': 'Sound', 'gender': 0, 'id': 1357061, 'job': 'Sound Designer', 'name': 'Tim Walston', 'profile_path': None}, {'credit_id': '5814f6aac3a36876af00286e', 'department': 'Editing', 'gender': 0, 'id': 1377234, 'job': 'Digital Intermediate', 'name': 'Hilda Saffari', 'profile_path': None}, {'credit_id': '547c752b9251412d7500288c', 'department': 'Art', 'gender': 2, 'id': 1385883, 'job': 'Assistant Art Director', 'name': 'Anthony Caron-Delion', 'profile_path': None}, {'credit_id': '547c751bc3a3685af00030c5', 'department': 'Crew', 'gender': 2, 'id': 1385883, 'job': 'Scenic Artist', 'name': 'Anthony Caron-Delion', 'profile_path': None}, {'credit_id': '547c75999251412d78002c60', 'department': 'Art', 'gender': 0, 'id': 1390350, 'job': 'Set Designer', 'name': 'Helen Xenopoulos', 'profile_path': None}, {'credit_id': '547c74e0c3a3685af30025cd', 'department': 'Art', 'gender': 0, 'id': 1392233, 'job': 'Art Department Coordinator', 'name': 'Claudia Bestor', 'profile_path': None}, {'credit_id': '547c76019251412d7f002d06', 'department': 'Art', 'gender': 0, 'id': 1392236, 'job': 'Construction Coordinator', 'name': 'Sebastian Milito', 'profile_path': None}, {'credit_id': '547c761cc3a3685b000030ec', 'department': 'Crew', 'gender': 0, 'id': 1392237, 'job': 'Property Master', 'name': 'C.J. Maguire', 'profile_path': None}, {'credit_id': '547c7779c3a3685afd002ee4', 'department': 'Editing', 'gender': 2, 'id': 1392239, 'job': 'Dialogue Editor', 'name': 'Paul Curtis', 'profile_path': None}, {'credit_id': '547c7799c3a3685aed003275', 'department': 'Editing', 'gender': 0, 'id': 1392242, 'job': 'Dialogue Editor', 'name': 'Donald L. Warner Jr.', 'profile_path': None}, {'credit_id': '547c77afc3a3685af300261d', 'department': 'Editing', 'gender': 0, 'id': 1392243, 'job': 'Dialogue Editor', 'name': 'Bernard Weiser', 'profile_path': None}, {'credit_id': '547c7886c3a3685b00003153', 'department': 'Camera', 'gender': 0, 'id': 1392245, 'job': 'Still Photographer', 'name': 'Murray Close', 'profile_path': None}, {'credit_id': '547c78c292514123ef00112f', 'department': 'Camera', 'gender': 0, 'id': 1392246, 'job': 'Camera Operator', 'name': 'Clive Jackson', 'profile_path': None}, {'credit_id': '547c78dcc3a3685afd002f24', 'department': 'Camera', 'gender': 0, 'id': 1392247, 'job': 'Still Photographer', 'name': 'Bob Marshak', 'profile_path': None}, {'credit_id': '547c79359251412d70003087', 'department': 'Costume &amp; Make-Up', 'gender': 0, 'id': 1392248, 'job': 'Set Costumer', 'name': 'Lawrence Quon', 'profile_path': None}, {'credit_id': '547c7971c3a3685af90028ae', 'department': 'Crew', 'gender': 0, 'id': 1392249, 'job': 'Transportation Coordinator', 'name': 'Jiri Husak', 'profile_path': None}, {'credit_id': '547c79889251412d75002924', 'department': 'Crew', 'gender': 0, 'id': 1392250, 'job': 'Transportation Coordinator', 'name': 'David Marder', 'profile_path': None}, {'credit_id': '547c79aa9251412d7f002da4', 'department': 'Crew', 'gender': 0, 'id': 1392251, 'job': 'Dialect Coach', 'name': 'Luiza Averina', 'profile_path': None}, {'credit_id': '5814fa0a9251415a7f0028b5', 'department': 'Visual Effects', 'gender': 0, 'id': 1394958, 'job': 'Visual Effects Producer', 'name': "Kelly L'Estrange", 'profile_path': None}, {'credit_id': '5814e1f59251415bdc00189c', 'department': 'Camera', 'gender': 0, 'id': 1399899, 'job': 'Camera Technician', 'name': 'Steven J. Winslow', 'profile_path': None}, {'credit_id': '5814f57c9251415d610025b1', 'department': 'Crew', 'gender': 0, 'id': 1401771, 'job': 'Transportation Co-Captain', 'name': 'Doug Dovichi', 'profile_path': None}, {'credit_id': '5814f5cc9251415c5e002784', 'department': 'Crew', 'gender': 2, 'id': 1404235, 'job': 'Unit Publicist', 'name': 'Michael Singer', 'profile_path': None}, {'credit_id': '5814f2c79251415cd100241e', 'department': 'Costume &amp; Make-Up', 'gender': 0, 'id': 1407721, 'job': 'Wigmaker', 'name': 'Victoria Wood', 'profile_path': None}, {'credit_id': '5814f3f79251415c5e002672', 'department': 'Crew', 'gender': 0, 'id': 1408845, 'job': 'Picture Car Coordinator', 'name': 'Jiri Fleischer', 'profile_path': None}, {'credit_id': '5814f41f9251415a7f0024fe', 'department': 'Crew', 'gender': 0, 'id': 1413201, 'job': 'Production Controller', 'name': 'Allen E. Taylor', 'profile_path': None}, {'credit_id': '5814f21fc3a3686db400224e', 'department': 'Costume &amp; Make-Up', 'gender': 0, 'id': 1416092, 'job': 'Hairstylist', 'name': 'Kerry Mendenhall', 'profile_path': None}, {'credit_id': '5814f7589251415c5e002880', 'department': 'Lighting', 'gender': 0, 'id': 1425503, 'job': 'Rigging Gaffer', 'name': 'VÃ¡clav Cermak', 'profile_path': None}, {'credit_id': '5814f7359251415cd10026b6', 'department': 'Lighting', 'gender': 0, 'id': 1438477, 'job': 'Gaffer', 'name': 'Andy Arnautov', 'profile_path': None}, {'credit_id': '55422fad9251414aee003e2c', 'department': 'Crew', 'gender': 0, 'id': 1447557, 'job': 'Compositors', 'name': 'Rachel Wyn Dunn', 'profile_path': None}, {'credit_id': '55313423925141528c0000fc', 'department': 'Directing', 'gender': 0, 'id': 1455486, 'job': 'Assistant Director', 'name': 'Jakub Dvorak', 'profile_path': None}, {'credit_id': '5814f203c3a36873d9002123', 'department': 'Costume &amp; Make-Up', 'gender': 0, 'id': 1462925, 'job': 'Hair Department Head', 'name': 'Beth Miller', 'profile_path': None}, {'credit_id': '5814f78ec3a36873d9002431', 'department': 'Production', 'gender': 0, 'id': 1464344, 'job': 'Executive In Charge Of Post Production', 'name': 'Daniel R. Chavez', 'profile_path': None}, {'credit_id': '5814f82bc3a368767e00255b', 'department': 'Sound', 'gender': 0, 'id': 1473444, 'job': 'First Assistant Sound Editor', 'name': 'Paul Aulicino', 'profile_path': None}, {'credit_id': '556f80249251410872000bb1', 'department': 'Production', 'gender': 0, 'id': 1473757, 'job': 'Co-Producer', 'name': 'Creighton Bellinger', 'profile_path': None}, {'credit_id': '5814f89bc3a368755700230e', 'department': 'Sound', 'gender': 1, 'id': 1530166, 'job': 'Music Supervisor', 'name': 'Kathy Nelson', 'profile_path': None}, {'credit_id': '5814e1669251415cd10018a2', 'department': 'Art', 'gender': 0, 'id': 1548665, 'job': 'Greensman', 'name': 'Bob Skemp', 'profile_path': None}, {'credit_id': '5814f4799251415ab80024c3', 'department': 'Crew', 'gender': 0, 'id': 1555005, 'job': 'Set Medic', 'name': 'Eva Dvorakova', 'profile_path': None}, {'credit_id': '5814f691c3a368755700220a', 'department': 'Editing', 'gender': 0, 'id': 1564233, 'job': 'Color Timer', 'name': 'Mike Stanwick', 'profile_path': None}, {'credit_id': '5814e1c39251415cd10018da', 'department': 'Art', 'gender': 0, 'id': 1565942, 'job': 'Standby Painter', 'name': 'James Diggs', 'profile_path': None}, {'credit_id': '5814e219c3a368767e001762', 'department': 'Camera', 'gender': 2, 'id': 1565944, 'job': 'First Assistant Camera', 'name': 'Michael Cassidy', 'profile_path': None}, {'credit_id': '5814f6ee9251415cd100268e', 'department': 'Lighting', 'gender': 0, 'id': 1565945, 'job': 'Best Boy Electric', 'name': 'Michael Guthrie', 'profile_path': None}, {'credit_id': '5814f9189251415d340025fa', 'department': 'Sound', 'gender': 0, 'id': 1568661, 'job': 'Sound Engineer', 'name': 'Carl D. Ware', 'profile_path': None}, {'credit_id': '5814f16ec3a36873d90020e0', 'department': 'Camera', 'gender': 0, 'id': 1570204, 'job': 'Grip', 'name': 'Jiri Gazda', 'profile_path': None}, {'credit_id': '5814f9759251415d6100283c', 'department': 'Visual Effects', 'gender': 0, 'id': 1575769, 'job': '3D Supervisor', 'name': 'Scott Edelstein', 'profile_path': None}, {'credit_id': '5814f7709251415ab8002653', 'department': 'Lighting', 'gender': 0, 'id': 1586332, 'job': 'Rigging Grip', 'name': 'Ivo Gresak', 'profile_path': None}, {'credit_id': '5814f25cc3a3687557001f8e', 'department': 'Costume &amp; Make-Up', 'gender': 0, 'id': 1586336, 'job': 'Seamstress', 'name': 'Larisa Sramkova', 'profile_path': None}, {'credit_id': '5814f3c7c3a3686db400234d', 'department': 'Crew', 'gender': 0, 'id': 1605403, 'job': 'Loader', 'name': 'Michal Krbecek', 'profile_path': None}, {'credit_id': '5814f4fc9251415cd100255d', 'department': 'Crew', 'gender': 0, 'id': 1605411, 'job': 'Systems Administrators &amp; Support', 'name': 'Mitch Goldstrom', 'profile_path': None}, {'credit_id': '5814f7cb9251415d3400253c', 'department': 'Production', 'gender': 1, 'id': 1644012, 'job': 'Production Coordinator', 'name': 'Basia Baumann', 'profile_path': None}, {'credit_id': '5814f8459251415bdc0026d8', 'department': 'Sound', 'gender': 0, 'id': 1667948, 'job': 'Foley', 'name': 'Michael Dressel', 'profile_path': None}, {'credit_id': '5814f3aac3a36875f60023b4', 'department': 'Crew', 'gender': 0, 'id': 1688599, 'job': 'Driver', 'name': 'Jeff Bova', 'profile_path': None}, {'credit_id': '5814f71fc3a368767e0024ba', 'department': 'Lighting', 'gender': 0, 'id': 1695270, 'job': 'Electrician', 'name': 'Henry Cantor', 'profile_path': None}, {'credit_id': '5814f4059251415bdc002448', 'department': 'Crew', 'gender': 1, 'id': 1697586, 'job': 'Post Production Supervisor', 'name': 'Isabel Henderson', 'profile_path': None}, {'credit_id': '5814faa0c3a36875f60027cf', 'department': 'Production', 'gender': 0, 'id': 1699152, 'job': 'Unit Manager', 'name': 'Jana HrbkovÃ¡', 'profile_path': None}, {'credit_id': '5814fa44c3a3686db40026d7', 'department': 'Writing', 'gender': 0, 'id': 1700803, 'job': 'Storyboard', 'name': 'Temple Clark', 'profile_path': None}, {'credit_id': '5814e1929251415abb00181c', 'department': 'Art', 'gender': 0, 'id': 1701212, 'job': 'Location Scout', 'name': 'Frawley Becker', 'profile_path': None}, {'credit_id': '5814e1dc9251415ab80018c8', 'department': 'Camera', 'gender': 0, 'id': 1701214, 'job': 'Additional Camera', 'name': 'Bud Kremp', 'profile_path': None}, {'credit_id': '5814f192c3a368766900239d', 'department': 'Camera', 'gender': 0, 'id': 1701237, 'job': 'Helicopter Camera', 'name': 'Ethan Jensen', 'profile_path': None}, {'credit_id': '5814f2aac3a36875f60022f5', 'department': 'Costume &amp; Make-Up', 'gender': 0, 'id': 1701240, 'job': 'Set Dressing Artist', 'name': 'Martin Kubricht', 'profile_path': None}, {'credit_id': '5814f2f89251415d34002260', 'department': 'Crew', 'gender': 0, 'id': 1701244, 'job': 'Armorer', 'name': 'Robert Sica', 'profile_path': None}, {'credit_id': '5814f303c3a368767e002245', 'department': 'Crew', 'gender': 0, 'id': 1701245, 'job': 'Carpenter', 'name': 'Peter Roderick', 'profile_path': None}, {'credit_id': '5814f30e9251415a7f00245c', 'department': 'Crew', 'gender': 0, 'id': 1701246, 'job': 'Chef', 'name': 'Brian Nailing', 'profile_path': None}, {'credit_id': '5814f38e9251415bdc0023fc', 'department': 'Crew', 'gender': 0, 'id': 1701247, 'job': 'Craft Service', 'name': 'Michael G. Kehoe', 'profile_path': None}, {'credit_id': '5814f4339251415abb0023aa', 'department': 'Crew', 'gender': 0, 'id': 1701248, 'job': 'Propmaker', 'name': 'Rick Polikowski', 'profile_path': None}, {'credit_id': '5814f46a9251415c5e0026bc', 'department': 'Crew', 'gender': 0, 'id': 1701251, 'job': 'Security', 'name': 'Adam Gankiewicz', 'profile_path': None}, {'credit_id': '5814f48e9251415d34002356', 'department': 'Crew', 'gender': 0, 'id': 1701253, 'job': 'Set Production Assistant', 'name': 'Stephen P. Del Prete', 'profile_path': None}, {'credit_id': '5814f49a9251415bdc0024a0', 'department': 'Crew', 'gender': 0, 'id': 1701254, 'job': 'Software Engineer', 'name': 'Doug Roble', 'profile_path': None}, {'credit_id': '5814f56dc3a36874b700223b', 'department': 'Crew', 'gender': 0, 'id': 1701273, 'job': 'Transportation Captain', 'name': 'Steve Mann', 'profile_path': None}, {'credit_id': '5814f5e3c3a368767e0023e3', 'department': 'Crew', 'gender': 0, 'id': 1701274, 'job': 'Utility Stunts', 'name': 'Keith Splinter Davis', 'profile_path': None}, {'credit_id': '5814f74dc3a36876af0028da', 'department': 'Lighting', 'gender': 0, 'id': 1701275, 'job': 'Lighting Technician', 'name': 'Thomas P. Powell', 'profile_path': None}, {'credit_id': '5814f817c3a36874b70023a3', 'department': 'Sound', 'gender': 0, 'id': 1701276, 'job': 'Boom Operator', 'name': 'Thomas Giordano', 'profile_path': None}, {'credit_id': '5814f9a4c3a36873d9002575', 'department': 'Visual Effects', 'gender': 0, 'id': 1701277, 'job': 'Digital Compositors', 'name': 'Krista Benson', 'profile_path': None}, {'credit_id': '5814f9ea9251415a7f00289a', 'department': 'Visual Effects', 'gender': 0, 'id': 1701278, 'job': 'Visual Effects', 'name': 'Chris Logan', 'profile_path': None}, {'credit_id': '5814f9fb9251415cd10028a7', 'department': 'Visual Effects', 'gender': 0, 'id': 1701279, 'job': 'Visual Effects Coordinator', 'name': 'Brady Doyle', 'profile_path': None}, {'credit_id': '5814fa5dc3a3687557002420', 'department': 'Crew', 'gender': 1, 'id': 1701280, 'job': 'Translator', 'name': 'Claudia VasekovÃ¡', 'profile_path': None}, {'credit_id': '5814fa8f9251415ab800284a', 'department': 'Crew', 'gender': 0, 'id': 1701281, 'job': 'Digital Producer', 'name': 'Albert Mason', 'profile_path': None}]</t>
  </si>
  <si>
    <t>[{'name': 'Columbia Pictures', 'id': 5}, {'name': 'Original Film', 'id': 333}, {'name': 'Revolution Studios', 'id': 497}]</t>
  </si>
  <si>
    <t>xXx</t>
  </si>
  <si>
    <t>m614</t>
  </si>
  <si>
    <t>['action', 'sci-fi']</t>
  </si>
  <si>
    <t>[{'cast_id': 5, 'character': 'Charles Xavier / Professor X', 'credit_id': '52fe45fe9251416c910457b1', 'gender': 2, 'id': 2387, 'name': 'Patrick Stewart', 'order': 0, 'profile_path': '/wEy5qSDT5jT3ZASc2hbwi59voPL.jpg'}, {'cast_id': 4, 'character': 'Logan / Wolverine', 'credit_id': '52fe45fe9251416c910457ad', 'gender': 2, 'id': 6968, 'name': 'Hugh Jackman', 'order': 1, 'profile_path': '/oOqun0BhA1rLXOi7Q1WdvXAkmW.jpg'}, {'cast_id': 6, 'character': 'Eric Lensherr / Magneto', 'credit_id': '52fe45fe9251416c910457b5', 'gender': 2, 'id': 1327, 'name': 'Ian McKellen', 'order': 2, 'profile_path': '/coWjgMEYJjk2OrNddlXCBm8EIr3.jpg'}, {'cast_id': 9, 'character': 'Ororo Munroe / Storm', 'credit_id': '52fe45fe9251416c910457c1', 'gender': 1, 'id': 4587, 'name': 'Halle Berry', 'order': 3, 'profile_path': '/AmCXHowNbUXpNf41dNrxNB0naM2.jpg'}, {'cast_id': 7, 'character': 'Jean Grey / Phoenix', 'credit_id': '52fe45fe9251416c910457b9', 'gender': 1, 'id': 10696, 'name': 'Famke Janssen', 'order': 4, 'profile_path': '/9wHWq6Mnfpn8L1diMxjr26ReZWl.jpg'}, {'cast_id': 8, 'character': 'Scott Summers / Cyclops', 'credit_id': '52fe45fe9251416c910457bd', 'gender': 2, 'id': 11006, 'name': 'James Marsden', 'order': 5, 'profile_path': '/htBil0Vayd09haeUVoKEPxuantT.jpg'}, {'cast_id': 10, 'character': "Marie D'Ancanto / Rogue", 'credit_id': '52fe45fe9251416c910457c5', 'gender': 1, 'id': 10690, 'name': 'Anna Paquin', 'order': 6, 'profile_path': '/5Q4vZK2PqHkreQLmbPspIgrSLUP.jpg'}, {'cast_id': 13, 'character': 'Raven Darkholme / Mystique', 'credit_id': '52fe45fe9251416c910457d1', 'gender': 1, 'id': 11008, 'name': 'Rebecca Romijn', 'order': 7, 'profile_path': '/dWelUPoJiMeBsGm1EISAXZ9azwq.jpg'}, {'cast_id': 12, 'character': 'Mortimer Toynbee / Toad', 'credit_id': '52fe45fe9251416c910457cd', 'gender': 2, 'id': 11007, 'name': 'Ray Park', 'order': 8, 'profile_path': '/3qB3uEjTOIkVy1cBAfCntGMRGDT.jpg'}, {'cast_id': 11, 'character': 'Victor Creed / Sabretooth', 'credit_id': '52fe45fe9251416c910457c9', 'gender': 2, 'id': 9832, 'name': 'Tyler Mane', 'order': 9, 'profile_path': '/ppGbITxSnakqHhZIqh5fTjQjq2D.jpg'}, {'cast_id': 14, 'character': 'Senator Kelly', 'credit_id': '52fe45fe9251416c910457d5', 'gender': 2, 'id': 52374, 'name': 'Bruce Davison', 'order': 10, 'profile_path': '/kYFBIffblcsbLMITDZYHhVf5c9f.jpg'}, {'cast_id': 15, 'character': 'Henry Gyrich', 'credit_id': '52fe45fe9251416c910457d9', 'gender': 2, 'id': 115854, 'name': 'Matthew Sharp', 'order': 11, 'profile_path': '/9iydy7N6gUjLliv9hO4IbR5cxQx.jpg'}, {'cast_id': 16, 'character': "Magneto's Mother", 'credit_id': '52fe45fe9251416c910457dd', 'gender': 0, 'id': 115855, 'name': 'Rhona Shekter', 'order': 12, 'profile_path': '/u1LeG3zvWmS3ulz6qsxozFTmcEn.jpg'}, {'cast_id': 17, 'character': "Magneto's Father", 'credit_id': '52fe45fe9251416c910457e1', 'gender': 2, 'id': 115856, 'name': 'Kenneth McGregor', 'order': 13, 'profile_path': '/6NeXaUMfBhEngZEvk6kETPK5Ekn.jpg'}, {'cast_id': 18, 'character': "Rogue's Boyfriend", 'credit_id': '52fe45fe9251416c910457e5', 'gender': 2, 'id': 81097, 'name': 'Shawn Roberts', 'order': 14, 'profile_path': '/2pzr8yoBCOnDnaS0iUxraBfZ7SR.jpg'}, {'cast_id': 23, 'character': 'Hot Dog Vendor', 'credit_id': '52fe45fe9251416c91045801', 'gender': 2, 'id': 7624, 'name': 'Stan Lee', 'order': 15, 'profile_path': '/dTr2gJPL7jELKVkcjtoNx80uVKR.jpg'}, {'cast_id': 25, 'character': 'Bobby Drake / Iceman', 'credit_id': '53741ece0e0a267c67002a9d', 'gender': 2, 'id': 11023, 'name': 'Shawn Ashmore', 'order': 16, 'profile_path': '/n4XaAblagtaawSVArpGZ4BzrmKt.jpg'}, {'cast_id': 26, 'character': 'Katherine "Kitty" Pryde / Shadowcat', 'credit_id': '53741eef0e0a267c5c002c30', 'gender': 1, 'id': 233, 'name': 'Sumela Kay', 'order': 17, 'profile_path': '/zTI3PaHZsHZkPXDIVcniu3Ijp7G.jpg'}, {'cast_id': 40, 'character': 'John Allerdyce / Pyro', 'credit_id': '55168d62c3a368348900104d', 'gender': 0, 'id': 1446555, 'name': 'Alex Burton', 'order': 18, 'profile_path': '/sOad81RSUmdVm3XU9YpKxphGDQG.jpg'}]</t>
  </si>
  <si>
    <t>[{'credit_id': '52fe45fe9251416c910457f7', 'department': 'Production', 'gender': 0, 'id': 2095, 'job': 'Producer', 'name': 'Ralph Winter', 'profile_path': '/gNkcdQLpzV8C27bAc2vlLAiaeKx.jpg'}, {'credit_id': '538c54d0c3a36871550027ee', 'department': 'Editing', 'gender': 2, 'id': 2484, 'job': 'Editor', 'name': 'Steven Rosenblum', 'profile_path': None}, {'credit_id': '553befae92514135c8002859', 'department': 'Production', 'gender': 2, 'id': 3276, 'job': 'Casting', 'name': 'Roger Mussenden', 'profile_path': None}, {'credit_id': '52fe45fe9251416c910457f1', 'department': 'Production', 'gender': 1, 'id': 7200, 'job': 'Producer', 'name': 'Lauren Shuler Donner', 'profile_path': '/uwuWpT2xyhwlrfSCk6xTTvrRvEE.jpg'}, {'credit_id': '59028a139251413e15000aac', 'department': 'Production', 'gender': 2, 'id': 10850, 'job': 'Associate Producer', 'name': 'Kevin Feige', 'profile_path': '/AewbqQQT0FbcE358rcbopZ3zgDV.jpg'}, {'credit_id': '538c54a6c3a368714e0027e3', 'department': 'Sound', 'gender': 2, 'id': 7714, 'job': 'Music', 'name': 'Michael Kamen', 'profile_path': '/y83bqw1VP1PkuvOhG2XROwc9eXG.jpg'}, {'credit_id': '538c5521c3a368714e0027f3', 'department': 'Editing', 'gender': 2, 'id': 8752, 'job': 'Editor', 'name': 'John Wright', 'profile_path': None}, {'credit_id': '52fe45fe9251416c9104579d', 'department': 'Directing', 'gender': 2, 'id': 9032, 'job': 'Director', 'name': 'Bryan Singer', 'profile_path': '/to8mWJabPoWkphkbYKoutCVSj06.jpg'}, {'credit_id': '52fe45fe9251416c910457a9', 'department': 'Writing', 'gender': 2, 'id': 9032, 'job': 'Story', 'name': 'Bryan Singer', 'profile_path': '/to8mWJabPoWkphkbYKoutCVSj06.jpg'}, {'credit_id': '538c54bbc3a3687152002806', 'department': 'Camera', 'gender': 0, 'id': 9040, 'job': 'Director of Photography', 'name': 'Newton Thomas Sigel', 'profile_path': '/mTauZZzOY0fhpNkNjeOeDHDk8xm.jpg'}, {'credit_id': '538c5607c3a3687155002813', 'department': 'Costume &amp; Make-Up', 'gender': 1, 'id': 9043, 'job': 'Costume Design', 'name': 'Louise Mingenbach', 'profile_path': None}, {'credit_id': '538c54e4c3a368713f0027f6', 'department': 'Editing', 'gender': 2, 'id': 11001, 'job': 'Editor', 'name': 'Kevin Stitt', 'profile_path': None}, {'credit_id': '538c555cc3a368715200281d', 'department': 'Art', 'gender': 2, 'id': 11002, 'job': 'Production Design', 'name': 'John Myhre', 'profile_path': None}, {'credit_id': '52fe45fe9251416c910457a3', 'department': 'Writing', 'gender': 0, 'id': 10994, 'job': 'Story', 'name': 'Tom DeSanto', 'profile_path': '/lxed1dXAgVv1GNgXHZh0EMhabDm.jpg'}, {'credit_id': '538c55b9c3a3687152002828', 'department': 'Art', 'gender': 1, 'id': 11004, 'job': 'Art Direction', 'name': 'Tamara Deverell', 'profile_path': None}, {'credit_id': '538c55cec3a36871460029a7', 'department': 'Art', 'gender': 2, 'id': 11005, 'job': 'Set Decoration', 'name': 'James Edward Ferrell Jr.', 'profile_path': None}, {'credit_id': '538c5570c3a3687143002793', 'department': 'Art', 'gender': 0, 'id': 40835, 'job': 'Art Direction', 'name': 'Paul D. Austerberry', 'profile_path': None}, {'credit_id': '52fe45fe9251416c910457eb', 'department': 'Writing', 'gender': 2, 'id': 10995, 'job': 'Screenplay', 'name': 'David Hayter', 'profile_path': '/vkM4zEum4xuwzHVB0f36gey4ubL.jpg'}, {'credit_id': '53079592c3a36841f0000326', 'department': 'Writing', 'gender': 2, 'id': 10995, 'job': 'Writer', 'name': 'David Hayter', 'profile_path': '/vkM4zEum4xuwzHVB0f36gey4ubL.jpg'}, {'credit_id': '52fe45fe9251416c910457fd', 'department': 'Writing', 'gender': 2, 'id': 173658, 'job': 'Characters', 'name': 'Len Wein', 'profile_path': '/oAWdcW7JdLT0MSKSOPDXymqt76G.jpg'}, {'credit_id': '538c5635c3a3687152002838', 'department': 'Costume &amp; Make-Up', 'gender': 0, 'id': 1326769, 'job': 'Costume Supervisor', 'name': 'Jay Du Boisson', 'profile_path': None}, {'credit_id': '54902e62925141220b0016de', 'department': 'Lighting', 'gender': 0, 'id': 1399508, 'job': 'Gaffer', 'name': 'Chris Howard', 'profile_path': None}, {'credit_id': '553ddbf1c3a36879e7000f71', 'department': 'Visual Effects', 'gender': 0, 'id': 1459789, 'job': 'Visual Effects', 'name': 'Alyssa Fong', 'profile_path': None}]</t>
  </si>
  <si>
    <t>[{'name': 'Twentieth Century Fox Film Corporation', 'id': 306}, {'name': "Donners' Company", 'id': 431}, {'name': 'Bad Hat Harry Productions', 'id': 9168}, {'name': 'Marvel Enterprises', 'id': 19551}, {'name': 'Springwood Productions', 'id': 22969}, {'name': 'Genetics Productions', 'id': 22970}]</t>
  </si>
  <si>
    <t>X-Men</t>
  </si>
  <si>
    <t>m615</t>
  </si>
  <si>
    <t>['comedy', 'sci-fi']</t>
  </si>
  <si>
    <t>[{'cast_id': 17, 'character': 'Dr. Frederick Frankenstein', 'credit_id': '52fe437fc3a36847f805875b', 'gender': 2, 'id': 3460, 'name': 'Gene Wilder', 'order': 0, 'profile_path': '/7xQjm2yrqAVy4yPjGemWseo1Ovi.jpg'}, {'cast_id': 23, 'character': 'The Monster', 'credit_id': '52fe437fc3a36847f8058773', 'gender': 2, 'id': 1039, 'name': 'Peter Boyle', 'order': 1, 'profile_path': '/hAZw6rJlAemlqND09Km7qGvpZ6D.jpg'}, {'cast_id': 18, 'character': 'Igor', 'credit_id': '52fe437fc3a36847f805875f', 'gender': 2, 'id': 29802, 'name': 'Marty Feldman', 'order': 2, 'profile_path': '/g9MR6KKP1sBeOKBof0Sp0ksauuy.jpg'}, {'cast_id': 19, 'character': 'Elizabeth', 'credit_id': '52fe437fc3a36847f8058763', 'gender': 1, 'id': 29803, 'name': 'Madeline Kahn', 'order': 3, 'profile_path': '/68NIYqyPgupQYXWCRJd8YMPzA1o.jpg'}, {'cast_id': 20, 'character': 'Frau BlÃ¼cher', 'credit_id': '52fe437fc3a36847f8058767', 'gender': 1, 'id': 9599, 'name': 'Cloris Leachman', 'order': 4, 'profile_path': '/8ByYhjEHavhZiQYriHVXsWUfu8c.jpg'}, {'cast_id': 24, 'character': 'Inga', 'credit_id': '52fe437fc3a36847f8058777', 'gender': 1, 'id': 8437, 'name': 'Teri Garr', 'order': 5, 'profile_path': '/dG1PeN7MdRlP6ZeSeRmaGwSeUWd.jpg'}, {'cast_id': 35, 'character': 'Blindman', 'credit_id': '52fe437fc3a36847f80587a5', 'gender': 2, 'id': 193, 'name': 'Gene Hackman', 'order': 6, 'profile_path': '/qEKcmwc1XstymEniGuCs3KIsGfP.jpg'}, {'cast_id': 21, 'character': 'Insp. Hans Wilhelm Friedrich Kamp', 'credit_id': '52fe437fc3a36847f805876b', 'gender': 2, 'id': 9601, 'name': 'Kenneth Mars', 'order': 7, 'profile_path': '/8heSWc3bEwdX9CTzME1TT2IjOGc.jpg'}, {'cast_id': 22, 'character': 'Gerhard Falkstein', 'credit_id': '52fe437fc3a36847f805876f', 'gender': 2, 'id': 29283, 'name': 'Richard Haydn', 'order': 8, 'profile_path': '/fEUsWCS5Pd2pnarasaPIV9ksEst.jpg'}, {'cast_id': 28, 'character': 'Sadistic Jailor', 'credit_id': '52fe437fc3a36847f8058789', 'gender': 0, 'id': 213641, 'name': 'Oscar Beregi Jr.', 'order': 9, 'profile_path': '/5cLRgEeAQ7eYsmjs7iPt8ibDAym.jpg'}, {'cast_id': 29, 'character': 'Village Elder', 'credit_id': '52fe437fc3a36847f805878d', 'gender': 2, 'id': 13392, 'name': 'Arthur Malet', 'order': 10, 'profile_path': '/6YEWBozoD2s33M1QHxcPVN69Jvu.jpg'}, {'cast_id': 31, 'character': 'Gravedigger', 'credit_id': '52fe437fc3a36847f8058795', 'gender': 2, 'id': 44823, 'name': 'Monte Landis', 'order': 11, 'profile_path': '/wpNe3geqVSMmZtRsXddVQZj88xG.jpg'}, {'cast_id': 36, 'character': 'First Village Elder', 'credit_id': '52fe437fc3a36847f80587a9', 'gender': 2, 'id': 85988, 'name': 'Berry Kroeger', 'order': 12, 'profile_path': '/dIP8Ah1uGvbZjItzkjWJf82Y7qz.jpg'}, {'cast_id': 39, 'character': 'Second Villager', 'credit_id': '568ea412c3a36858f4002eee', 'gender': 2, 'id': 11764, 'name': 'Ian Abercrombie', 'order': 13, 'profile_path': '/uywWX3MCmr9N2WFBcsInPzGFV4X.jpg'}, {'cast_id': 40, 'character': 'Werewolf / Cat Hit by Dart / Victor Frankenstein (voice)', 'credit_id': '568ea433c3a3685906003422', 'gender': 2, 'id': 14639, 'name': 'Mel Brooks', 'order': 14, 'profile_path': '/ndFo3LOYNCUghQTK833N1Wtuynr.jpg'}, {'cast_id': 41, 'character': 'Frightened Villager', 'credit_id': '568ea467c3a36858ec0030e9', 'gender': 2, 'id': 30865, 'name': 'Lou Cutell', 'order': 15, 'profile_path': '/ulwBRPKeaiNAccffIJqCAJcLR32.jpg'}, {'cast_id': 42, 'character': "Helga's Father", 'credit_id': '568ea4fdc3a36858f900322a', 'gender': 2, 'id': 51230, 'name': 'Michael Fox', 'order': 16, 'profile_path': '/ni9xR8010Pmkeq6IfzEfskqXIId.jpg'}, {'cast_id': 44, 'character': 'Theatre Goer', 'credit_id': '568ea55e9251416b55003138', 'gender': 1, 'id': 1191818, 'name': 'Leoda Richards', 'order': 17, 'profile_path': '/l7DPTWCEIZFesnkg0c97M8GFSg0.jpg'}, {'cast_id': 38, 'character': '', 'credit_id': '55fe71cb925141529f002b71', 'gender': 2, 'id': 43115, 'name': 'Clement von Franckenstein', 'order': 18, 'profile_path': '/pwpD8AxmseZOmnWXRsDErKk08Ro.jpg'}, {'cast_id': 26, 'character': 'Mr. Hilltop', 'credit_id': '52fe437fc3a36847f8058781', 'gender': 2, 'id': 152711, 'name': 'Liam Dunn', 'order': 19, 'profile_path': '/clIjX0wrNp7KyuqNvTG5Bo4O3xH.jpg'}, {'cast_id': 27, 'character': 'Medical Student', 'credit_id': '52fe437fc3a36847f8058785', 'gender': 2, 'id': 111383, 'name': 'Danny Goldman', 'order': 20, 'profile_path': None}, {'cast_id': 30, 'character': 'Little Girl', 'credit_id': '52fe437fc3a36847f8058791', 'gender': 0, 'id': 1068894, 'name': 'Anne Beesley', 'order': 21, 'profile_path': None}, {'cast_id': 32, 'character': 'Gravedigger', 'credit_id': '52fe437fc3a36847f8058799', 'gender': 0, 'id': 1068895, 'name': 'Rusty Blitz', 'order': 22, 'profile_path': None}, {'cast_id': 33, 'character': 'Villager', 'credit_id': '52fe437fc3a36847f805879d', 'gender': 0, 'id': 1068896, 'name': 'John Madison', 'order': 23, 'profile_path': None}, {'cast_id': 34, 'character': "Orderly in Frankenstein's Class", 'credit_id': '52fe437fc3a36847f80587a1', 'gender': 2, 'id': 134613, 'name': 'John Dennis', 'order': 24, 'profile_path': '/78XDuxSpAlTxpxMVbFi1EQpmjPW.jpg'}, {'cast_id': 37, 'character': 'Medical Student', 'credit_id': '55fe704192514152ae0029c9', 'gender': 0, 'id': 1217501, 'name': 'Jeff Maxwell', 'order': 25, 'profile_path': None}, {'cast_id': 43, 'character': 'Theatre Goer', 'credit_id': '568ea53f9251416b4700308e', 'gender': 2, 'id': 1507184, 'name': 'Lars Hensen', 'order': 26, 'profile_path': None}, {'cast_id': 45, 'character': "Helga's Mother", 'credit_id': '568ea5a7c3a36858f00030e8', 'gender': 0, 'id': 103815, 'name': 'Lidia Kristen', 'order': 27, 'profile_path': None}, {'cast_id': 46, 'character': 'Spectator', 'credit_id': '568ea5eec3a36858f00030f4', 'gender': 0, 'id': 1465347, 'name': 'Johnny Marlin', 'order': 28, 'profile_path': None}, {'cast_id': 47, 'character': 'Villager', 'credit_id': '568ea64a9251416b55003160', 'gender': 2, 'id': 119739, 'name': "Pat O'Hara", 'order': 29, 'profile_path': None}, {'cast_id': 48, 'character': "Emcee at Frankenstein's Show", 'credit_id': '568ea68d9251416b470030bd', 'gender': 2, 'id': 30979, 'name': 'Norbert Schiller', 'order': 30, 'profile_path': None}, {'cast_id': 49, 'character': 'Train Conductor', 'credit_id': '568ea6b29251416b5200304e', 'gender': 2, 'id': 19552, 'name': 'Rolfe Sedan', 'order': 31, 'profile_path': None}, {'cast_id': 50, 'character': 'Train Passenger', 'credit_id': '568ea6d99251416b450032bf', 'gender': 0, 'id': 1441104, 'name': 'Maida Severn', 'order': 32, 'profile_path': None}, {'cast_id': 51, 'character': 'Member of Angry Mob', 'credit_id': '568ea6fec3a36858f4002f54', 'gender': 0, 'id': 1208039, 'name': 'Arthur Tovey', 'order': 33, 'profile_path': None}]</t>
  </si>
  <si>
    <t>[{'credit_id': '52fe437ec3a36847f8058739', 'department': 'Production', 'gender': 1, 'id': 597, 'job': 'Casting', 'name': 'Jane Feinberg', 'profile_path': None}, {'credit_id': '52fe437ec3a36847f805873f', 'department': 'Production', 'gender': 2, 'id': 598, 'job': 'Casting', 'name': 'Mike Fenton', 'profile_path': None}, {'credit_id': '5797fb57c3a368294000423f', 'department': 'Sound', 'gender': 2, 'id': 719, 'job': 'Original Music Composer', 'name': 'John Morris', 'profile_path': None}, {'credit_id': '568eb038c3a3685902003580', 'department': 'Sound', 'gender': 2, 'id': 719, 'job': 'Orchestrator', 'name': 'John Morris', 'profile_path': None}, {'credit_id': '568eab8c9251416b4a0030ff', 'department': 'Sound', 'gender': 2, 'id': 3105, 'job': 'Sound Re-Recording Mixer', 'name': 'Richard Portman', 'profile_path': None}, {'credit_id': '52fe437ec3a36847f805870f', 'department': 'Writing', 'gender': 2, 'id': 3460, 'job': 'Screenplay', 'name': 'Gene Wilder', 'profile_path': '/7xQjm2yrqAVy4yPjGemWseo1Ovi.jpg'}, {'credit_id': '5797fb9192514139cd00b312', 'department': 'Writing', 'gender': 2, 'id': 3460, 'job': 'Screenstory', 'name': 'Gene Wilder', 'profile_path': '/7xQjm2yrqAVy4yPjGemWseo1Ovi.jpg'}, {'credit_id': '52fe437ec3a36847f805872d', 'department': 'Camera', 'gender': 2, 'id': 6847, 'job': 'Director of Photography', 'name': 'Gerald Hirschfeld', 'profile_path': None}, {'credit_id': '568eab169251416b4e003213', 'department': 'Crew', 'gender': 2, 'id': 6901, 'job': 'Scenic Artist', 'name': 'Edward T. McAvoy', 'profile_path': None}, {'credit_id': '52fe437ec3a36847f8058733', 'department': 'Editing', 'gender': 2, 'id': 9582, 'job': 'Editor', 'name': 'John C. Howard', 'profile_path': None}, {'credit_id': '52fe437ec3a36847f805871b', 'department': 'Production', 'gender': 2, 'id': 12116, 'job': 'Producer', 'name': 'Michael Gruskoff', 'profile_path': None}, {'credit_id': '52fe437fc3a36847f8058751', 'department': 'Costume &amp; Make-Up', 'gender': 0, 'id': 14436, 'job': 'Makeup Artist', 'name': 'Edwin Butterworth', 'profile_path': None}, {'credit_id': '52fe437ec3a36847f8058715', 'department': 'Writing', 'gender': 2, 'id': 14639, 'job': 'Screenplay', 'name': 'Mel Brooks', 'profile_path': '/ndFo3LOYNCUghQTK833N1Wtuynr.jpg'}, {'credit_id': '52fe437ec3a36847f8058703', 'department': 'Directing', 'gender': 2, 'id': 14639, 'job': 'Director', 'name': 'Mel Brooks', 'profile_path': '/ndFo3LOYNCUghQTK833N1Wtuynr.jpg'}, {'credit_id': '5797fb9bc3a368294000427f', 'department': 'Writing', 'gender': 2, 'id': 14639, 'job': 'Screenstory', 'name': 'Mel Brooks', 'profile_path': '/ndFo3LOYNCUghQTK833N1Wtuynr.jpg'}, {'credit_id': '568ea7ccc3a36858f4002f76', 'department': 'Art', 'gender': 2, 'id': 14779, 'job': 'Production Design', 'name': 'Dale Hennesy', 'profile_path': None}, {'credit_id': '52fe437fc3a36847f805877d', 'department': 'Art', 'gender': 2, 'id': 14779, 'job': 'Set Designer', 'name': 'Dale Hennesy', 'profile_path': None}, {'credit_id': '52fe437fc3a36847f8058745', 'department': 'Art', 'gender': 2, 'id': 14780, 'job': 'Set Decoration', 'name': 'Robert De Vestel', 'profile_path': None}, {'credit_id': '568eafa7c3a368590200356e', 'department': 'Editing', 'gender': 2, 'id': 16533, 'job': 'Assistant Editor', 'name': 'Stanford C. Allen', 'profile_path': None}, {'credit_id': '568ead799251416b5500324d', 'department': 'Crew', 'gender': 0, 'id': 16574, 'job': 'Special Effects', 'name': 'Jay King', 'profile_path': None}, {'credit_id': '52fe437ec3a36847f8058709', 'department': 'Writing', 'gender': 1, 'id': 28970, 'job': 'Novel', 'name': 'Mary Shelley', 'profile_path': '/rcTyPNOKNFmZi61FVdAivtBroXt.jpg'}, {'credit_id': '52fe437fc3a36847f805874b', 'department': 'Costume &amp; Make-Up', 'gender': 1, 'id': 29800, 'job': 'Costume Design', 'name': 'Dorothy Jeakins', 'profile_path': None}, {'credit_id': '52fe437fc3a36847f8058757', 'department': 'Costume &amp; Make-Up', 'gender': 2, 'id': 29801, 'job': 'Makeup Artist', 'name': 'William Tuttle', 'profile_path': None}, {'credit_id': '568eaa459251416b550031f4', 'department': 'Directing', 'gender': 2, 'id': 30383, 'job': 'Assistant Director', 'name': 'Michael Grillo', 'profile_path': None}, {'credit_id': '568eaffa9251416b4e0032cb', 'department': 'Editing', 'gender': 2, 'id': 30918, 'job': 'Assistant Editor', 'name': 'William D. Gordean', 'profile_path': None}, {'credit_id': '568eb05d9251416b45003406', 'department': 'Sound', 'gender': 0, 'id': 60790, 'job': 'Orchestrator', 'name': 'Jonathan Tunick', 'profile_path': None}, {'credit_id': '568eb085c3a36858fc003282', 'department': 'Sound', 'gender': 2, 'id': 74811, 'job': 'Scoring Mixer', 'name': 'Dan Wallin', 'profile_path': None}, {'credit_id': '568ea85fc3a368590200346b', 'department': 'Costume &amp; Make-Up', 'gender': 1, 'id': 113658, 'job': 'Hairstylist', 'name': 'Mary Keats', 'profile_path': None}, {'credit_id': '568eb226c3a36858ea003328', 'department': 'Crew', 'gender': 0, 'id': 117709, 'job': 'Thanks', 'name': 'Ken Strickfaden', 'profile_path': None}, {'credit_id': '568eae23c3a36858f000320f', 'department': 'Crew', 'gender': 0, 'id': 166335, 'job': 'Stunt Coordinator', 'name': 'Roger Creed', 'profile_path': None}, {'credit_id': '568eae969251416b420031eb', 'department': 'Lighting', 'gender': 0, 'id': 1194472, 'job': 'Gaffer', 'name': 'James Plannette', 'profile_path': None}, {'credit_id': '568eb1629251416b45003424', 'department': 'Directing', 'gender': 0, 'id': 1442518, 'job': 'Script Supervisor', 'name': 'Ray Quiroz', 'profile_path': None}, {'credit_id': '568eaad89251416b4200316b', 'department': 'Art', 'gender': 0, 'id': 1461645, 'job': 'Construction Coordinator', 'name': 'Hendrik Wynands', 'profile_path': None}, {'credit_id': '568eaf079251416b55003280', 'department': 'Camera', 'gender': 0, 'id': 1534228, 'job': 'First Assistant Camera', 'name': 'Eric D. Andersen', 'profile_path': None}, {'credit_id': '568ea8ebc3a36858ea0031c7', 'department': 'Production', 'gender': 0, 'id': 1559470, 'job': 'Unit Production Manager', 'name': 'Frank Baur', 'profile_path': None}, {'credit_id': '568ea9c39251416b4700312a', 'department': 'Directing', 'gender': 0, 'id': 1559471, 'job': 'Assistant Director', 'name': 'Barry Stern', 'profile_path': None}, {'credit_id': '568eaaa3c3a36859020034b7', 'department': 'Crew', 'gender': 0, 'id': 1559472, 'job': 'Property Master', 'name': 'Jack M. Marino', 'profile_path': None}, {'credit_id': '568eac1dc3a36858f00031c8', 'department': 'Sound', 'gender': 0, 'id': 1559475, 'job': 'Sound Editor', 'name': 'Don Hall', 'profile_path': None}, {'credit_id': '568eac709251416b4e003250', 'department': 'Sound', 'gender': 0, 'id': 1559479, 'job': 'Sound mixer', 'name': 'Gene S. Cantamessa', 'profile_path': None}, {'credit_id': '568ead3ac3a368590600353d', 'department': 'Crew', 'gender': 0, 'id': 1559485, 'job': 'Special Effects', 'name': 'Gary L. King', 'profile_path': None}, {'credit_id': '568eade7c3a36858f9003369', 'department': 'Visual Effects', 'gender': 0, 'id': 1559493, 'job': 'Visual Effects', 'name': 'Matthew Yuricich', 'profile_path': None}, {'credit_id': '568eae6f9251416b470031aa', 'department': 'Crew', 'gender': 0, 'id': 1559495, 'job': 'Stunts', 'name': 'Jesse Wayne', 'profile_path': None}, {'credit_id': '568eaedf9251416b420031f8', 'department': 'Camera', 'gender': 0, 'id': 1559496, 'job': 'Camera Operator', 'name': 'Richard Tim Vanik', 'profile_path': None}, {'credit_id': '56f975a0c3a3686a5900aa39', 'department': 'Costume &amp; Make-Up', 'gender': 0, 'id': 1597776, 'job': 'Costume Design', 'name': 'Ed Wynigear', 'profile_path': None}]</t>
  </si>
  <si>
    <t>[{'name': 'Twentieth Century Fox Film Corporation', 'id': 306}, {'name': 'Crossbow Productions', 'id': 1296}, {'name': 'Gruskoff/Venture Films', 'id': 1297}, {'name': 'Jouer Limited', 'id': 1298}]</t>
  </si>
  <si>
    <t>Young Frankenstein</t>
  </si>
  <si>
    <t>Genre1_Tag_Female</t>
  </si>
  <si>
    <t>Genre1_Tag_Male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</si>
  <si>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</si>
  <si>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</si>
  <si>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</si>
  <si>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</si>
  <si>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</si>
  <si>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</si>
  <si>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</si>
  <si>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</si>
  <si>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</si>
  <si>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</si>
  <si>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</si>
  <si>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</si>
  <si>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</si>
  <si>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</si>
  <si>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</si>
  <si>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</si>
  <si>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</si>
  <si>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</si>
  <si>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</si>
  <si>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</si>
  <si>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</si>
  <si>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</si>
  <si>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</si>
  <si>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</si>
  <si>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#_of_Female_Dialogue</t>
  </si>
  <si>
    <t>#_of_Male_Dialogue</t>
  </si>
  <si>
    <t>Genre2_Tag_Female</t>
  </si>
  <si>
    <t>Genre2_Tag_Male</t>
  </si>
  <si>
    <t>Genre3_Tag_Female</t>
  </si>
  <si>
    <t>Genre3_Tag_Male</t>
  </si>
  <si>
    <t>NFTAG1</t>
  </si>
  <si>
    <t>NMTAG1</t>
  </si>
  <si>
    <t>NFTAG2</t>
  </si>
  <si>
    <t>NMTAG2</t>
  </si>
  <si>
    <t>FD</t>
  </si>
  <si>
    <t>MD</t>
  </si>
  <si>
    <t>N_NM</t>
  </si>
  <si>
    <t>N_NF</t>
  </si>
  <si>
    <t>N_VM</t>
  </si>
  <si>
    <t>N_VF</t>
  </si>
  <si>
    <t>N_AM</t>
  </si>
  <si>
    <t>N_AF</t>
  </si>
  <si>
    <t>NFTAG3</t>
  </si>
  <si>
    <t>NMTAG3</t>
  </si>
  <si>
    <t>Sentiment_Female</t>
  </si>
  <si>
    <t>Sentiment_Male</t>
  </si>
  <si>
    <t>NSF</t>
  </si>
  <si>
    <t>NSM</t>
  </si>
  <si>
    <t>Rating</t>
  </si>
  <si>
    <t>Bechdel</t>
  </si>
  <si>
    <t>N_Rating</t>
  </si>
  <si>
    <t>N_Bechdel</t>
  </si>
  <si>
    <t>F_TAG1</t>
  </si>
  <si>
    <t>M_TAG1</t>
  </si>
  <si>
    <t>F_TAG2</t>
  </si>
  <si>
    <t>M_TAG2</t>
  </si>
  <si>
    <t>N_ROI</t>
  </si>
  <si>
    <t>N_FTAG1</t>
  </si>
  <si>
    <t>N_MTAG1</t>
  </si>
  <si>
    <t>N_FTAG2</t>
  </si>
  <si>
    <t>N_MTAG2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</si>
  <si>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</si>
  <si>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</si>
  <si>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</si>
  <si>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</si>
  <si>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</si>
  <si>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</si>
  <si>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</si>
  <si>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</si>
  <si>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</si>
  <si>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</si>
  <si>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</si>
  <si>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</si>
  <si>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</si>
  <si>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VIF</t>
  </si>
  <si>
    <t>Sxj</t>
  </si>
  <si>
    <t>S</t>
  </si>
  <si>
    <t>G/R</t>
  </si>
  <si>
    <t>#_of_Female_Cast</t>
  </si>
  <si>
    <t>#_of_Male_Cast</t>
  </si>
  <si>
    <t>#_of_Female_Crew</t>
  </si>
  <si>
    <t>#_of_Male_Crew</t>
  </si>
  <si>
    <t>Female_Male_Dialogues_Ratio</t>
  </si>
  <si>
    <t>MAX VALUES</t>
  </si>
  <si>
    <t>MIN VALUES</t>
  </si>
  <si>
    <t xml:space="preserve">MEAN </t>
  </si>
  <si>
    <t>MEDIAN</t>
  </si>
  <si>
    <t>noun_count_male</t>
  </si>
  <si>
    <t>noun_count_female</t>
  </si>
  <si>
    <t>verb_count_male</t>
  </si>
  <si>
    <t>verb_count_female</t>
  </si>
  <si>
    <t>adjective_count_male</t>
  </si>
  <si>
    <t>adjective_count_female</t>
  </si>
  <si>
    <t>75th Percentile</t>
  </si>
  <si>
    <t>25th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</si>
</sst>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3" borderId="0" xfId="0" applyFill="1"/>
    <xf numFmtId="0" fontId="1" fillId="4" borderId="0" xfId="0" applyFont="1" applyFill="1" applyAlignment="1">
      <alignment wrapText="1"/>
    </xf>
    <xf numFmtId="0" fontId="0" fillId="3" borderId="0" xfId="0" applyFill="1" applyBorder="1" applyAlignment="1"/>
    <xf numFmtId="0" fontId="0" fillId="3" borderId="1" xfId="0" applyFill="1" applyBorder="1" applyAlignment="1"/>
    <xf numFmtId="11" fontId="0" fillId="0" borderId="0" xfId="0" applyNumberFormat="1" applyFill="1" applyBorder="1" applyAlignment="1"/>
    <xf numFmtId="0" fontId="1" fillId="2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Box plots of all the POS Tags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plots of all the POS Tags</a:t>
          </a:r>
        </a:p>
      </cx:txPr>
    </cx:title>
    <cx:plotArea>
      <cx:plotAreaRegion>
        <cx:series layoutId="boxWhisker" uniqueId="{FD4AD177-9D2F-4602-A32E-AE42A60BB90E}">
          <cx:tx>
            <cx:txData>
              <cx:f>_xlchart.v1.0</cx:f>
              <cx:v>noun_count_male</cx:v>
            </cx:txData>
          </cx:tx>
          <cx:dataLabels/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5134123A-7CCE-4381-B815-E1819B473269}">
          <cx:tx>
            <cx:txData>
              <cx:f>_xlchart.v1.2</cx:f>
              <cx:v>noun_count_female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98FEC16F-D7CD-49C6-A2DE-9DE7C19EE0A8}">
          <cx:tx>
            <cx:txData>
              <cx:f>_xlchart.v1.4</cx:f>
              <cx:v>verb_count_male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84F02212-F9AF-42CD-B3F6-B37846493C41}">
          <cx:tx>
            <cx:txData>
              <cx:f>_xlchart.v1.6</cx:f>
              <cx:v>verb_count_female</cx:v>
            </cx:txData>
          </cx:tx>
          <cx:dataLabels/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85F1BCB2-6230-446B-A965-3FA4ECD0113E}">
          <cx:tx>
            <cx:txData>
              <cx:f>_xlchart.v1.8</cx:f>
              <cx:v>adjective_count_male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F9140717-13F5-4D52-9D0F-F4943F62ECA5}">
          <cx:tx>
            <cx:txData>
              <cx:f>_xlchart.v1.10</cx:f>
              <cx:v>adjective_count_female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46</xdr:row>
      <xdr:rowOff>180975</xdr:rowOff>
    </xdr:from>
    <xdr:to>
      <xdr:col>11</xdr:col>
      <xdr:colOff>419101</xdr:colOff>
      <xdr:row>69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B559F23-7A44-4BF5-B36C-45291E6FC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6" y="9324975"/>
              <a:ext cx="6991350" cy="4333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333375</xdr:colOff>
      <xdr:row>9</xdr:row>
      <xdr:rowOff>176212</xdr:rowOff>
    </xdr:from>
    <xdr:ext cx="3862660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20EC64F-ABC0-4267-BCF3-EF6389449FCA}"/>
                </a:ext>
              </a:extLst>
            </xdr:cNvPr>
            <xdr:cNvSpPr txBox="1"/>
          </xdr:nvSpPr>
          <xdr:spPr>
            <a:xfrm>
              <a:off x="5819775" y="1909762"/>
              <a:ext cx="3862660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𝑉𝐼𝐹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𝑆𝑡𝑑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𝑆𝑡𝑑𝐸𝑟𝑟𝑜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𝑑𝑖𝑣𝑖𝑑𝑒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𝑅𝑒𝑠𝑖𝑑𝑢𝑎𝑙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𝑀𝑆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20EC64F-ABC0-4267-BCF3-EF6389449FCA}"/>
                </a:ext>
              </a:extLst>
            </xdr:cNvPr>
            <xdr:cNvSpPr txBox="1"/>
          </xdr:nvSpPr>
          <xdr:spPr>
            <a:xfrm>
              <a:off x="5819775" y="1909762"/>
              <a:ext cx="3862660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𝑉𝐼𝐹=𝑆𝑡𝑑 𝐷𝑒𝑣^2∗(𝑛−1)∗𝑆𝑡𝑑𝐸𝑟𝑟𝑜𝑟^2 𝑑𝑖𝑣𝑖𝑑𝑒 (𝑅𝑒𝑠𝑖𝑑𝑢𝑎𝑙 𝑀𝑆)^2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2562060/Downloads/krishna_p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2562060/Downloads/New_Bechdel-master/New_Bechdel-master/Analysis_csv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2562060/Downloads/New_Bechdel-master/New_Bechdel-master/FINAL_DATAS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ishna_pos"/>
    </sheetNames>
    <sheetDataSet>
      <sheetData sheetId="0">
        <row r="1">
          <cell r="C1" t="str">
            <v>Movie_Name</v>
          </cell>
          <cell r="D1" t="str">
            <v>Year_of_Release</v>
          </cell>
          <cell r="E1" t="str">
            <v>IMDB_Rating</v>
          </cell>
          <cell r="F1" t="str">
            <v>Number_of_Votes</v>
          </cell>
          <cell r="G1" t="str">
            <v>Genres</v>
          </cell>
          <cell r="H1" t="str">
            <v>rating</v>
          </cell>
          <cell r="I1" t="str">
            <v>year</v>
          </cell>
          <cell r="J1" t="str">
            <v>id</v>
          </cell>
          <cell r="K1" t="str">
            <v>imdbid</v>
          </cell>
          <cell r="L1" t="str">
            <v>noun_count_male</v>
          </cell>
          <cell r="M1" t="str">
            <v>noun_count_female</v>
          </cell>
          <cell r="N1" t="str">
            <v>verb_count_male</v>
          </cell>
          <cell r="O1" t="str">
            <v>verb_count_female</v>
          </cell>
          <cell r="P1" t="str">
            <v>adjective_count_male</v>
          </cell>
          <cell r="Q1" t="str">
            <v>adjective_count_female</v>
          </cell>
          <cell r="R1" t="str">
            <v>N_NM</v>
          </cell>
          <cell r="S1" t="str">
            <v>N_NF</v>
          </cell>
          <cell r="T1" t="str">
            <v>N_VM</v>
          </cell>
          <cell r="U1" t="str">
            <v>N_VF</v>
          </cell>
          <cell r="V1" t="str">
            <v>N_AM</v>
          </cell>
          <cell r="W1" t="str">
            <v>N_AF</v>
          </cell>
        </row>
        <row r="2">
          <cell r="C2" t="str">
            <v>10 things i hate about you</v>
          </cell>
          <cell r="D2">
            <v>1999</v>
          </cell>
          <cell r="E2">
            <v>6.9</v>
          </cell>
          <cell r="F2">
            <v>62847</v>
          </cell>
          <cell r="G2" t="str">
            <v>['comedy', 'romance']</v>
          </cell>
          <cell r="H2">
            <v>3</v>
          </cell>
          <cell r="I2">
            <v>1999</v>
          </cell>
          <cell r="J2">
            <v>374</v>
          </cell>
          <cell r="K2">
            <v>147800</v>
          </cell>
          <cell r="L2">
            <v>2.441025641</v>
          </cell>
          <cell r="M2">
            <v>2.0801687759999998</v>
          </cell>
          <cell r="N2">
            <v>2.5846153850000002</v>
          </cell>
          <cell r="O2">
            <v>2.6181434600000002</v>
          </cell>
          <cell r="P2">
            <v>0.61538461499999997</v>
          </cell>
          <cell r="Q2">
            <v>0.58016877600000005</v>
          </cell>
          <cell r="R2">
            <v>0.67623007599999996</v>
          </cell>
          <cell r="S2">
            <v>0.292687064</v>
          </cell>
          <cell r="T2">
            <v>0.85922870699999998</v>
          </cell>
          <cell r="U2">
            <v>0.563907822</v>
          </cell>
          <cell r="V2">
            <v>0.69428007899999999</v>
          </cell>
          <cell r="W2">
            <v>0.242458593</v>
          </cell>
        </row>
        <row r="3">
          <cell r="C3" t="str">
            <v>2001: a space odyssey</v>
          </cell>
          <cell r="D3">
            <v>1968</v>
          </cell>
          <cell r="E3">
            <v>8.4</v>
          </cell>
          <cell r="F3">
            <v>163227</v>
          </cell>
          <cell r="G3" t="str">
            <v>['adventure', 'mystery', 'sci-fi']</v>
          </cell>
          <cell r="H3">
            <v>0</v>
          </cell>
          <cell r="I3">
            <v>1968</v>
          </cell>
          <cell r="J3">
            <v>919</v>
          </cell>
          <cell r="K3">
            <v>62622</v>
          </cell>
          <cell r="L3">
            <v>2.2899159660000001</v>
          </cell>
          <cell r="M3">
            <v>2.0588235290000001</v>
          </cell>
          <cell r="N3">
            <v>2.407563025</v>
          </cell>
          <cell r="O3">
            <v>1.911764706</v>
          </cell>
          <cell r="P3">
            <v>0.57983193300000002</v>
          </cell>
          <cell r="Q3">
            <v>0.44117647100000001</v>
          </cell>
          <cell r="R3">
            <v>0.63436861200000005</v>
          </cell>
          <cell r="S3">
            <v>0.28968371300000001</v>
          </cell>
          <cell r="T3">
            <v>0.80036947800000002</v>
          </cell>
          <cell r="U3">
            <v>0.41176470599999998</v>
          </cell>
          <cell r="V3">
            <v>0.65416936000000003</v>
          </cell>
          <cell r="W3">
            <v>0.18437225600000001</v>
          </cell>
        </row>
        <row r="4">
          <cell r="C4" t="str">
            <v>48 hrs.</v>
          </cell>
          <cell r="D4">
            <v>1982</v>
          </cell>
          <cell r="E4">
            <v>6.9</v>
          </cell>
          <cell r="F4">
            <v>22289</v>
          </cell>
          <cell r="G4" t="str">
            <v>['action', 'comedy', 'crime', 'drama', 'thriller']</v>
          </cell>
          <cell r="H4">
            <v>2</v>
          </cell>
          <cell r="I4">
            <v>1982</v>
          </cell>
          <cell r="J4">
            <v>5355</v>
          </cell>
          <cell r="K4">
            <v>83511</v>
          </cell>
          <cell r="L4">
            <v>2.3132075470000002</v>
          </cell>
          <cell r="M4">
            <v>2.4791666669999999</v>
          </cell>
          <cell r="N4">
            <v>2.5622641509999999</v>
          </cell>
          <cell r="O4">
            <v>2.875</v>
          </cell>
          <cell r="P4">
            <v>0.58679245300000005</v>
          </cell>
          <cell r="Q4">
            <v>0.64583333300000001</v>
          </cell>
          <cell r="R4">
            <v>0.64082101000000002</v>
          </cell>
          <cell r="S4">
            <v>0.348827471</v>
          </cell>
          <cell r="T4">
            <v>0.85179826999999997</v>
          </cell>
          <cell r="U4">
            <v>0.61923076899999996</v>
          </cell>
          <cell r="V4">
            <v>0.66202225400000003</v>
          </cell>
          <cell r="W4">
            <v>0.26990049799999999</v>
          </cell>
        </row>
        <row r="5">
          <cell r="C5" t="str">
            <v>8mm</v>
          </cell>
          <cell r="D5">
            <v>1999</v>
          </cell>
          <cell r="E5">
            <v>6.3</v>
          </cell>
          <cell r="F5">
            <v>48212</v>
          </cell>
          <cell r="G5" t="str">
            <v>['crime', 'mystery', 'thriller']</v>
          </cell>
          <cell r="H5">
            <v>1</v>
          </cell>
          <cell r="I5">
            <v>1999</v>
          </cell>
          <cell r="J5">
            <v>146</v>
          </cell>
          <cell r="K5">
            <v>134273</v>
          </cell>
          <cell r="L5">
            <v>2.1505791510000001</v>
          </cell>
          <cell r="M5">
            <v>2.4545454549999999</v>
          </cell>
          <cell r="N5">
            <v>2.5289575289999999</v>
          </cell>
          <cell r="O5">
            <v>2.6666666669999999</v>
          </cell>
          <cell r="P5">
            <v>0.55984555999999996</v>
          </cell>
          <cell r="Q5">
            <v>0.54545454500000001</v>
          </cell>
          <cell r="R5">
            <v>0.59576854800000001</v>
          </cell>
          <cell r="S5">
            <v>0.34536317999999999</v>
          </cell>
          <cell r="T5">
            <v>0.84072582699999998</v>
          </cell>
          <cell r="U5">
            <v>0.57435897400000002</v>
          </cell>
          <cell r="V5">
            <v>0.63162063199999996</v>
          </cell>
          <cell r="W5">
            <v>0.22795115299999999</v>
          </cell>
        </row>
        <row r="6">
          <cell r="C6" t="str">
            <v>a nightmare on elm street 4: the dream master</v>
          </cell>
          <cell r="D6">
            <v>1988</v>
          </cell>
          <cell r="E6">
            <v>5.2</v>
          </cell>
          <cell r="F6">
            <v>13590</v>
          </cell>
          <cell r="G6" t="str">
            <v>['fantasy', 'horror', 'thriller']</v>
          </cell>
          <cell r="H6">
            <v>3</v>
          </cell>
          <cell r="I6">
            <v>1988</v>
          </cell>
          <cell r="J6">
            <v>6020</v>
          </cell>
          <cell r="K6">
            <v>95742</v>
          </cell>
          <cell r="L6">
            <v>1.8947368419999999</v>
          </cell>
          <cell r="M6">
            <v>2.1029411759999999</v>
          </cell>
          <cell r="N6">
            <v>2.3157894739999998</v>
          </cell>
          <cell r="O6">
            <v>2.375</v>
          </cell>
          <cell r="P6">
            <v>0.26315789499999998</v>
          </cell>
          <cell r="Q6">
            <v>0.485294118</v>
          </cell>
          <cell r="R6">
            <v>0.52489331400000006</v>
          </cell>
          <cell r="S6">
            <v>0.29589122099999998</v>
          </cell>
          <cell r="T6">
            <v>0.76986030800000005</v>
          </cell>
          <cell r="U6">
            <v>0.51153846199999997</v>
          </cell>
          <cell r="V6">
            <v>0.296896086</v>
          </cell>
          <cell r="W6">
            <v>0.20280948200000001</v>
          </cell>
        </row>
        <row r="7">
          <cell r="C7" t="str">
            <v>air force one</v>
          </cell>
          <cell r="D7">
            <v>1997</v>
          </cell>
          <cell r="E7">
            <v>6.3</v>
          </cell>
          <cell r="F7">
            <v>61978</v>
          </cell>
          <cell r="G7" t="str">
            <v>['action', 'drama', 'thriller']</v>
          </cell>
          <cell r="H7">
            <v>1</v>
          </cell>
          <cell r="I7">
            <v>1997</v>
          </cell>
          <cell r="J7">
            <v>1068</v>
          </cell>
          <cell r="K7">
            <v>118571</v>
          </cell>
          <cell r="L7">
            <v>2.371428571</v>
          </cell>
          <cell r="M7">
            <v>2.1590909090000001</v>
          </cell>
          <cell r="N7">
            <v>2.625</v>
          </cell>
          <cell r="O7">
            <v>2.0681818179999998</v>
          </cell>
          <cell r="P7">
            <v>0.58571428599999997</v>
          </cell>
          <cell r="Q7">
            <v>0.45454545499999999</v>
          </cell>
          <cell r="R7">
            <v>0.65694980700000005</v>
          </cell>
          <cell r="S7">
            <v>0.30379168600000001</v>
          </cell>
          <cell r="T7">
            <v>0.87265415499999999</v>
          </cell>
          <cell r="U7">
            <v>0.44545454499999998</v>
          </cell>
          <cell r="V7">
            <v>0.66080586100000005</v>
          </cell>
          <cell r="W7">
            <v>0.189959294</v>
          </cell>
        </row>
        <row r="8">
          <cell r="C8" t="str">
            <v>airplane!</v>
          </cell>
          <cell r="D8">
            <v>1980</v>
          </cell>
          <cell r="E8">
            <v>7.8</v>
          </cell>
          <cell r="F8">
            <v>57692</v>
          </cell>
          <cell r="G8" t="str">
            <v>['comedy', 'romance']</v>
          </cell>
          <cell r="H8">
            <v>3</v>
          </cell>
          <cell r="I8">
            <v>1980</v>
          </cell>
          <cell r="J8">
            <v>873</v>
          </cell>
          <cell r="K8">
            <v>80339</v>
          </cell>
          <cell r="L8">
            <v>2.1616161620000001</v>
          </cell>
          <cell r="M8">
            <v>2.5620437960000002</v>
          </cell>
          <cell r="N8">
            <v>2.0404040399999999</v>
          </cell>
          <cell r="O8">
            <v>2.5912408760000001</v>
          </cell>
          <cell r="P8">
            <v>0.44444444399999999</v>
          </cell>
          <cell r="Q8">
            <v>0.59124087599999997</v>
          </cell>
          <cell r="R8">
            <v>0.59882609899999995</v>
          </cell>
          <cell r="S8">
            <v>0.36048857400000001</v>
          </cell>
          <cell r="T8">
            <v>0.678311263</v>
          </cell>
          <cell r="U8">
            <v>0.558113419</v>
          </cell>
          <cell r="V8">
            <v>0.50142450100000002</v>
          </cell>
          <cell r="W8">
            <v>0.247085739</v>
          </cell>
        </row>
        <row r="9">
          <cell r="C9" t="str">
            <v>alien nation</v>
          </cell>
          <cell r="D9">
            <v>1988</v>
          </cell>
          <cell r="E9">
            <v>6.1</v>
          </cell>
          <cell r="F9">
            <v>5590</v>
          </cell>
          <cell r="G9" t="str">
            <v>['crime', 'drama', 'sci-fi', 'thriller']</v>
          </cell>
          <cell r="H9">
            <v>1</v>
          </cell>
          <cell r="I9">
            <v>1988</v>
          </cell>
          <cell r="J9">
            <v>2784</v>
          </cell>
          <cell r="K9">
            <v>94631</v>
          </cell>
          <cell r="L9">
            <v>2.419928826</v>
          </cell>
          <cell r="M9">
            <v>1.8333333329999999</v>
          </cell>
          <cell r="N9">
            <v>2.4661921709999999</v>
          </cell>
          <cell r="O9">
            <v>1.9444444439999999</v>
          </cell>
          <cell r="P9">
            <v>0.59430605000000003</v>
          </cell>
          <cell r="Q9">
            <v>0.63888888899999996</v>
          </cell>
          <cell r="R9">
            <v>0.67038568799999998</v>
          </cell>
          <cell r="S9">
            <v>0.25795644899999998</v>
          </cell>
          <cell r="T9">
            <v>0.81986013199999996</v>
          </cell>
          <cell r="U9">
            <v>0.41880341900000001</v>
          </cell>
          <cell r="V9">
            <v>0.67049913299999997</v>
          </cell>
          <cell r="W9">
            <v>0.266998342</v>
          </cell>
        </row>
        <row r="10">
          <cell r="C10" t="str">
            <v>aliens</v>
          </cell>
          <cell r="D10">
            <v>1986</v>
          </cell>
          <cell r="E10">
            <v>8.5</v>
          </cell>
          <cell r="F10">
            <v>173518</v>
          </cell>
          <cell r="G10" t="str">
            <v>['action', 'sci-fi', 'thriller']</v>
          </cell>
          <cell r="H10">
            <v>3</v>
          </cell>
          <cell r="I10">
            <v>1986</v>
          </cell>
          <cell r="J10">
            <v>283</v>
          </cell>
          <cell r="K10">
            <v>90605</v>
          </cell>
          <cell r="L10">
            <v>2.102661597</v>
          </cell>
          <cell r="M10">
            <v>2.3645833330000001</v>
          </cell>
          <cell r="N10">
            <v>2.5969581750000001</v>
          </cell>
          <cell r="O10">
            <v>2.3020833330000001</v>
          </cell>
          <cell r="P10">
            <v>0.55893536099999996</v>
          </cell>
          <cell r="Q10">
            <v>0.59375</v>
          </cell>
          <cell r="R10">
            <v>0.58249409100000005</v>
          </cell>
          <cell r="S10">
            <v>0.33270519300000001</v>
          </cell>
          <cell r="T10">
            <v>0.86333194000000002</v>
          </cell>
          <cell r="U10">
            <v>0.49583333299999999</v>
          </cell>
          <cell r="V10">
            <v>0.63059374099999999</v>
          </cell>
          <cell r="W10">
            <v>0.24813432799999999</v>
          </cell>
        </row>
        <row r="11">
          <cell r="C11" t="str">
            <v>amadeus</v>
          </cell>
          <cell r="D11">
            <v>1984</v>
          </cell>
          <cell r="E11">
            <v>8.4</v>
          </cell>
          <cell r="F11">
            <v>99138</v>
          </cell>
          <cell r="G11" t="str">
            <v>['biography', 'drama', 'music']</v>
          </cell>
          <cell r="H11">
            <v>3</v>
          </cell>
          <cell r="I11">
            <v>1984</v>
          </cell>
          <cell r="J11">
            <v>613</v>
          </cell>
          <cell r="K11">
            <v>86879</v>
          </cell>
          <cell r="L11">
            <v>2.1851851849999999</v>
          </cell>
          <cell r="M11">
            <v>2.2065573770000002</v>
          </cell>
          <cell r="N11">
            <v>2.472934473</v>
          </cell>
          <cell r="O11">
            <v>2.3442622950000001</v>
          </cell>
          <cell r="P11">
            <v>0.53988603999999996</v>
          </cell>
          <cell r="Q11">
            <v>0.60327868900000003</v>
          </cell>
          <cell r="R11">
            <v>0.60535535500000004</v>
          </cell>
          <cell r="S11">
            <v>0.31047038500000002</v>
          </cell>
          <cell r="T11">
            <v>0.82210154099999999</v>
          </cell>
          <cell r="U11">
            <v>0.50491803300000004</v>
          </cell>
          <cell r="V11">
            <v>0.60910219899999996</v>
          </cell>
          <cell r="W11">
            <v>0.25211646700000001</v>
          </cell>
        </row>
        <row r="12">
          <cell r="C12" t="str">
            <v>an american werewolf in london</v>
          </cell>
          <cell r="D12">
            <v>1981</v>
          </cell>
          <cell r="E12">
            <v>7.5</v>
          </cell>
          <cell r="F12">
            <v>24443</v>
          </cell>
          <cell r="G12" t="str">
            <v>['horror', 'romance']</v>
          </cell>
          <cell r="H12">
            <v>2</v>
          </cell>
          <cell r="I12">
            <v>1981</v>
          </cell>
          <cell r="J12">
            <v>2873</v>
          </cell>
          <cell r="K12">
            <v>82010</v>
          </cell>
          <cell r="L12">
            <v>2.2852459020000002</v>
          </cell>
          <cell r="M12">
            <v>2.2454212450000002</v>
          </cell>
          <cell r="N12">
            <v>2.508196721</v>
          </cell>
          <cell r="O12">
            <v>2.3882783879999998</v>
          </cell>
          <cell r="P12">
            <v>0.56721311500000005</v>
          </cell>
          <cell r="Q12">
            <v>0.56410256400000003</v>
          </cell>
          <cell r="R12">
            <v>0.63307487799999995</v>
          </cell>
          <cell r="S12">
            <v>0.31593866799999998</v>
          </cell>
          <cell r="T12">
            <v>0.83382411099999998</v>
          </cell>
          <cell r="U12">
            <v>0.51439842199999997</v>
          </cell>
          <cell r="V12">
            <v>0.63993274499999997</v>
          </cell>
          <cell r="W12">
            <v>0.23574435499999999</v>
          </cell>
        </row>
        <row r="13">
          <cell r="C13" t="str">
            <v>american outlaws</v>
          </cell>
          <cell r="D13">
            <v>2001</v>
          </cell>
          <cell r="E13">
            <v>5.7</v>
          </cell>
          <cell r="F13">
            <v>7425</v>
          </cell>
          <cell r="G13" t="str">
            <v>['action', 'western']</v>
          </cell>
          <cell r="H13">
            <v>1</v>
          </cell>
          <cell r="I13">
            <v>2001</v>
          </cell>
          <cell r="J13">
            <v>1112</v>
          </cell>
          <cell r="K13">
            <v>244000</v>
          </cell>
          <cell r="L13">
            <v>2.3040847200000001</v>
          </cell>
          <cell r="M13">
            <v>0.875</v>
          </cell>
          <cell r="N13">
            <v>2.6505295009999998</v>
          </cell>
          <cell r="O13">
            <v>1.375</v>
          </cell>
          <cell r="P13">
            <v>0.53706505299999996</v>
          </cell>
          <cell r="Q13">
            <v>0.25</v>
          </cell>
          <cell r="R13">
            <v>0.63829374000000005</v>
          </cell>
          <cell r="S13">
            <v>0.123115578</v>
          </cell>
          <cell r="T13">
            <v>0.881141175</v>
          </cell>
          <cell r="U13">
            <v>0.296153846</v>
          </cell>
          <cell r="V13">
            <v>0.60591954699999995</v>
          </cell>
          <cell r="W13">
            <v>0.104477612</v>
          </cell>
        </row>
        <row r="14">
          <cell r="C14" t="str">
            <v>american psycho</v>
          </cell>
          <cell r="D14">
            <v>2000</v>
          </cell>
          <cell r="E14">
            <v>7.4</v>
          </cell>
          <cell r="F14">
            <v>101357</v>
          </cell>
          <cell r="G14" t="str">
            <v>['drama', 'thriller']</v>
          </cell>
          <cell r="H14">
            <v>1</v>
          </cell>
          <cell r="I14">
            <v>2000</v>
          </cell>
          <cell r="J14">
            <v>64</v>
          </cell>
          <cell r="K14">
            <v>144084</v>
          </cell>
          <cell r="L14">
            <v>2.2212389379999999</v>
          </cell>
          <cell r="M14">
            <v>0</v>
          </cell>
          <cell r="N14">
            <v>2.3643067850000001</v>
          </cell>
          <cell r="O14">
            <v>0</v>
          </cell>
          <cell r="P14">
            <v>0.47492625399999999</v>
          </cell>
          <cell r="Q14">
            <v>0</v>
          </cell>
          <cell r="R14">
            <v>0.615343219</v>
          </cell>
          <cell r="S14">
            <v>0</v>
          </cell>
          <cell r="T14">
            <v>0.78598938699999998</v>
          </cell>
          <cell r="U14">
            <v>0</v>
          </cell>
          <cell r="V14">
            <v>0.53581423500000003</v>
          </cell>
          <cell r="W14">
            <v>0</v>
          </cell>
        </row>
        <row r="15">
          <cell r="C15" t="str">
            <v>antitrust</v>
          </cell>
          <cell r="D15">
            <v>2001</v>
          </cell>
          <cell r="E15">
            <v>6</v>
          </cell>
          <cell r="F15">
            <v>16453</v>
          </cell>
          <cell r="G15" t="str">
            <v>['drama', 'thriller']</v>
          </cell>
          <cell r="H15">
            <v>2</v>
          </cell>
          <cell r="I15">
            <v>2001</v>
          </cell>
          <cell r="J15">
            <v>154</v>
          </cell>
          <cell r="K15">
            <v>218817</v>
          </cell>
          <cell r="L15">
            <v>2.22265625</v>
          </cell>
          <cell r="M15">
            <v>2.07037037</v>
          </cell>
          <cell r="N15">
            <v>2.484375</v>
          </cell>
          <cell r="O15">
            <v>2.5740740739999999</v>
          </cell>
          <cell r="P15">
            <v>0.5546875</v>
          </cell>
          <cell r="Q15">
            <v>0.61111111100000004</v>
          </cell>
          <cell r="R15">
            <v>0.615735853</v>
          </cell>
          <cell r="S15">
            <v>0.29130839400000003</v>
          </cell>
          <cell r="T15">
            <v>0.82590482600000004</v>
          </cell>
          <cell r="U15">
            <v>0.55441595399999999</v>
          </cell>
          <cell r="V15">
            <v>0.62580128199999996</v>
          </cell>
          <cell r="W15">
            <v>0.25538971799999999</v>
          </cell>
        </row>
        <row r="16">
          <cell r="C16" t="str">
            <v>austin powers: international man of mystery</v>
          </cell>
          <cell r="D16">
            <v>1997</v>
          </cell>
          <cell r="E16">
            <v>7.1</v>
          </cell>
          <cell r="F16">
            <v>75240</v>
          </cell>
          <cell r="G16" t="str">
            <v>['action', 'adventure', 'comedy', 'crime']</v>
          </cell>
          <cell r="H16">
            <v>2</v>
          </cell>
          <cell r="I16">
            <v>1997</v>
          </cell>
          <cell r="J16">
            <v>5</v>
          </cell>
          <cell r="K16">
            <v>118655</v>
          </cell>
          <cell r="L16">
            <v>2.4017857139999998</v>
          </cell>
          <cell r="M16">
            <v>2.1714285709999999</v>
          </cell>
          <cell r="N16">
            <v>2.4174107139999998</v>
          </cell>
          <cell r="O16">
            <v>1.9428571429999999</v>
          </cell>
          <cell r="P16">
            <v>0.62946428600000004</v>
          </cell>
          <cell r="Q16">
            <v>0.45714285700000001</v>
          </cell>
          <cell r="R16">
            <v>0.66535955599999996</v>
          </cell>
          <cell r="S16">
            <v>0.30552763799999999</v>
          </cell>
          <cell r="T16">
            <v>0.80364323999999998</v>
          </cell>
          <cell r="U16">
            <v>0.41846153800000002</v>
          </cell>
          <cell r="V16">
            <v>0.71016483500000005</v>
          </cell>
          <cell r="W16">
            <v>0.191044776</v>
          </cell>
        </row>
        <row r="17">
          <cell r="C17" t="str">
            <v>bachelor party</v>
          </cell>
          <cell r="D17">
            <v>1984</v>
          </cell>
          <cell r="E17">
            <v>5.9</v>
          </cell>
          <cell r="F17">
            <v>14050</v>
          </cell>
          <cell r="G17" t="str">
            <v>['comedy', 'romance']</v>
          </cell>
          <cell r="H17">
            <v>3</v>
          </cell>
          <cell r="I17">
            <v>1984</v>
          </cell>
          <cell r="J17">
            <v>6309</v>
          </cell>
          <cell r="K17">
            <v>86927</v>
          </cell>
          <cell r="L17">
            <v>2.4829721359999999</v>
          </cell>
          <cell r="M17">
            <v>1.9745222929999999</v>
          </cell>
          <cell r="N17">
            <v>2.5232198139999999</v>
          </cell>
          <cell r="O17">
            <v>2.0063694270000001</v>
          </cell>
          <cell r="P17">
            <v>0.63777089799999997</v>
          </cell>
          <cell r="Q17">
            <v>0.38216560500000002</v>
          </cell>
          <cell r="R17">
            <v>0.68785038899999995</v>
          </cell>
          <cell r="S17">
            <v>0.277822232</v>
          </cell>
          <cell r="T17">
            <v>0.838818383</v>
          </cell>
          <cell r="U17">
            <v>0.43214110700000002</v>
          </cell>
          <cell r="V17">
            <v>0.71953639800000002</v>
          </cell>
          <cell r="W17">
            <v>0.15971099899999999</v>
          </cell>
        </row>
        <row r="18">
          <cell r="C18" t="str">
            <v>barry lyndon</v>
          </cell>
          <cell r="D18">
            <v>1975</v>
          </cell>
          <cell r="E18">
            <v>8.1</v>
          </cell>
          <cell r="F18">
            <v>40622</v>
          </cell>
          <cell r="G18" t="str">
            <v>['drama', 'romance', 'war']</v>
          </cell>
          <cell r="H18">
            <v>1</v>
          </cell>
          <cell r="I18">
            <v>1975</v>
          </cell>
          <cell r="J18">
            <v>2317</v>
          </cell>
          <cell r="K18">
            <v>72684</v>
          </cell>
          <cell r="L18">
            <v>2.3379629629999998</v>
          </cell>
          <cell r="M18">
            <v>1.9016393439999999</v>
          </cell>
          <cell r="N18">
            <v>2.4490740739999999</v>
          </cell>
          <cell r="O18">
            <v>2.3524590160000001</v>
          </cell>
          <cell r="P18">
            <v>0.57407407399999999</v>
          </cell>
          <cell r="Q18">
            <v>0.52459016400000003</v>
          </cell>
          <cell r="R18">
            <v>0.64767892900000001</v>
          </cell>
          <cell r="S18">
            <v>0.26756734500000001</v>
          </cell>
          <cell r="T18">
            <v>0.81416939700000002</v>
          </cell>
          <cell r="U18">
            <v>0.50668347999999996</v>
          </cell>
          <cell r="V18">
            <v>0.64767331399999994</v>
          </cell>
          <cell r="W18">
            <v>0.21923171</v>
          </cell>
        </row>
        <row r="19">
          <cell r="C19" t="str">
            <v>basic</v>
          </cell>
          <cell r="D19">
            <v>2003</v>
          </cell>
          <cell r="E19">
            <v>6.3</v>
          </cell>
          <cell r="F19">
            <v>26295</v>
          </cell>
          <cell r="G19" t="str">
            <v>['crime', 'drama', 'mystery', 'thriller']</v>
          </cell>
          <cell r="H19">
            <v>3</v>
          </cell>
          <cell r="I19">
            <v>2003</v>
          </cell>
          <cell r="J19">
            <v>5567</v>
          </cell>
          <cell r="K19">
            <v>264395</v>
          </cell>
          <cell r="L19">
            <v>2.5562403699999998</v>
          </cell>
          <cell r="M19">
            <v>2.6206896550000001</v>
          </cell>
          <cell r="N19">
            <v>2.619414484</v>
          </cell>
          <cell r="O19">
            <v>2.551724138</v>
          </cell>
          <cell r="P19">
            <v>0.57164868999999996</v>
          </cell>
          <cell r="Q19">
            <v>0.413793103</v>
          </cell>
          <cell r="R19">
            <v>0.70814767000000001</v>
          </cell>
          <cell r="S19">
            <v>0.36874025300000002</v>
          </cell>
          <cell r="T19">
            <v>0.87079730799999999</v>
          </cell>
          <cell r="U19">
            <v>0.54960212200000003</v>
          </cell>
          <cell r="V19">
            <v>0.64493698399999999</v>
          </cell>
          <cell r="W19">
            <v>0.17292846100000001</v>
          </cell>
        </row>
        <row r="20">
          <cell r="C20" t="str">
            <v>big fish</v>
          </cell>
          <cell r="D20">
            <v>2003</v>
          </cell>
          <cell r="E20">
            <v>8.1</v>
          </cell>
          <cell r="F20">
            <v>144264</v>
          </cell>
          <cell r="G20" t="str">
            <v>['adventure', 'drama', 'fantasy']</v>
          </cell>
          <cell r="H20">
            <v>1</v>
          </cell>
          <cell r="I20">
            <v>2003</v>
          </cell>
          <cell r="J20">
            <v>2402</v>
          </cell>
          <cell r="K20">
            <v>319061</v>
          </cell>
          <cell r="L20">
            <v>2.074626866</v>
          </cell>
          <cell r="M20">
            <v>2.2805755400000001</v>
          </cell>
          <cell r="N20">
            <v>2.4477611939999999</v>
          </cell>
          <cell r="O20">
            <v>2.431654676</v>
          </cell>
          <cell r="P20">
            <v>0.503731343</v>
          </cell>
          <cell r="Q20">
            <v>0.46762589900000001</v>
          </cell>
          <cell r="R20">
            <v>0.57472771300000003</v>
          </cell>
          <cell r="S20">
            <v>0.320885001</v>
          </cell>
          <cell r="T20">
            <v>0.81373294399999996</v>
          </cell>
          <cell r="U20">
            <v>0.52374100700000004</v>
          </cell>
          <cell r="V20">
            <v>0.56831228499999997</v>
          </cell>
          <cell r="W20">
            <v>0.19542574900000001</v>
          </cell>
        </row>
        <row r="21">
          <cell r="C21" t="str">
            <v>blade runner</v>
          </cell>
          <cell r="D21">
            <v>1982</v>
          </cell>
          <cell r="E21">
            <v>8.3000000000000007</v>
          </cell>
          <cell r="F21">
            <v>188735</v>
          </cell>
          <cell r="G21" t="str">
            <v>['drama', 'sci-fi', 'thriller']</v>
          </cell>
          <cell r="H21">
            <v>1</v>
          </cell>
          <cell r="I21">
            <v>1982</v>
          </cell>
          <cell r="J21">
            <v>234</v>
          </cell>
          <cell r="K21">
            <v>83658</v>
          </cell>
          <cell r="L21">
            <v>2.3131991049999998</v>
          </cell>
          <cell r="M21">
            <v>2.3617021280000001</v>
          </cell>
          <cell r="N21">
            <v>2.3713646530000001</v>
          </cell>
          <cell r="O21">
            <v>2.4893617020000001</v>
          </cell>
          <cell r="P21">
            <v>0.54138702500000002</v>
          </cell>
          <cell r="Q21">
            <v>0.404255319</v>
          </cell>
          <cell r="R21">
            <v>0.64081867100000001</v>
          </cell>
          <cell r="S21">
            <v>0.33229979700000001</v>
          </cell>
          <cell r="T21">
            <v>0.78833570200000003</v>
          </cell>
          <cell r="U21">
            <v>0.53617021300000001</v>
          </cell>
          <cell r="V21">
            <v>0.61079561800000004</v>
          </cell>
          <cell r="W21">
            <v>0.16894252100000001</v>
          </cell>
        </row>
        <row r="22">
          <cell r="C22" t="str">
            <v>blast from the past</v>
          </cell>
          <cell r="D22">
            <v>1999</v>
          </cell>
          <cell r="E22">
            <v>6.4</v>
          </cell>
          <cell r="F22">
            <v>23489</v>
          </cell>
          <cell r="G22" t="str">
            <v>['comedy', 'drama', 'romance']</v>
          </cell>
          <cell r="H22">
            <v>3</v>
          </cell>
          <cell r="I22">
            <v>1999</v>
          </cell>
          <cell r="J22">
            <v>5342</v>
          </cell>
          <cell r="K22">
            <v>124298</v>
          </cell>
          <cell r="L22">
            <v>2.2569767440000001</v>
          </cell>
          <cell r="M22">
            <v>2.2583333329999999</v>
          </cell>
          <cell r="N22">
            <v>2.4720930229999998</v>
          </cell>
          <cell r="O22">
            <v>2.2000000000000002</v>
          </cell>
          <cell r="P22">
            <v>0.60697674400000001</v>
          </cell>
          <cell r="Q22">
            <v>0.491666667</v>
          </cell>
          <cell r="R22">
            <v>0.62524355799999998</v>
          </cell>
          <cell r="S22">
            <v>0.317755444</v>
          </cell>
          <cell r="T22">
            <v>0.82182180900000001</v>
          </cell>
          <cell r="U22">
            <v>0.47384615400000002</v>
          </cell>
          <cell r="V22">
            <v>0.68479427500000001</v>
          </cell>
          <cell r="W22">
            <v>0.20547263700000001</v>
          </cell>
        </row>
        <row r="23">
          <cell r="C23" t="str">
            <v>blue velvet</v>
          </cell>
          <cell r="D23">
            <v>1986</v>
          </cell>
          <cell r="E23">
            <v>7.8</v>
          </cell>
          <cell r="F23">
            <v>54576</v>
          </cell>
          <cell r="G23" t="str">
            <v>['crime', 'mystery', 'thriller']</v>
          </cell>
          <cell r="H23">
            <v>1</v>
          </cell>
          <cell r="I23">
            <v>1986</v>
          </cell>
          <cell r="J23">
            <v>2662</v>
          </cell>
          <cell r="K23">
            <v>90756</v>
          </cell>
          <cell r="L23">
            <v>2.264423077</v>
          </cell>
          <cell r="M23">
            <v>2.3479853479999999</v>
          </cell>
          <cell r="N23">
            <v>2.490384615</v>
          </cell>
          <cell r="O23">
            <v>2.7765567770000001</v>
          </cell>
          <cell r="P23">
            <v>0.57692307700000001</v>
          </cell>
          <cell r="Q23">
            <v>0.67399267399999996</v>
          </cell>
          <cell r="R23">
            <v>0.62730639300000002</v>
          </cell>
          <cell r="S23">
            <v>0.33036979799999999</v>
          </cell>
          <cell r="T23">
            <v>0.82790266000000001</v>
          </cell>
          <cell r="U23">
            <v>0.59802761299999996</v>
          </cell>
          <cell r="V23">
            <v>0.65088757399999997</v>
          </cell>
          <cell r="W23">
            <v>0.28166858</v>
          </cell>
        </row>
        <row r="24">
          <cell r="C24" t="str">
            <v>braveheart</v>
          </cell>
          <cell r="D24">
            <v>1995</v>
          </cell>
          <cell r="E24">
            <v>8.4</v>
          </cell>
          <cell r="F24">
            <v>245652</v>
          </cell>
          <cell r="G24" t="str">
            <v>['action', 'biography', 'drama', 'history', 'war']</v>
          </cell>
          <cell r="H24">
            <v>2</v>
          </cell>
          <cell r="I24">
            <v>1995</v>
          </cell>
          <cell r="J24">
            <v>205</v>
          </cell>
          <cell r="K24">
            <v>112573</v>
          </cell>
          <cell r="L24">
            <v>2.449494949</v>
          </cell>
          <cell r="M24">
            <v>2.8554216870000002</v>
          </cell>
          <cell r="N24">
            <v>2.4292929289999998</v>
          </cell>
          <cell r="O24">
            <v>3.518072289</v>
          </cell>
          <cell r="P24">
            <v>0.64646464599999998</v>
          </cell>
          <cell r="Q24">
            <v>0.69879518100000004</v>
          </cell>
          <cell r="R24">
            <v>0.67857630400000002</v>
          </cell>
          <cell r="S24">
            <v>0.40176787600000002</v>
          </cell>
          <cell r="T24">
            <v>0.80759336000000004</v>
          </cell>
          <cell r="U24">
            <v>0.75773864700000004</v>
          </cell>
          <cell r="V24">
            <v>0.72934472900000002</v>
          </cell>
          <cell r="W24">
            <v>0.29203380699999998</v>
          </cell>
        </row>
        <row r="25">
          <cell r="C25" t="str">
            <v>casablanca</v>
          </cell>
          <cell r="D25">
            <v>1942</v>
          </cell>
          <cell r="E25">
            <v>8.8000000000000007</v>
          </cell>
          <cell r="F25">
            <v>170874</v>
          </cell>
          <cell r="G25" t="str">
            <v>['drama', 'romance', 'war']</v>
          </cell>
          <cell r="H25">
            <v>1</v>
          </cell>
          <cell r="I25">
            <v>1942</v>
          </cell>
          <cell r="J25">
            <v>1076</v>
          </cell>
          <cell r="K25">
            <v>34583</v>
          </cell>
          <cell r="L25">
            <v>2.239564428</v>
          </cell>
          <cell r="M25">
            <v>2.250883392</v>
          </cell>
          <cell r="N25">
            <v>2.5372050819999998</v>
          </cell>
          <cell r="O25">
            <v>2.6360424029999998</v>
          </cell>
          <cell r="P25">
            <v>0.55353901999999999</v>
          </cell>
          <cell r="Q25">
            <v>0.61130742000000005</v>
          </cell>
          <cell r="R25">
            <v>0.62041987499999995</v>
          </cell>
          <cell r="S25">
            <v>0.31670721099999999</v>
          </cell>
          <cell r="T25">
            <v>0.84346764100000005</v>
          </cell>
          <cell r="U25">
            <v>0.56776297899999995</v>
          </cell>
          <cell r="V25">
            <v>0.62450556099999999</v>
          </cell>
          <cell r="W25">
            <v>0.25547175799999999</v>
          </cell>
        </row>
        <row r="26">
          <cell r="C26" t="str">
            <v>cast away</v>
          </cell>
          <cell r="D26">
            <v>2000</v>
          </cell>
          <cell r="E26">
            <v>7.5</v>
          </cell>
          <cell r="F26">
            <v>104477</v>
          </cell>
          <cell r="G26" t="str">
            <v>['adventure', 'drama']</v>
          </cell>
          <cell r="H26">
            <v>2</v>
          </cell>
          <cell r="I26">
            <v>2000</v>
          </cell>
          <cell r="J26">
            <v>3795</v>
          </cell>
          <cell r="K26">
            <v>162222</v>
          </cell>
          <cell r="L26">
            <v>2.165333333</v>
          </cell>
          <cell r="M26">
            <v>3.6</v>
          </cell>
          <cell r="N26">
            <v>2.229333333</v>
          </cell>
          <cell r="O26">
            <v>2.92</v>
          </cell>
          <cell r="P26">
            <v>0.53600000000000003</v>
          </cell>
          <cell r="Q26">
            <v>0.64</v>
          </cell>
          <cell r="R26">
            <v>0.59985585600000002</v>
          </cell>
          <cell r="S26">
            <v>0.50653266299999999</v>
          </cell>
          <cell r="T26">
            <v>0.74111885600000005</v>
          </cell>
          <cell r="U26">
            <v>0.62892307700000005</v>
          </cell>
          <cell r="V26">
            <v>0.60471794899999998</v>
          </cell>
          <cell r="W26">
            <v>0.26746268699999998</v>
          </cell>
        </row>
        <row r="27">
          <cell r="C27" t="str">
            <v>dark star</v>
          </cell>
          <cell r="D27">
            <v>1974</v>
          </cell>
          <cell r="E27">
            <v>6.5</v>
          </cell>
          <cell r="F27">
            <v>8303</v>
          </cell>
          <cell r="G27" t="str">
            <v>['comedy', 'sci-fi', 'thriller']</v>
          </cell>
          <cell r="H27">
            <v>0</v>
          </cell>
          <cell r="I27">
            <v>1974</v>
          </cell>
          <cell r="J27">
            <v>1814</v>
          </cell>
          <cell r="K27">
            <v>69945</v>
          </cell>
          <cell r="L27">
            <v>2.7395833330000001</v>
          </cell>
          <cell r="M27">
            <v>0</v>
          </cell>
          <cell r="N27">
            <v>2.8020833330000001</v>
          </cell>
          <cell r="O27">
            <v>0</v>
          </cell>
          <cell r="P27">
            <v>0.63888888899999996</v>
          </cell>
          <cell r="Q27">
            <v>0</v>
          </cell>
          <cell r="R27">
            <v>0.75893862599999995</v>
          </cell>
          <cell r="S27">
            <v>0</v>
          </cell>
          <cell r="T27">
            <v>0.93152368200000002</v>
          </cell>
          <cell r="U27">
            <v>0</v>
          </cell>
          <cell r="V27">
            <v>0.72079772099999995</v>
          </cell>
          <cell r="W27">
            <v>0</v>
          </cell>
        </row>
        <row r="28">
          <cell r="C28" t="str">
            <v>donnie darko</v>
          </cell>
          <cell r="D28">
            <v>2001</v>
          </cell>
          <cell r="E28">
            <v>8.3000000000000007</v>
          </cell>
          <cell r="F28">
            <v>215194</v>
          </cell>
          <cell r="G28" t="str">
            <v>['drama', 'mystery', 'sci-fi']</v>
          </cell>
          <cell r="H28">
            <v>3</v>
          </cell>
          <cell r="I28">
            <v>2001</v>
          </cell>
          <cell r="J28">
            <v>887</v>
          </cell>
          <cell r="K28">
            <v>246578</v>
          </cell>
          <cell r="L28">
            <v>2.295833333</v>
          </cell>
          <cell r="M28">
            <v>2.136363636</v>
          </cell>
          <cell r="N28">
            <v>2.59375</v>
          </cell>
          <cell r="O28">
            <v>2.0454545450000001</v>
          </cell>
          <cell r="P28">
            <v>0.56458333299999997</v>
          </cell>
          <cell r="Q28">
            <v>0.81818181800000001</v>
          </cell>
          <cell r="R28">
            <v>0.636007883</v>
          </cell>
          <cell r="S28">
            <v>0.30059387799999998</v>
          </cell>
          <cell r="T28">
            <v>0.86226541599999995</v>
          </cell>
          <cell r="U28">
            <v>0.440559441</v>
          </cell>
          <cell r="V28">
            <v>0.63696581200000002</v>
          </cell>
          <cell r="W28">
            <v>0.34192673000000001</v>
          </cell>
        </row>
        <row r="29">
          <cell r="C29" t="str">
            <v>drop dead gorgeous</v>
          </cell>
          <cell r="D29">
            <v>1999</v>
          </cell>
          <cell r="E29">
            <v>6.3</v>
          </cell>
          <cell r="F29">
            <v>16417</v>
          </cell>
          <cell r="G29" t="str">
            <v>['comedy', 'adult']</v>
          </cell>
          <cell r="H29">
            <v>3</v>
          </cell>
          <cell r="I29">
            <v>1999</v>
          </cell>
          <cell r="J29">
            <v>1844</v>
          </cell>
          <cell r="K29">
            <v>157503</v>
          </cell>
          <cell r="L29">
            <v>2.585365854</v>
          </cell>
          <cell r="M29">
            <v>2.2150943399999998</v>
          </cell>
          <cell r="N29">
            <v>1.8780487800000001</v>
          </cell>
          <cell r="O29">
            <v>2.7169811319999999</v>
          </cell>
          <cell r="P29">
            <v>0.58536585399999996</v>
          </cell>
          <cell r="Q29">
            <v>0.50566037699999999</v>
          </cell>
          <cell r="R29">
            <v>0.71621621599999996</v>
          </cell>
          <cell r="S29">
            <v>0.31167156499999998</v>
          </cell>
          <cell r="T29">
            <v>0.62433793199999998</v>
          </cell>
          <cell r="U29">
            <v>0.58519593599999997</v>
          </cell>
          <cell r="V29">
            <v>0.66041275799999999</v>
          </cell>
          <cell r="W29">
            <v>0.211320755</v>
          </cell>
        </row>
        <row r="30">
          <cell r="C30" t="str">
            <v>duck soup</v>
          </cell>
          <cell r="D30">
            <v>1933</v>
          </cell>
          <cell r="E30">
            <v>8.1</v>
          </cell>
          <cell r="F30">
            <v>27112</v>
          </cell>
          <cell r="G30" t="str">
            <v>['comedy', 'musical']</v>
          </cell>
          <cell r="H30">
            <v>1</v>
          </cell>
          <cell r="I30">
            <v>1933</v>
          </cell>
          <cell r="J30">
            <v>5185</v>
          </cell>
          <cell r="K30">
            <v>23969</v>
          </cell>
          <cell r="L30">
            <v>2.3355481729999998</v>
          </cell>
          <cell r="M30">
            <v>2.2999999999999998</v>
          </cell>
          <cell r="N30">
            <v>2.5847176080000001</v>
          </cell>
          <cell r="O30">
            <v>2.2999999999999998</v>
          </cell>
          <cell r="P30">
            <v>0.61129568099999998</v>
          </cell>
          <cell r="Q30">
            <v>0.55000000000000004</v>
          </cell>
          <cell r="R30">
            <v>0.64700996700000002</v>
          </cell>
          <cell r="S30">
            <v>0.32361809000000002</v>
          </cell>
          <cell r="T30">
            <v>0.85926269</v>
          </cell>
          <cell r="U30">
            <v>0.49538461499999997</v>
          </cell>
          <cell r="V30">
            <v>0.68966692200000002</v>
          </cell>
          <cell r="W30">
            <v>0.22985074599999999</v>
          </cell>
        </row>
        <row r="31">
          <cell r="C31" t="str">
            <v>eternal sunshine of the spotless mind</v>
          </cell>
          <cell r="D31">
            <v>2004</v>
          </cell>
          <cell r="E31">
            <v>8.5</v>
          </cell>
          <cell r="F31">
            <v>224838</v>
          </cell>
          <cell r="G31" t="str">
            <v>['drama', 'romance', 'sci-fi']</v>
          </cell>
          <cell r="H31">
            <v>2</v>
          </cell>
          <cell r="I31">
            <v>2004</v>
          </cell>
          <cell r="J31">
            <v>133</v>
          </cell>
          <cell r="K31">
            <v>338013</v>
          </cell>
          <cell r="L31">
            <v>1.9659090910000001</v>
          </cell>
          <cell r="M31">
            <v>2.4141104289999999</v>
          </cell>
          <cell r="N31">
            <v>2.448863636</v>
          </cell>
          <cell r="O31">
            <v>2.5536809819999999</v>
          </cell>
          <cell r="P31">
            <v>0.57954545499999999</v>
          </cell>
          <cell r="Q31">
            <v>0.569018405</v>
          </cell>
          <cell r="R31">
            <v>0.54460995099999998</v>
          </cell>
          <cell r="S31">
            <v>0.33967382899999998</v>
          </cell>
          <cell r="T31">
            <v>0.81409943900000004</v>
          </cell>
          <cell r="U31">
            <v>0.55002359599999995</v>
          </cell>
          <cell r="V31">
            <v>0.65384615400000001</v>
          </cell>
          <cell r="W31">
            <v>0.23779873600000001</v>
          </cell>
        </row>
        <row r="32">
          <cell r="C32" t="str">
            <v>even cowgirls get the blues</v>
          </cell>
          <cell r="D32">
            <v>1993</v>
          </cell>
          <cell r="E32">
            <v>4</v>
          </cell>
          <cell r="F32">
            <v>3947</v>
          </cell>
          <cell r="G32" t="str">
            <v>['comedy', 'drama', 'romance', 'western']</v>
          </cell>
          <cell r="H32">
            <v>3</v>
          </cell>
          <cell r="I32">
            <v>1993</v>
          </cell>
          <cell r="J32">
            <v>1790</v>
          </cell>
          <cell r="K32">
            <v>106834</v>
          </cell>
          <cell r="L32">
            <v>2.2840909090000001</v>
          </cell>
          <cell r="M32">
            <v>2.888888889</v>
          </cell>
          <cell r="N32">
            <v>2.5340909090000001</v>
          </cell>
          <cell r="O32">
            <v>3.2539682540000001</v>
          </cell>
          <cell r="P32">
            <v>0.534090909</v>
          </cell>
          <cell r="Q32">
            <v>0.65079365099999997</v>
          </cell>
          <cell r="R32">
            <v>0.63275491399999995</v>
          </cell>
          <cell r="S32">
            <v>0.40647682899999998</v>
          </cell>
          <cell r="T32">
            <v>0.84243236700000002</v>
          </cell>
          <cell r="U32">
            <v>0.70085470100000002</v>
          </cell>
          <cell r="V32">
            <v>0.60256410299999996</v>
          </cell>
          <cell r="W32">
            <v>0.271973466</v>
          </cell>
        </row>
        <row r="33">
          <cell r="C33" t="str">
            <v>event horizon</v>
          </cell>
          <cell r="D33">
            <v>1997</v>
          </cell>
          <cell r="E33">
            <v>6.4</v>
          </cell>
          <cell r="F33">
            <v>45497</v>
          </cell>
          <cell r="G33" t="str">
            <v>['horror', 'mystery', 'mystery', 'sci-fi', 'sci-fi']</v>
          </cell>
          <cell r="H33">
            <v>3</v>
          </cell>
          <cell r="I33">
            <v>1997</v>
          </cell>
          <cell r="J33">
            <v>662</v>
          </cell>
          <cell r="K33">
            <v>119081</v>
          </cell>
          <cell r="L33">
            <v>2.581920904</v>
          </cell>
          <cell r="M33">
            <v>2.371428571</v>
          </cell>
          <cell r="N33">
            <v>2.747645951</v>
          </cell>
          <cell r="O33">
            <v>2.871428571</v>
          </cell>
          <cell r="P33">
            <v>0.63088512200000002</v>
          </cell>
          <cell r="Q33">
            <v>0.52857142899999998</v>
          </cell>
          <cell r="R33">
            <v>0.71526187200000002</v>
          </cell>
          <cell r="S33">
            <v>0.33366834200000001</v>
          </cell>
          <cell r="T33">
            <v>0.91342653600000001</v>
          </cell>
          <cell r="U33">
            <v>0.61846153800000003</v>
          </cell>
          <cell r="V33">
            <v>0.71176782999999999</v>
          </cell>
          <cell r="W33">
            <v>0.22089552200000001</v>
          </cell>
        </row>
        <row r="34">
          <cell r="C34" t="str">
            <v>fantastic four</v>
          </cell>
          <cell r="D34">
            <v>2005</v>
          </cell>
          <cell r="E34">
            <v>5.7</v>
          </cell>
          <cell r="F34">
            <v>72581</v>
          </cell>
          <cell r="G34" t="str">
            <v>['action', 'adventure', 'fantasy', 'sci-fi', 'fantasy']</v>
          </cell>
          <cell r="H34">
            <v>1</v>
          </cell>
          <cell r="I34">
            <v>2005</v>
          </cell>
          <cell r="J34">
            <v>2541</v>
          </cell>
          <cell r="K34">
            <v>120667</v>
          </cell>
          <cell r="L34">
            <v>2.2055137839999999</v>
          </cell>
          <cell r="M34">
            <v>2.0196078430000002</v>
          </cell>
          <cell r="N34">
            <v>2.2857142860000002</v>
          </cell>
          <cell r="O34">
            <v>2.7450980390000002</v>
          </cell>
          <cell r="P34">
            <v>0.428571429</v>
          </cell>
          <cell r="Q34">
            <v>0.49019607799999998</v>
          </cell>
          <cell r="R34">
            <v>0.61098692700000001</v>
          </cell>
          <cell r="S34">
            <v>0.28416592800000001</v>
          </cell>
          <cell r="T34">
            <v>0.75986212200000003</v>
          </cell>
          <cell r="U34">
            <v>0.59125188500000003</v>
          </cell>
          <cell r="V34">
            <v>0.48351648400000002</v>
          </cell>
          <cell r="W34">
            <v>0.20485806300000001</v>
          </cell>
        </row>
        <row r="35">
          <cell r="C35" t="str">
            <v>fantastic four</v>
          </cell>
          <cell r="D35">
            <v>2005</v>
          </cell>
          <cell r="E35">
            <v>5.7</v>
          </cell>
          <cell r="F35">
            <v>72581</v>
          </cell>
          <cell r="G35" t="str">
            <v>['action', 'adventure', 'fantasy', 'sci-fi', 'fantasy']</v>
          </cell>
          <cell r="H35">
            <v>0</v>
          </cell>
          <cell r="I35">
            <v>2015</v>
          </cell>
          <cell r="J35">
            <v>6392</v>
          </cell>
          <cell r="K35">
            <v>1502712</v>
          </cell>
          <cell r="L35">
            <v>2.2055137839999999</v>
          </cell>
          <cell r="M35">
            <v>2.0196078430000002</v>
          </cell>
          <cell r="N35">
            <v>2.2857142860000002</v>
          </cell>
          <cell r="O35">
            <v>2.7450980390000002</v>
          </cell>
          <cell r="P35">
            <v>0.428571429</v>
          </cell>
          <cell r="Q35">
            <v>0.49019607799999998</v>
          </cell>
          <cell r="R35">
            <v>0.61098692700000001</v>
          </cell>
          <cell r="S35">
            <v>0.28416592800000001</v>
          </cell>
          <cell r="T35">
            <v>0.75986212200000003</v>
          </cell>
          <cell r="U35">
            <v>0.59125188500000003</v>
          </cell>
          <cell r="V35">
            <v>0.48351648400000002</v>
          </cell>
          <cell r="W35">
            <v>0.20485806300000001</v>
          </cell>
        </row>
        <row r="36">
          <cell r="C36" t="str">
            <v>fast times at ridgemont high</v>
          </cell>
          <cell r="D36">
            <v>1982</v>
          </cell>
          <cell r="E36">
            <v>7.2</v>
          </cell>
          <cell r="F36">
            <v>31710</v>
          </cell>
          <cell r="G36" t="str">
            <v>['comedy', 'drama', 'romance']</v>
          </cell>
          <cell r="H36">
            <v>2</v>
          </cell>
          <cell r="I36">
            <v>1982</v>
          </cell>
          <cell r="J36">
            <v>1934</v>
          </cell>
          <cell r="K36">
            <v>83929</v>
          </cell>
          <cell r="L36">
            <v>2.1856763930000001</v>
          </cell>
          <cell r="M36">
            <v>2.6037735849999999</v>
          </cell>
          <cell r="N36">
            <v>2.5809018570000002</v>
          </cell>
          <cell r="O36">
            <v>2.75</v>
          </cell>
          <cell r="P36">
            <v>0.48541114099999999</v>
          </cell>
          <cell r="Q36">
            <v>0.57547169799999998</v>
          </cell>
          <cell r="R36">
            <v>0.60549143299999997</v>
          </cell>
          <cell r="S36">
            <v>0.36636010200000002</v>
          </cell>
          <cell r="T36">
            <v>0.85799418299999997</v>
          </cell>
          <cell r="U36">
            <v>0.592307692</v>
          </cell>
          <cell r="V36">
            <v>0.54764333799999998</v>
          </cell>
          <cell r="W36">
            <v>0.24049563500000001</v>
          </cell>
        </row>
        <row r="37">
          <cell r="C37" t="str">
            <v>fear and loathing in las vegas</v>
          </cell>
          <cell r="D37">
            <v>1998</v>
          </cell>
          <cell r="E37">
            <v>7.6</v>
          </cell>
          <cell r="F37">
            <v>82748</v>
          </cell>
          <cell r="G37" t="str">
            <v>['drama', 'fantasy']</v>
          </cell>
          <cell r="H37">
            <v>1</v>
          </cell>
          <cell r="I37">
            <v>1998</v>
          </cell>
          <cell r="J37">
            <v>506</v>
          </cell>
          <cell r="K37">
            <v>120669</v>
          </cell>
          <cell r="L37">
            <v>2.0060975609999998</v>
          </cell>
          <cell r="M37">
            <v>1.75</v>
          </cell>
          <cell r="N37">
            <v>2.2408536589999999</v>
          </cell>
          <cell r="O37">
            <v>2.0499999999999998</v>
          </cell>
          <cell r="P37">
            <v>0.56097560999999996</v>
          </cell>
          <cell r="Q37">
            <v>0.52500000000000002</v>
          </cell>
          <cell r="R37">
            <v>0.555743243</v>
          </cell>
          <cell r="S37">
            <v>0.24623115600000001</v>
          </cell>
          <cell r="T37">
            <v>0.74494866900000001</v>
          </cell>
          <cell r="U37">
            <v>0.44153846200000002</v>
          </cell>
          <cell r="V37">
            <v>0.63289556000000002</v>
          </cell>
          <cell r="W37">
            <v>0.21940298499999999</v>
          </cell>
        </row>
        <row r="38">
          <cell r="C38" t="str">
            <v>frances</v>
          </cell>
          <cell r="D38">
            <v>1982</v>
          </cell>
          <cell r="E38">
            <v>7.2</v>
          </cell>
          <cell r="F38">
            <v>2756</v>
          </cell>
          <cell r="G38" t="str">
            <v>['biography', 'drama']</v>
          </cell>
          <cell r="H38">
            <v>3</v>
          </cell>
          <cell r="I38">
            <v>1982</v>
          </cell>
          <cell r="J38">
            <v>4844</v>
          </cell>
          <cell r="K38">
            <v>83967</v>
          </cell>
          <cell r="L38">
            <v>2.2060301510000002</v>
          </cell>
          <cell r="M38">
            <v>2.4283018869999999</v>
          </cell>
          <cell r="N38">
            <v>2.6733668339999999</v>
          </cell>
          <cell r="O38">
            <v>2.543396226</v>
          </cell>
          <cell r="P38">
            <v>0.54271356800000004</v>
          </cell>
          <cell r="Q38">
            <v>0.554716981</v>
          </cell>
          <cell r="R38">
            <v>0.61112997400000002</v>
          </cell>
          <cell r="S38">
            <v>0.34167061700000001</v>
          </cell>
          <cell r="T38">
            <v>0.88873321000000005</v>
          </cell>
          <cell r="U38">
            <v>0.54780841800000002</v>
          </cell>
          <cell r="V38">
            <v>0.61229222999999999</v>
          </cell>
          <cell r="W38">
            <v>0.23182202199999999</v>
          </cell>
        </row>
        <row r="39">
          <cell r="C39" t="str">
            <v>frankenstein</v>
          </cell>
          <cell r="D39">
            <v>1931</v>
          </cell>
          <cell r="E39">
            <v>8</v>
          </cell>
          <cell r="F39">
            <v>23522</v>
          </cell>
          <cell r="G39" t="str">
            <v>['drama', 'horror', 'sci-fi']</v>
          </cell>
          <cell r="H39">
            <v>1</v>
          </cell>
          <cell r="I39">
            <v>1931</v>
          </cell>
          <cell r="J39">
            <v>1317</v>
          </cell>
          <cell r="K39">
            <v>21884</v>
          </cell>
          <cell r="L39">
            <v>1.8333333329999999</v>
          </cell>
          <cell r="M39">
            <v>2.602870813</v>
          </cell>
          <cell r="N39">
            <v>2.3181818179999998</v>
          </cell>
          <cell r="O39">
            <v>2.832535885</v>
          </cell>
          <cell r="P39">
            <v>0.606060606</v>
          </cell>
          <cell r="Q39">
            <v>0.67464114799999997</v>
          </cell>
          <cell r="R39">
            <v>0.50788288299999995</v>
          </cell>
          <cell r="S39">
            <v>0.36623307900000002</v>
          </cell>
          <cell r="T39">
            <v>0.77065561800000004</v>
          </cell>
          <cell r="U39">
            <v>0.61008465199999995</v>
          </cell>
          <cell r="V39">
            <v>0.68376068400000001</v>
          </cell>
          <cell r="W39">
            <v>0.28193958400000002</v>
          </cell>
        </row>
        <row r="40">
          <cell r="C40" t="str">
            <v>friday the 13th</v>
          </cell>
          <cell r="D40">
            <v>2009</v>
          </cell>
          <cell r="E40">
            <v>5.6</v>
          </cell>
          <cell r="F40">
            <v>27499</v>
          </cell>
          <cell r="G40" t="str">
            <v>['horror']</v>
          </cell>
          <cell r="H40">
            <v>3</v>
          </cell>
          <cell r="I40">
            <v>1980</v>
          </cell>
          <cell r="J40">
            <v>4569</v>
          </cell>
          <cell r="K40">
            <v>80761</v>
          </cell>
          <cell r="L40">
            <v>2.1862745100000001</v>
          </cell>
          <cell r="M40">
            <v>2.2595419849999998</v>
          </cell>
          <cell r="N40">
            <v>2.0588235290000001</v>
          </cell>
          <cell r="O40">
            <v>2.519083969</v>
          </cell>
          <cell r="P40">
            <v>0.56862745100000001</v>
          </cell>
          <cell r="Q40">
            <v>0.46564885499999997</v>
          </cell>
          <cell r="R40">
            <v>0.60565712800000004</v>
          </cell>
          <cell r="S40">
            <v>0.317925505</v>
          </cell>
          <cell r="T40">
            <v>0.68443463199999999</v>
          </cell>
          <cell r="U40">
            <v>0.54257193199999998</v>
          </cell>
          <cell r="V40">
            <v>0.64152840600000005</v>
          </cell>
          <cell r="W40">
            <v>0.194599521</v>
          </cell>
        </row>
        <row r="41">
          <cell r="C41" t="str">
            <v>friday the 13th</v>
          </cell>
          <cell r="D41">
            <v>2009</v>
          </cell>
          <cell r="E41">
            <v>5.6</v>
          </cell>
          <cell r="F41">
            <v>27499</v>
          </cell>
          <cell r="G41" t="str">
            <v>['horror']</v>
          </cell>
          <cell r="H41">
            <v>2</v>
          </cell>
          <cell r="I41">
            <v>2009</v>
          </cell>
          <cell r="J41">
            <v>4570</v>
          </cell>
          <cell r="K41">
            <v>758746</v>
          </cell>
          <cell r="L41">
            <v>2.1862745100000001</v>
          </cell>
          <cell r="M41">
            <v>2.2595419849999998</v>
          </cell>
          <cell r="N41">
            <v>2.0588235290000001</v>
          </cell>
          <cell r="O41">
            <v>2.519083969</v>
          </cell>
          <cell r="P41">
            <v>0.56862745100000001</v>
          </cell>
          <cell r="Q41">
            <v>0.46564885499999997</v>
          </cell>
          <cell r="R41">
            <v>0.60565712800000004</v>
          </cell>
          <cell r="S41">
            <v>0.317925505</v>
          </cell>
          <cell r="T41">
            <v>0.68443463199999999</v>
          </cell>
          <cell r="U41">
            <v>0.54257193199999998</v>
          </cell>
          <cell r="V41">
            <v>0.64152840600000005</v>
          </cell>
          <cell r="W41">
            <v>0.194599521</v>
          </cell>
        </row>
        <row r="42">
          <cell r="C42" t="str">
            <v>from dusk till dawn</v>
          </cell>
          <cell r="D42">
            <v>1996</v>
          </cell>
          <cell r="E42">
            <v>7.1</v>
          </cell>
          <cell r="F42">
            <v>81559</v>
          </cell>
          <cell r="G42" t="str">
            <v>['action', 'crime', 'horror', 'thriller']</v>
          </cell>
          <cell r="H42">
            <v>1</v>
          </cell>
          <cell r="I42">
            <v>1996</v>
          </cell>
          <cell r="J42">
            <v>448</v>
          </cell>
          <cell r="K42">
            <v>116367</v>
          </cell>
          <cell r="L42">
            <v>2.2305699479999999</v>
          </cell>
          <cell r="M42">
            <v>2.2096774190000001</v>
          </cell>
          <cell r="N42">
            <v>2.3963730569999999</v>
          </cell>
          <cell r="O42">
            <v>2.5</v>
          </cell>
          <cell r="P42">
            <v>0.63212435199999994</v>
          </cell>
          <cell r="Q42">
            <v>0.59677419399999998</v>
          </cell>
          <cell r="R42">
            <v>0.61792816100000003</v>
          </cell>
          <cell r="S42">
            <v>0.31090938600000001</v>
          </cell>
          <cell r="T42">
            <v>0.79664948800000002</v>
          </cell>
          <cell r="U42">
            <v>0.53846153799999996</v>
          </cell>
          <cell r="V42">
            <v>0.713165936</v>
          </cell>
          <cell r="W42">
            <v>0.24939817</v>
          </cell>
        </row>
        <row r="43">
          <cell r="C43" t="str">
            <v>g.i. jane</v>
          </cell>
          <cell r="D43">
            <v>1997</v>
          </cell>
          <cell r="E43">
            <v>5.6</v>
          </cell>
          <cell r="F43">
            <v>24068</v>
          </cell>
          <cell r="G43" t="str">
            <v>['action', 'drama']</v>
          </cell>
          <cell r="H43">
            <v>3</v>
          </cell>
          <cell r="I43">
            <v>1997</v>
          </cell>
          <cell r="J43">
            <v>524</v>
          </cell>
          <cell r="K43">
            <v>119173</v>
          </cell>
          <cell r="L43">
            <v>2.2341772149999999</v>
          </cell>
          <cell r="M43">
            <v>2.6441176469999998</v>
          </cell>
          <cell r="N43">
            <v>2.4177215190000001</v>
          </cell>
          <cell r="O43">
            <v>2.5588235290000001</v>
          </cell>
          <cell r="P43">
            <v>0.63924050600000004</v>
          </cell>
          <cell r="Q43">
            <v>0.63529411800000002</v>
          </cell>
          <cell r="R43">
            <v>0.61892747199999998</v>
          </cell>
          <cell r="S43">
            <v>0.37203665400000002</v>
          </cell>
          <cell r="T43">
            <v>0.803746564</v>
          </cell>
          <cell r="U43">
            <v>0.55113122199999998</v>
          </cell>
          <cell r="V43">
            <v>0.72119441699999998</v>
          </cell>
          <cell r="W43">
            <v>0.26549604900000001</v>
          </cell>
        </row>
        <row r="44">
          <cell r="C44" t="str">
            <v>godzilla</v>
          </cell>
          <cell r="D44">
            <v>1998</v>
          </cell>
          <cell r="E44">
            <v>4.9000000000000004</v>
          </cell>
          <cell r="F44">
            <v>60310</v>
          </cell>
          <cell r="G44" t="str">
            <v>['action', 'horror', 'sci-fi', 'thriller']</v>
          </cell>
          <cell r="H44">
            <v>3</v>
          </cell>
          <cell r="I44">
            <v>1998</v>
          </cell>
          <cell r="J44">
            <v>2238</v>
          </cell>
          <cell r="K44">
            <v>120685</v>
          </cell>
          <cell r="L44">
            <v>2.3966480450000001</v>
          </cell>
          <cell r="M44">
            <v>3.111111111</v>
          </cell>
          <cell r="N44">
            <v>2.5865921790000002</v>
          </cell>
          <cell r="O44">
            <v>3.0396825399999998</v>
          </cell>
          <cell r="P44">
            <v>0.59776536300000005</v>
          </cell>
          <cell r="Q44">
            <v>0.61904761900000005</v>
          </cell>
          <cell r="R44">
            <v>0.66393628299999996</v>
          </cell>
          <cell r="S44">
            <v>0.43774427700000001</v>
          </cell>
          <cell r="T44">
            <v>0.859885872</v>
          </cell>
          <cell r="U44">
            <v>0.65470085499999997</v>
          </cell>
          <cell r="V44">
            <v>0.67440194799999997</v>
          </cell>
          <cell r="W44">
            <v>0.25870646800000002</v>
          </cell>
        </row>
        <row r="45">
          <cell r="C45" t="str">
            <v>godzilla</v>
          </cell>
          <cell r="D45">
            <v>1998</v>
          </cell>
          <cell r="E45">
            <v>4.9000000000000004</v>
          </cell>
          <cell r="F45">
            <v>60310</v>
          </cell>
          <cell r="G45" t="str">
            <v>['action', 'horror', 'sci-fi', 'thriller']</v>
          </cell>
          <cell r="H45">
            <v>2</v>
          </cell>
          <cell r="I45">
            <v>2014</v>
          </cell>
          <cell r="J45">
            <v>5466</v>
          </cell>
          <cell r="K45">
            <v>831387</v>
          </cell>
          <cell r="L45">
            <v>2.3966480450000001</v>
          </cell>
          <cell r="M45">
            <v>3.111111111</v>
          </cell>
          <cell r="N45">
            <v>2.5865921790000002</v>
          </cell>
          <cell r="O45">
            <v>3.0396825399999998</v>
          </cell>
          <cell r="P45">
            <v>0.59776536300000005</v>
          </cell>
          <cell r="Q45">
            <v>0.61904761900000005</v>
          </cell>
          <cell r="R45">
            <v>0.66393628299999996</v>
          </cell>
          <cell r="S45">
            <v>0.43774427700000001</v>
          </cell>
          <cell r="T45">
            <v>0.859885872</v>
          </cell>
          <cell r="U45">
            <v>0.65470085499999997</v>
          </cell>
          <cell r="V45">
            <v>0.67440194799999997</v>
          </cell>
          <cell r="W45">
            <v>0.25870646800000002</v>
          </cell>
        </row>
        <row r="46">
          <cell r="C46" t="str">
            <v>galaxy quest</v>
          </cell>
          <cell r="D46">
            <v>1999</v>
          </cell>
          <cell r="E46">
            <v>7.2</v>
          </cell>
          <cell r="F46">
            <v>53004</v>
          </cell>
          <cell r="G46" t="str">
            <v>['action', 'adventure', 'comedy', 'sci-fi']</v>
          </cell>
          <cell r="H46">
            <v>1</v>
          </cell>
          <cell r="I46">
            <v>1999</v>
          </cell>
          <cell r="J46">
            <v>1053</v>
          </cell>
          <cell r="K46">
            <v>177789</v>
          </cell>
          <cell r="L46">
            <v>2.0484988450000001</v>
          </cell>
          <cell r="M46">
            <v>2.0851063829999998</v>
          </cell>
          <cell r="N46">
            <v>2.2124711320000001</v>
          </cell>
          <cell r="O46">
            <v>2.7872340430000002</v>
          </cell>
          <cell r="P46">
            <v>0.52886836000000004</v>
          </cell>
          <cell r="Q46">
            <v>0.56028368799999995</v>
          </cell>
          <cell r="R46">
            <v>0.56748954500000004</v>
          </cell>
          <cell r="S46">
            <v>0.293381803</v>
          </cell>
          <cell r="T46">
            <v>0.73551319100000001</v>
          </cell>
          <cell r="U46">
            <v>0.60032733199999999</v>
          </cell>
          <cell r="V46">
            <v>0.59667199599999998</v>
          </cell>
          <cell r="W46">
            <v>0.234148407</v>
          </cell>
        </row>
        <row r="47">
          <cell r="C47" t="str">
            <v>ghost world</v>
          </cell>
          <cell r="D47">
            <v>2001</v>
          </cell>
          <cell r="E47">
            <v>7.7</v>
          </cell>
          <cell r="F47">
            <v>43550</v>
          </cell>
          <cell r="G47" t="str">
            <v>['comedy', 'drama']</v>
          </cell>
          <cell r="H47">
            <v>3</v>
          </cell>
          <cell r="I47">
            <v>2001</v>
          </cell>
          <cell r="J47">
            <v>226</v>
          </cell>
          <cell r="K47">
            <v>162346</v>
          </cell>
          <cell r="L47">
            <v>2.5405405409999999</v>
          </cell>
          <cell r="M47">
            <v>2.0482985729999998</v>
          </cell>
          <cell r="N47">
            <v>2.9189189189999998</v>
          </cell>
          <cell r="O47">
            <v>2.331503842</v>
          </cell>
          <cell r="P47">
            <v>0.56756756799999997</v>
          </cell>
          <cell r="Q47">
            <v>0.53018660799999995</v>
          </cell>
          <cell r="R47">
            <v>0.70379839300000002</v>
          </cell>
          <cell r="S47">
            <v>0.28820281399999997</v>
          </cell>
          <cell r="T47">
            <v>0.97036446600000004</v>
          </cell>
          <cell r="U47">
            <v>0.50217005800000003</v>
          </cell>
          <cell r="V47">
            <v>0.64033264000000001</v>
          </cell>
          <cell r="W47">
            <v>0.22157052299999999</v>
          </cell>
        </row>
        <row r="48">
          <cell r="C48" t="str">
            <v>ghostbusters ii</v>
          </cell>
          <cell r="D48">
            <v>1989</v>
          </cell>
          <cell r="E48">
            <v>6.1</v>
          </cell>
          <cell r="F48">
            <v>45450</v>
          </cell>
          <cell r="G48" t="str">
            <v>['action', 'adventure', 'comedy', 'fantasy', 'sci-fi', 'action', 'adventure', 'comedy', 'sci-fi']</v>
          </cell>
          <cell r="H48">
            <v>2</v>
          </cell>
          <cell r="I48">
            <v>1989</v>
          </cell>
          <cell r="J48">
            <v>1540</v>
          </cell>
          <cell r="K48">
            <v>97428</v>
          </cell>
          <cell r="L48">
            <v>2.2852348990000002</v>
          </cell>
          <cell r="M48">
            <v>2.14</v>
          </cell>
          <cell r="N48">
            <v>2.5771812079999998</v>
          </cell>
          <cell r="O48">
            <v>2.41</v>
          </cell>
          <cell r="P48">
            <v>0.59060402700000003</v>
          </cell>
          <cell r="Q48">
            <v>0.53</v>
          </cell>
          <cell r="R48">
            <v>0.63307183</v>
          </cell>
          <cell r="S48">
            <v>0.30110552800000001</v>
          </cell>
          <cell r="T48">
            <v>0.85675729199999995</v>
          </cell>
          <cell r="U48">
            <v>0.51907692299999997</v>
          </cell>
          <cell r="V48">
            <v>0.66632249200000004</v>
          </cell>
          <cell r="W48">
            <v>0.22149253699999999</v>
          </cell>
        </row>
        <row r="49">
          <cell r="C49" t="str">
            <v>ghostbusters</v>
          </cell>
          <cell r="D49">
            <v>1986</v>
          </cell>
          <cell r="E49">
            <v>6.9</v>
          </cell>
          <cell r="F49">
            <v>237</v>
          </cell>
          <cell r="G49" t="str">
            <v>['animation', 'comedy', 'fantasy', 'sci-fi', 'horror']</v>
          </cell>
          <cell r="H49">
            <v>2</v>
          </cell>
          <cell r="I49">
            <v>1984</v>
          </cell>
          <cell r="J49">
            <v>376</v>
          </cell>
          <cell r="K49">
            <v>87332</v>
          </cell>
          <cell r="L49">
            <v>2.271777003</v>
          </cell>
          <cell r="M49">
            <v>2.1856287430000001</v>
          </cell>
          <cell r="N49">
            <v>2.261324042</v>
          </cell>
          <cell r="O49">
            <v>2.425149701</v>
          </cell>
          <cell r="P49">
            <v>0.57839721300000002</v>
          </cell>
          <cell r="Q49">
            <v>0.48502993999999999</v>
          </cell>
          <cell r="R49">
            <v>0.62934362899999996</v>
          </cell>
          <cell r="S49">
            <v>0.30752565199999998</v>
          </cell>
          <cell r="T49">
            <v>0.75175383699999998</v>
          </cell>
          <cell r="U49">
            <v>0.52233993599999995</v>
          </cell>
          <cell r="V49">
            <v>0.65255070100000001</v>
          </cell>
          <cell r="W49">
            <v>0.202699079</v>
          </cell>
        </row>
        <row r="50">
          <cell r="C50" t="str">
            <v>ghostbusters</v>
          </cell>
          <cell r="D50">
            <v>1986</v>
          </cell>
          <cell r="E50">
            <v>6.9</v>
          </cell>
          <cell r="F50">
            <v>237</v>
          </cell>
          <cell r="G50" t="str">
            <v>['animation', 'comedy', 'fantasy', 'sci-fi', 'horror']</v>
          </cell>
          <cell r="H50">
            <v>3</v>
          </cell>
          <cell r="I50">
            <v>2016</v>
          </cell>
          <cell r="J50">
            <v>6977</v>
          </cell>
          <cell r="K50">
            <v>1289401</v>
          </cell>
          <cell r="L50">
            <v>2.271777003</v>
          </cell>
          <cell r="M50">
            <v>2.1856287430000001</v>
          </cell>
          <cell r="N50">
            <v>2.261324042</v>
          </cell>
          <cell r="O50">
            <v>2.425149701</v>
          </cell>
          <cell r="P50">
            <v>0.57839721300000002</v>
          </cell>
          <cell r="Q50">
            <v>0.48502993999999999</v>
          </cell>
          <cell r="R50">
            <v>0.62934362899999996</v>
          </cell>
          <cell r="S50">
            <v>0.30752565199999998</v>
          </cell>
          <cell r="T50">
            <v>0.75175383699999998</v>
          </cell>
          <cell r="U50">
            <v>0.52233993599999995</v>
          </cell>
          <cell r="V50">
            <v>0.65255070100000001</v>
          </cell>
          <cell r="W50">
            <v>0.202699079</v>
          </cell>
        </row>
        <row r="51">
          <cell r="C51" t="str">
            <v>gladiator</v>
          </cell>
          <cell r="D51">
            <v>2000</v>
          </cell>
          <cell r="E51">
            <v>8.4</v>
          </cell>
          <cell r="F51">
            <v>286067</v>
          </cell>
          <cell r="G51" t="str">
            <v>['action', 'adventure', 'drama']</v>
          </cell>
          <cell r="H51">
            <v>0</v>
          </cell>
          <cell r="I51">
            <v>2000</v>
          </cell>
          <cell r="J51">
            <v>1163</v>
          </cell>
          <cell r="K51">
            <v>172495</v>
          </cell>
          <cell r="L51">
            <v>2.0838150290000002</v>
          </cell>
          <cell r="M51">
            <v>2.225806452</v>
          </cell>
          <cell r="N51">
            <v>2.3381502890000001</v>
          </cell>
          <cell r="O51">
            <v>2.096774194</v>
          </cell>
          <cell r="P51">
            <v>0.55202312099999995</v>
          </cell>
          <cell r="Q51">
            <v>0.48387096800000001</v>
          </cell>
          <cell r="R51">
            <v>0.57727308200000005</v>
          </cell>
          <cell r="S51">
            <v>0.31317879700000001</v>
          </cell>
          <cell r="T51">
            <v>0.77729393000000002</v>
          </cell>
          <cell r="U51">
            <v>0.45161290300000001</v>
          </cell>
          <cell r="V51">
            <v>0.62279531600000004</v>
          </cell>
          <cell r="W51">
            <v>0.20221473300000001</v>
          </cell>
        </row>
        <row r="52">
          <cell r="C52" t="str">
            <v>grand hotel</v>
          </cell>
          <cell r="D52">
            <v>1932</v>
          </cell>
          <cell r="E52">
            <v>7.7</v>
          </cell>
          <cell r="F52">
            <v>6088</v>
          </cell>
          <cell r="G52" t="str">
            <v>['drama', 'romance']</v>
          </cell>
          <cell r="H52">
            <v>3</v>
          </cell>
          <cell r="I52">
            <v>1932</v>
          </cell>
          <cell r="J52">
            <v>1328</v>
          </cell>
          <cell r="K52">
            <v>22958</v>
          </cell>
          <cell r="L52">
            <v>2.2290969899999999</v>
          </cell>
          <cell r="M52">
            <v>2.2094017090000002</v>
          </cell>
          <cell r="N52">
            <v>2.525083612</v>
          </cell>
          <cell r="O52">
            <v>2.4316239319999999</v>
          </cell>
          <cell r="P52">
            <v>0.59197324399999995</v>
          </cell>
          <cell r="Q52">
            <v>0.679487179</v>
          </cell>
          <cell r="R52">
            <v>0.61752011200000001</v>
          </cell>
          <cell r="S52">
            <v>0.310870592</v>
          </cell>
          <cell r="T52">
            <v>0.83943798400000003</v>
          </cell>
          <cell r="U52">
            <v>0.52373438500000002</v>
          </cell>
          <cell r="V52">
            <v>0.66786725000000002</v>
          </cell>
          <cell r="W52">
            <v>0.28396479099999999</v>
          </cell>
        </row>
        <row r="53">
          <cell r="C53" t="str">
            <v>halloween h20: 20 years later</v>
          </cell>
          <cell r="D53">
            <v>1998</v>
          </cell>
          <cell r="E53">
            <v>5.4</v>
          </cell>
          <cell r="F53">
            <v>22353</v>
          </cell>
          <cell r="G53" t="str">
            <v>['drama', 'horror', 'thriller']</v>
          </cell>
          <cell r="H53">
            <v>3</v>
          </cell>
          <cell r="I53">
            <v>1998</v>
          </cell>
          <cell r="J53">
            <v>4709</v>
          </cell>
          <cell r="K53">
            <v>120694</v>
          </cell>
          <cell r="L53">
            <v>2.6467065870000002</v>
          </cell>
          <cell r="M53">
            <v>2.4680851060000002</v>
          </cell>
          <cell r="N53">
            <v>2.664670659</v>
          </cell>
          <cell r="O53">
            <v>2.8617021280000001</v>
          </cell>
          <cell r="P53">
            <v>0.65868263500000002</v>
          </cell>
          <cell r="Q53">
            <v>0.60638297900000004</v>
          </cell>
          <cell r="R53">
            <v>0.73320925699999995</v>
          </cell>
          <cell r="S53">
            <v>0.347268256</v>
          </cell>
          <cell r="T53">
            <v>0.88584225699999997</v>
          </cell>
          <cell r="U53">
            <v>0.61636661199999998</v>
          </cell>
          <cell r="V53">
            <v>0.74312912600000003</v>
          </cell>
          <cell r="W53">
            <v>0.25341378199999998</v>
          </cell>
        </row>
        <row r="54">
          <cell r="C54" t="str">
            <v>harold and maude</v>
          </cell>
          <cell r="D54">
            <v>1971</v>
          </cell>
          <cell r="E54">
            <v>8.1</v>
          </cell>
          <cell r="F54">
            <v>28689</v>
          </cell>
          <cell r="G54" t="str">
            <v>['comedy', 'romance']</v>
          </cell>
          <cell r="H54">
            <v>3</v>
          </cell>
          <cell r="I54">
            <v>1971</v>
          </cell>
          <cell r="J54">
            <v>2159</v>
          </cell>
          <cell r="K54">
            <v>67185</v>
          </cell>
          <cell r="L54">
            <v>2.1115789469999999</v>
          </cell>
          <cell r="M54">
            <v>2.0727272729999999</v>
          </cell>
          <cell r="N54">
            <v>2.3978947370000001</v>
          </cell>
          <cell r="O54">
            <v>2.2727272730000001</v>
          </cell>
          <cell r="P54">
            <v>0.52421052599999995</v>
          </cell>
          <cell r="Q54">
            <v>0.4</v>
          </cell>
          <cell r="R54">
            <v>0.58496443799999998</v>
          </cell>
          <cell r="S54">
            <v>0.291640018</v>
          </cell>
          <cell r="T54">
            <v>0.79715535500000001</v>
          </cell>
          <cell r="U54">
            <v>0.48951049000000002</v>
          </cell>
          <cell r="V54">
            <v>0.59141700399999997</v>
          </cell>
          <cell r="W54">
            <v>0.167164179</v>
          </cell>
        </row>
        <row r="55">
          <cell r="C55" t="str">
            <v>hellbound: hellraiser ii</v>
          </cell>
          <cell r="D55">
            <v>1988</v>
          </cell>
          <cell r="E55">
            <v>6.2</v>
          </cell>
          <cell r="F55">
            <v>11273</v>
          </cell>
          <cell r="G55" t="str">
            <v>['drama', 'horror', 'thriller']</v>
          </cell>
          <cell r="H55">
            <v>1</v>
          </cell>
          <cell r="I55">
            <v>1988</v>
          </cell>
          <cell r="J55">
            <v>5261</v>
          </cell>
          <cell r="K55">
            <v>95294</v>
          </cell>
          <cell r="L55">
            <v>0</v>
          </cell>
          <cell r="M55">
            <v>2.1551724139999999</v>
          </cell>
          <cell r="N55">
            <v>0</v>
          </cell>
          <cell r="O55">
            <v>2.301724138</v>
          </cell>
          <cell r="P55">
            <v>0</v>
          </cell>
          <cell r="Q55">
            <v>0.5</v>
          </cell>
          <cell r="R55">
            <v>0</v>
          </cell>
          <cell r="S55">
            <v>0.30324034</v>
          </cell>
          <cell r="T55">
            <v>0</v>
          </cell>
          <cell r="U55">
            <v>0.49575596799999999</v>
          </cell>
          <cell r="V55">
            <v>0</v>
          </cell>
          <cell r="W55">
            <v>0.20895522399999999</v>
          </cell>
        </row>
        <row r="56">
          <cell r="C56" t="str">
            <v>hellboy</v>
          </cell>
          <cell r="D56">
            <v>2004</v>
          </cell>
          <cell r="E56">
            <v>6.8</v>
          </cell>
          <cell r="F56">
            <v>68619</v>
          </cell>
          <cell r="G56" t="str">
            <v>['action', 'adventure', 'fantasy']</v>
          </cell>
          <cell r="H56">
            <v>1</v>
          </cell>
          <cell r="I56">
            <v>2004</v>
          </cell>
          <cell r="J56">
            <v>4338</v>
          </cell>
          <cell r="K56">
            <v>167190</v>
          </cell>
          <cell r="L56">
            <v>2.457142857</v>
          </cell>
          <cell r="M56">
            <v>2.4122807019999999</v>
          </cell>
          <cell r="N56">
            <v>2.6628571430000001</v>
          </cell>
          <cell r="O56">
            <v>2.3947368419999999</v>
          </cell>
          <cell r="P56">
            <v>0.72</v>
          </cell>
          <cell r="Q56">
            <v>0.60526315799999997</v>
          </cell>
          <cell r="R56">
            <v>0.68069498100000003</v>
          </cell>
          <cell r="S56">
            <v>0.33941638000000002</v>
          </cell>
          <cell r="T56">
            <v>0.88523937200000002</v>
          </cell>
          <cell r="U56">
            <v>0.51578947399999997</v>
          </cell>
          <cell r="V56">
            <v>0.81230769199999997</v>
          </cell>
          <cell r="W56">
            <v>0.25294579699999997</v>
          </cell>
        </row>
        <row r="57">
          <cell r="C57" t="str">
            <v>hellraiser</v>
          </cell>
          <cell r="D57">
            <v>1987</v>
          </cell>
          <cell r="E57">
            <v>7</v>
          </cell>
          <cell r="F57">
            <v>22922</v>
          </cell>
          <cell r="G57" t="str">
            <v>['horror']</v>
          </cell>
          <cell r="H57">
            <v>3</v>
          </cell>
          <cell r="I57">
            <v>1987</v>
          </cell>
          <cell r="J57">
            <v>3582</v>
          </cell>
          <cell r="K57">
            <v>93177</v>
          </cell>
          <cell r="L57">
            <v>2.1640211640000002</v>
          </cell>
          <cell r="M57">
            <v>2.4169279000000001</v>
          </cell>
          <cell r="N57">
            <v>2.343915344</v>
          </cell>
          <cell r="O57">
            <v>2.5924764890000001</v>
          </cell>
          <cell r="P57">
            <v>0.56613756599999998</v>
          </cell>
          <cell r="Q57">
            <v>0.60815047</v>
          </cell>
          <cell r="R57">
            <v>0.59949234900000004</v>
          </cell>
          <cell r="S57">
            <v>0.34007025699999999</v>
          </cell>
          <cell r="T57">
            <v>0.77921046299999996</v>
          </cell>
          <cell r="U57">
            <v>0.55837955100000003</v>
          </cell>
          <cell r="V57">
            <v>0.63871930499999996</v>
          </cell>
          <cell r="W57">
            <v>0.25415243500000001</v>
          </cell>
        </row>
        <row r="58">
          <cell r="C58" t="str">
            <v>high fidelity</v>
          </cell>
          <cell r="D58">
            <v>2000</v>
          </cell>
          <cell r="E58">
            <v>7.6</v>
          </cell>
          <cell r="F58">
            <v>70464</v>
          </cell>
          <cell r="G58" t="str">
            <v>['comedy', 'drama', 'music', 'romance']</v>
          </cell>
          <cell r="H58">
            <v>2</v>
          </cell>
          <cell r="I58">
            <v>2000</v>
          </cell>
          <cell r="J58">
            <v>1006</v>
          </cell>
          <cell r="K58">
            <v>146882</v>
          </cell>
          <cell r="L58">
            <v>2.3289473680000001</v>
          </cell>
          <cell r="M58">
            <v>2.2882882879999999</v>
          </cell>
          <cell r="N58">
            <v>2.4421052630000002</v>
          </cell>
          <cell r="O58">
            <v>2.5225225230000001</v>
          </cell>
          <cell r="P58">
            <v>0.62368421100000004</v>
          </cell>
          <cell r="Q58">
            <v>0.60810810800000004</v>
          </cell>
          <cell r="R58">
            <v>0.64518136599999998</v>
          </cell>
          <cell r="S58">
            <v>0.32197021100000001</v>
          </cell>
          <cell r="T58">
            <v>0.81185268799999999</v>
          </cell>
          <cell r="U58">
            <v>0.54331254299999998</v>
          </cell>
          <cell r="V58">
            <v>0.70364372500000005</v>
          </cell>
          <cell r="W58">
            <v>0.25413473199999997</v>
          </cell>
        </row>
        <row r="59">
          <cell r="C59" t="str">
            <v>highlander</v>
          </cell>
          <cell r="D59">
            <v>1986</v>
          </cell>
          <cell r="E59">
            <v>7.2</v>
          </cell>
          <cell r="F59">
            <v>41243</v>
          </cell>
          <cell r="G59" t="str">
            <v>['action', 'fantasy']</v>
          </cell>
          <cell r="H59">
            <v>3</v>
          </cell>
          <cell r="I59">
            <v>1986</v>
          </cell>
          <cell r="J59">
            <v>1604</v>
          </cell>
          <cell r="K59">
            <v>91203</v>
          </cell>
          <cell r="L59">
            <v>2.2950819669999998</v>
          </cell>
          <cell r="M59">
            <v>2.2936046509999999</v>
          </cell>
          <cell r="N59">
            <v>2.426229508</v>
          </cell>
          <cell r="O59">
            <v>2.6308139530000001</v>
          </cell>
          <cell r="P59">
            <v>0.60327868900000003</v>
          </cell>
          <cell r="Q59">
            <v>0.55813953500000002</v>
          </cell>
          <cell r="R59">
            <v>0.63579973400000001</v>
          </cell>
          <cell r="S59">
            <v>0.32271824199999999</v>
          </cell>
          <cell r="T59">
            <v>0.80657495700000004</v>
          </cell>
          <cell r="U59">
            <v>0.56663685200000002</v>
          </cell>
          <cell r="V59">
            <v>0.68062210999999995</v>
          </cell>
          <cell r="W59">
            <v>0.233252343</v>
          </cell>
        </row>
        <row r="60">
          <cell r="C60" t="str">
            <v>his girl friday</v>
          </cell>
          <cell r="D60">
            <v>1940</v>
          </cell>
          <cell r="E60">
            <v>8.1</v>
          </cell>
          <cell r="F60">
            <v>20870</v>
          </cell>
          <cell r="G60" t="str">
            <v>['comedy', 'drama', 'romance']</v>
          </cell>
          <cell r="H60">
            <v>3</v>
          </cell>
          <cell r="I60">
            <v>1940</v>
          </cell>
          <cell r="J60">
            <v>3033</v>
          </cell>
          <cell r="K60">
            <v>32599</v>
          </cell>
          <cell r="L60">
            <v>2.283195021</v>
          </cell>
          <cell r="M60">
            <v>2.2864864859999998</v>
          </cell>
          <cell r="N60">
            <v>2.3402489630000001</v>
          </cell>
          <cell r="O60">
            <v>2.4756756759999998</v>
          </cell>
          <cell r="P60">
            <v>0.550829876</v>
          </cell>
          <cell r="Q60">
            <v>0.6</v>
          </cell>
          <cell r="R60">
            <v>0.63250672900000005</v>
          </cell>
          <cell r="S60">
            <v>0.32171669200000003</v>
          </cell>
          <cell r="T60">
            <v>0.777991612</v>
          </cell>
          <cell r="U60">
            <v>0.53322245300000004</v>
          </cell>
          <cell r="V60">
            <v>0.62144909000000004</v>
          </cell>
          <cell r="W60">
            <v>0.25074626900000002</v>
          </cell>
        </row>
        <row r="61">
          <cell r="C61" t="str">
            <v>hope and glory</v>
          </cell>
          <cell r="D61">
            <v>1987</v>
          </cell>
          <cell r="E61">
            <v>7.4</v>
          </cell>
          <cell r="F61">
            <v>4965</v>
          </cell>
          <cell r="G61" t="str">
            <v>['drama', 'war']</v>
          </cell>
          <cell r="H61">
            <v>3</v>
          </cell>
          <cell r="I61">
            <v>1987</v>
          </cell>
          <cell r="J61">
            <v>7035</v>
          </cell>
          <cell r="K61">
            <v>93209</v>
          </cell>
          <cell r="L61">
            <v>1.8078817730000001</v>
          </cell>
          <cell r="M61">
            <v>2.34</v>
          </cell>
          <cell r="N61">
            <v>2.1674876850000002</v>
          </cell>
          <cell r="O61">
            <v>2.86</v>
          </cell>
          <cell r="P61">
            <v>0.571428571</v>
          </cell>
          <cell r="Q61">
            <v>0.75</v>
          </cell>
          <cell r="R61">
            <v>0.50083211299999997</v>
          </cell>
          <cell r="S61">
            <v>0.329246231</v>
          </cell>
          <cell r="T61">
            <v>0.72055890899999997</v>
          </cell>
          <cell r="U61">
            <v>0.61599999999999999</v>
          </cell>
          <cell r="V61">
            <v>0.644688645</v>
          </cell>
          <cell r="W61">
            <v>0.31343283599999999</v>
          </cell>
        </row>
        <row r="62">
          <cell r="C62" t="str">
            <v>house of 1000 corpses</v>
          </cell>
          <cell r="D62">
            <v>2003</v>
          </cell>
          <cell r="E62">
            <v>5.6</v>
          </cell>
          <cell r="F62">
            <v>27033</v>
          </cell>
          <cell r="G62" t="str">
            <v>['horror']</v>
          </cell>
          <cell r="H62">
            <v>3</v>
          </cell>
          <cell r="I62">
            <v>2003</v>
          </cell>
          <cell r="J62">
            <v>7512</v>
          </cell>
          <cell r="K62">
            <v>251736</v>
          </cell>
          <cell r="L62">
            <v>2.066390041</v>
          </cell>
          <cell r="M62">
            <v>2.1962365589999999</v>
          </cell>
          <cell r="N62">
            <v>2.2489626559999998</v>
          </cell>
          <cell r="O62">
            <v>2.5161290319999998</v>
          </cell>
          <cell r="P62">
            <v>0.47717842300000002</v>
          </cell>
          <cell r="Q62">
            <v>0.60215053799999996</v>
          </cell>
          <cell r="R62">
            <v>0.57244589000000001</v>
          </cell>
          <cell r="S62">
            <v>0.30901820899999999</v>
          </cell>
          <cell r="T62">
            <v>0.74764442200000003</v>
          </cell>
          <cell r="U62">
            <v>0.54193548400000002</v>
          </cell>
          <cell r="V62">
            <v>0.53835514399999995</v>
          </cell>
          <cell r="W62">
            <v>0.25164500099999998</v>
          </cell>
        </row>
        <row r="63">
          <cell r="C63" t="str">
            <v>human nature</v>
          </cell>
          <cell r="D63">
            <v>2001</v>
          </cell>
          <cell r="E63">
            <v>6.3</v>
          </cell>
          <cell r="F63">
            <v>10017</v>
          </cell>
          <cell r="G63" t="str">
            <v>['comedy', 'drama']</v>
          </cell>
          <cell r="H63">
            <v>3</v>
          </cell>
          <cell r="I63">
            <v>2001</v>
          </cell>
          <cell r="J63">
            <v>1459</v>
          </cell>
          <cell r="K63">
            <v>219822</v>
          </cell>
          <cell r="L63">
            <v>2.403225806</v>
          </cell>
          <cell r="M63">
            <v>2.414634146</v>
          </cell>
          <cell r="N63">
            <v>2.774193548</v>
          </cell>
          <cell r="O63">
            <v>2.7520325200000002</v>
          </cell>
          <cell r="P63">
            <v>0.64516129</v>
          </cell>
          <cell r="Q63">
            <v>0.62601625999999999</v>
          </cell>
          <cell r="R63">
            <v>0.66575850000000003</v>
          </cell>
          <cell r="S63">
            <v>0.33974751800000003</v>
          </cell>
          <cell r="T63">
            <v>0.92225201099999998</v>
          </cell>
          <cell r="U63">
            <v>0.592745466</v>
          </cell>
          <cell r="V63">
            <v>0.72787427599999999</v>
          </cell>
          <cell r="W63">
            <v>0.26161873600000002</v>
          </cell>
        </row>
        <row r="64">
          <cell r="C64" t="str">
            <v>i am legend</v>
          </cell>
          <cell r="D64">
            <v>2007</v>
          </cell>
          <cell r="E64">
            <v>7.1</v>
          </cell>
          <cell r="F64">
            <v>156084</v>
          </cell>
          <cell r="G64" t="str">
            <v>['drama', 'sci-fi', 'thriller']</v>
          </cell>
          <cell r="H64">
            <v>3</v>
          </cell>
          <cell r="I64">
            <v>2007</v>
          </cell>
          <cell r="J64">
            <v>549</v>
          </cell>
          <cell r="K64">
            <v>480249</v>
          </cell>
          <cell r="L64">
            <v>2.0416666669999999</v>
          </cell>
          <cell r="M64">
            <v>2.2054794520000001</v>
          </cell>
          <cell r="N64">
            <v>1.625</v>
          </cell>
          <cell r="O64">
            <v>2.438356164</v>
          </cell>
          <cell r="P64">
            <v>0.25</v>
          </cell>
          <cell r="Q64">
            <v>0.69863013699999998</v>
          </cell>
          <cell r="R64">
            <v>0.56559684700000001</v>
          </cell>
          <cell r="S64">
            <v>0.31031871700000002</v>
          </cell>
          <cell r="T64">
            <v>0.54021447700000003</v>
          </cell>
          <cell r="U64">
            <v>0.52518440499999997</v>
          </cell>
          <cell r="V64">
            <v>0.28205128200000001</v>
          </cell>
          <cell r="W64">
            <v>0.29196483299999998</v>
          </cell>
        </row>
        <row r="65">
          <cell r="C65" t="str">
            <v>independence day</v>
          </cell>
          <cell r="D65">
            <v>1996</v>
          </cell>
          <cell r="E65">
            <v>6.6</v>
          </cell>
          <cell r="F65">
            <v>151698</v>
          </cell>
          <cell r="G65" t="str">
            <v>['action', 'adventure', 'sci-fi', 'thriller']</v>
          </cell>
          <cell r="H65">
            <v>3</v>
          </cell>
          <cell r="I65">
            <v>1996</v>
          </cell>
          <cell r="J65">
            <v>444</v>
          </cell>
          <cell r="K65">
            <v>116629</v>
          </cell>
          <cell r="L65">
            <v>2.524229075</v>
          </cell>
          <cell r="M65">
            <v>2.0416666669999999</v>
          </cell>
          <cell r="N65">
            <v>2.31277533</v>
          </cell>
          <cell r="O65">
            <v>2.483333333</v>
          </cell>
          <cell r="P65">
            <v>0.62114537400000003</v>
          </cell>
          <cell r="Q65">
            <v>0.55000000000000004</v>
          </cell>
          <cell r="R65">
            <v>0.69927967599999996</v>
          </cell>
          <cell r="S65">
            <v>0.28726968200000003</v>
          </cell>
          <cell r="T65">
            <v>0.76885828700000003</v>
          </cell>
          <cell r="U65">
            <v>0.53487179500000004</v>
          </cell>
          <cell r="V65">
            <v>0.70077939700000003</v>
          </cell>
          <cell r="W65">
            <v>0.22985074599999999</v>
          </cell>
        </row>
        <row r="66">
          <cell r="C66" t="str">
            <v>indiana jones and the last crusade</v>
          </cell>
          <cell r="D66">
            <v>1989</v>
          </cell>
          <cell r="E66">
            <v>8.3000000000000007</v>
          </cell>
          <cell r="F66">
            <v>174947</v>
          </cell>
          <cell r="G66" t="str">
            <v>['action', 'adventure', 'thriller', 'action', 'adventure', 'fantasy']</v>
          </cell>
          <cell r="H66">
            <v>0</v>
          </cell>
          <cell r="I66">
            <v>1989</v>
          </cell>
          <cell r="J66">
            <v>1049</v>
          </cell>
          <cell r="K66">
            <v>97576</v>
          </cell>
          <cell r="L66">
            <v>2.3401162790000001</v>
          </cell>
          <cell r="M66">
            <v>2.3918918919999999</v>
          </cell>
          <cell r="N66">
            <v>2.7209302329999998</v>
          </cell>
          <cell r="O66">
            <v>3.2432432430000002</v>
          </cell>
          <cell r="P66">
            <v>0.60465116299999999</v>
          </cell>
          <cell r="Q66">
            <v>0.71621621599999996</v>
          </cell>
          <cell r="R66">
            <v>0.64827545600000003</v>
          </cell>
          <cell r="S66">
            <v>0.33654760299999997</v>
          </cell>
          <cell r="T66">
            <v>0.90454517099999998</v>
          </cell>
          <cell r="U66">
            <v>0.69854469900000005</v>
          </cell>
          <cell r="V66">
            <v>0.68217054300000002</v>
          </cell>
          <cell r="W66">
            <v>0.29931424000000001</v>
          </cell>
        </row>
        <row r="67">
          <cell r="C67" t="str">
            <v>indiana jones and the temple of doom</v>
          </cell>
          <cell r="D67">
            <v>1984</v>
          </cell>
          <cell r="E67">
            <v>7.5</v>
          </cell>
          <cell r="F67">
            <v>112054</v>
          </cell>
          <cell r="G67" t="str">
            <v>['action', 'adventure']</v>
          </cell>
          <cell r="H67">
            <v>0</v>
          </cell>
          <cell r="I67">
            <v>1984</v>
          </cell>
          <cell r="J67">
            <v>1048</v>
          </cell>
          <cell r="K67">
            <v>87469</v>
          </cell>
          <cell r="L67">
            <v>2.2789968649999999</v>
          </cell>
          <cell r="M67">
            <v>2.5777777780000002</v>
          </cell>
          <cell r="N67">
            <v>2.4451410660000001</v>
          </cell>
          <cell r="O67">
            <v>2.5555555559999998</v>
          </cell>
          <cell r="P67">
            <v>0.50783699100000002</v>
          </cell>
          <cell r="Q67">
            <v>0.62222222199999999</v>
          </cell>
          <cell r="R67">
            <v>0.63134372599999999</v>
          </cell>
          <cell r="S67">
            <v>0.36270240100000001</v>
          </cell>
          <cell r="T67">
            <v>0.81286190899999999</v>
          </cell>
          <cell r="U67">
            <v>0.55042734999999998</v>
          </cell>
          <cell r="V67">
            <v>0.57294429700000005</v>
          </cell>
          <cell r="W67">
            <v>0.26003316700000001</v>
          </cell>
        </row>
        <row r="68">
          <cell r="C68" t="str">
            <v>intolerable cruelty</v>
          </cell>
          <cell r="D68">
            <v>2003</v>
          </cell>
          <cell r="E68">
            <v>6.4</v>
          </cell>
          <cell r="F68">
            <v>36739</v>
          </cell>
          <cell r="G68" t="str">
            <v>['comedy', 'romance', 'crime']</v>
          </cell>
          <cell r="H68">
            <v>3</v>
          </cell>
          <cell r="I68">
            <v>2003</v>
          </cell>
          <cell r="J68">
            <v>5806</v>
          </cell>
          <cell r="K68">
            <v>138524</v>
          </cell>
          <cell r="L68">
            <v>2.6810035839999999</v>
          </cell>
          <cell r="M68">
            <v>2.1197007480000001</v>
          </cell>
          <cell r="N68">
            <v>2.831541219</v>
          </cell>
          <cell r="O68">
            <v>2.4314214459999999</v>
          </cell>
          <cell r="P68">
            <v>0.66308243700000002</v>
          </cell>
          <cell r="Q68">
            <v>0.51122194499999996</v>
          </cell>
          <cell r="R68">
            <v>0.74271045199999997</v>
          </cell>
          <cell r="S68">
            <v>0.298249351</v>
          </cell>
          <cell r="T68">
            <v>0.94131665200000003</v>
          </cell>
          <cell r="U68">
            <v>0.523690773</v>
          </cell>
          <cell r="V68">
            <v>0.74809300599999995</v>
          </cell>
          <cell r="W68">
            <v>0.21364499200000001</v>
          </cell>
        </row>
        <row r="69">
          <cell r="C69" t="str">
            <v>it happened one night</v>
          </cell>
          <cell r="D69">
            <v>1934</v>
          </cell>
          <cell r="E69">
            <v>8.3000000000000007</v>
          </cell>
          <cell r="F69">
            <v>25577</v>
          </cell>
          <cell r="G69" t="str">
            <v>['comedy', 'romance']</v>
          </cell>
          <cell r="H69">
            <v>3</v>
          </cell>
          <cell r="I69">
            <v>1934</v>
          </cell>
          <cell r="J69">
            <v>621</v>
          </cell>
          <cell r="K69">
            <v>25316</v>
          </cell>
          <cell r="L69">
            <v>2.4778761060000001</v>
          </cell>
          <cell r="M69">
            <v>2.2547169810000001</v>
          </cell>
          <cell r="N69">
            <v>2.8982300890000001</v>
          </cell>
          <cell r="O69">
            <v>2.5644654089999999</v>
          </cell>
          <cell r="P69">
            <v>0.67699114999999999</v>
          </cell>
          <cell r="Q69">
            <v>0.60062893100000003</v>
          </cell>
          <cell r="R69">
            <v>0.68643865100000001</v>
          </cell>
          <cell r="S69">
            <v>0.31724660999999998</v>
          </cell>
          <cell r="T69">
            <v>0.96348667799999999</v>
          </cell>
          <cell r="U69">
            <v>0.55234639600000002</v>
          </cell>
          <cell r="V69">
            <v>0.763784888</v>
          </cell>
          <cell r="W69">
            <v>0.25100910500000001</v>
          </cell>
        </row>
        <row r="70">
          <cell r="C70" t="str">
            <v>jfk</v>
          </cell>
          <cell r="D70">
            <v>1991</v>
          </cell>
          <cell r="E70">
            <v>8</v>
          </cell>
          <cell r="F70">
            <v>60406</v>
          </cell>
          <cell r="G70" t="str">
            <v>['biography', 'drama', 'history', 'mystery', 'thriller']</v>
          </cell>
          <cell r="H70">
            <v>3</v>
          </cell>
          <cell r="I70">
            <v>1991</v>
          </cell>
          <cell r="J70">
            <v>7200</v>
          </cell>
          <cell r="K70">
            <v>102138</v>
          </cell>
          <cell r="L70">
            <v>2.1587078649999998</v>
          </cell>
          <cell r="M70">
            <v>1.6428571430000001</v>
          </cell>
          <cell r="N70">
            <v>2.4030898879999998</v>
          </cell>
          <cell r="O70">
            <v>1.4642857140000001</v>
          </cell>
          <cell r="P70">
            <v>0.50842696600000004</v>
          </cell>
          <cell r="Q70">
            <v>0.39285714300000002</v>
          </cell>
          <cell r="R70">
            <v>0.59802042200000005</v>
          </cell>
          <cell r="S70">
            <v>0.23115577900000001</v>
          </cell>
          <cell r="T70">
            <v>0.79888242899999995</v>
          </cell>
          <cell r="U70">
            <v>0.31538461499999998</v>
          </cell>
          <cell r="V70">
            <v>0.57360991100000003</v>
          </cell>
          <cell r="W70">
            <v>0.16417910399999999</v>
          </cell>
        </row>
        <row r="71">
          <cell r="C71" t="str">
            <v>jackie brown</v>
          </cell>
          <cell r="D71">
            <v>1997</v>
          </cell>
          <cell r="E71">
            <v>7.6</v>
          </cell>
          <cell r="F71">
            <v>85496</v>
          </cell>
          <cell r="G71" t="str">
            <v>['crime', 'drama', 'thriller']</v>
          </cell>
          <cell r="H71">
            <v>3</v>
          </cell>
          <cell r="I71">
            <v>1997</v>
          </cell>
          <cell r="J71">
            <v>2176</v>
          </cell>
          <cell r="K71">
            <v>119396</v>
          </cell>
          <cell r="L71">
            <v>2.2599999999999998</v>
          </cell>
          <cell r="M71">
            <v>2.2891566270000001</v>
          </cell>
          <cell r="N71">
            <v>2.5836363640000002</v>
          </cell>
          <cell r="O71">
            <v>2.5271084340000001</v>
          </cell>
          <cell r="P71">
            <v>0.61454545500000002</v>
          </cell>
          <cell r="Q71">
            <v>0.51957831300000001</v>
          </cell>
          <cell r="R71">
            <v>0.62608108100000004</v>
          </cell>
          <cell r="S71">
            <v>0.32209239000000001</v>
          </cell>
          <cell r="T71">
            <v>0.85890324200000001</v>
          </cell>
          <cell r="U71">
            <v>0.54430027800000003</v>
          </cell>
          <cell r="V71">
            <v>0.693333333</v>
          </cell>
          <cell r="W71">
            <v>0.217137206</v>
          </cell>
        </row>
        <row r="72">
          <cell r="C72" t="str">
            <v>jason x</v>
          </cell>
          <cell r="D72">
            <v>2001</v>
          </cell>
          <cell r="E72">
            <v>4.4000000000000004</v>
          </cell>
          <cell r="F72">
            <v>18199</v>
          </cell>
          <cell r="G72" t="str">
            <v>['horror', 'sci-fi']</v>
          </cell>
          <cell r="H72">
            <v>3</v>
          </cell>
          <cell r="I72">
            <v>2001</v>
          </cell>
          <cell r="J72">
            <v>93</v>
          </cell>
          <cell r="K72">
            <v>211443</v>
          </cell>
          <cell r="L72">
            <v>2.2493702770000001</v>
          </cell>
          <cell r="M72">
            <v>2.411214953</v>
          </cell>
          <cell r="N72">
            <v>2.5566750630000001</v>
          </cell>
          <cell r="O72">
            <v>2.2897196260000001</v>
          </cell>
          <cell r="P72">
            <v>0.59193954699999995</v>
          </cell>
          <cell r="Q72">
            <v>0.79439252299999996</v>
          </cell>
          <cell r="R72">
            <v>0.62313636100000003</v>
          </cell>
          <cell r="S72">
            <v>0.33926642600000001</v>
          </cell>
          <cell r="T72">
            <v>0.84994023500000004</v>
          </cell>
          <cell r="U72">
            <v>0.49317038099999999</v>
          </cell>
          <cell r="V72">
            <v>0.66782923199999999</v>
          </cell>
          <cell r="W72">
            <v>0.33198493499999998</v>
          </cell>
        </row>
        <row r="73">
          <cell r="C73" t="str">
            <v>jaws</v>
          </cell>
          <cell r="D73">
            <v>1975</v>
          </cell>
          <cell r="E73">
            <v>8.3000000000000007</v>
          </cell>
          <cell r="F73">
            <v>140982</v>
          </cell>
          <cell r="G73" t="str">
            <v>['thriller']</v>
          </cell>
          <cell r="H73">
            <v>3</v>
          </cell>
          <cell r="I73">
            <v>1975</v>
          </cell>
          <cell r="J73">
            <v>2561</v>
          </cell>
          <cell r="K73">
            <v>73195</v>
          </cell>
          <cell r="L73">
            <v>2.3419023139999999</v>
          </cell>
          <cell r="M73">
            <v>2.0833333330000001</v>
          </cell>
          <cell r="N73">
            <v>2.4755784059999999</v>
          </cell>
          <cell r="O73">
            <v>2.5833333330000001</v>
          </cell>
          <cell r="P73">
            <v>0.64267352200000005</v>
          </cell>
          <cell r="Q73">
            <v>0.83333333300000001</v>
          </cell>
          <cell r="R73">
            <v>0.64877023599999994</v>
          </cell>
          <cell r="S73">
            <v>0.293132328</v>
          </cell>
          <cell r="T73">
            <v>0.82298048899999998</v>
          </cell>
          <cell r="U73">
            <v>0.55641025600000005</v>
          </cell>
          <cell r="V73">
            <v>0.72506756299999997</v>
          </cell>
          <cell r="W73">
            <v>0.34825870599999997</v>
          </cell>
        </row>
        <row r="74">
          <cell r="C74" t="str">
            <v>juno</v>
          </cell>
          <cell r="D74">
            <v>2007</v>
          </cell>
          <cell r="E74">
            <v>7.9</v>
          </cell>
          <cell r="F74">
            <v>152436</v>
          </cell>
          <cell r="G74" t="str">
            <v>['comedy', 'drama']</v>
          </cell>
          <cell r="H74">
            <v>3</v>
          </cell>
          <cell r="I74">
            <v>2007</v>
          </cell>
          <cell r="J74">
            <v>9</v>
          </cell>
          <cell r="K74">
            <v>467406</v>
          </cell>
          <cell r="L74">
            <v>2</v>
          </cell>
          <cell r="M74">
            <v>2.491869919</v>
          </cell>
          <cell r="N74">
            <v>2.1878453040000001</v>
          </cell>
          <cell r="O74">
            <v>2.7621951220000001</v>
          </cell>
          <cell r="P74">
            <v>0.57458563500000004</v>
          </cell>
          <cell r="Q74">
            <v>0.634146341</v>
          </cell>
          <cell r="R74">
            <v>0.55405405399999996</v>
          </cell>
          <cell r="S74">
            <v>0.350614863</v>
          </cell>
          <cell r="T74">
            <v>0.72732658900000002</v>
          </cell>
          <cell r="U74">
            <v>0.59493433399999995</v>
          </cell>
          <cell r="V74">
            <v>0.64825045999999997</v>
          </cell>
          <cell r="W74">
            <v>0.26501638199999999</v>
          </cell>
        </row>
        <row r="75">
          <cell r="C75" t="str">
            <v>kids</v>
          </cell>
          <cell r="D75">
            <v>1995</v>
          </cell>
          <cell r="E75">
            <v>6.8</v>
          </cell>
          <cell r="F75">
            <v>26546</v>
          </cell>
          <cell r="G75" t="str">
            <v>['crime', 'drama']</v>
          </cell>
          <cell r="H75">
            <v>3</v>
          </cell>
          <cell r="I75">
            <v>1995</v>
          </cell>
          <cell r="J75">
            <v>5771</v>
          </cell>
          <cell r="K75">
            <v>113540</v>
          </cell>
          <cell r="L75">
            <v>2.5870445339999999</v>
          </cell>
          <cell r="M75">
            <v>2.4</v>
          </cell>
          <cell r="N75">
            <v>2.599190283</v>
          </cell>
          <cell r="O75">
            <v>2.5754385960000001</v>
          </cell>
          <cell r="P75">
            <v>0.52631578899999998</v>
          </cell>
          <cell r="Q75">
            <v>0.56140350900000002</v>
          </cell>
          <cell r="R75">
            <v>0.71668125599999999</v>
          </cell>
          <cell r="S75">
            <v>0.33768844199999998</v>
          </cell>
          <cell r="T75">
            <v>0.86407398199999996</v>
          </cell>
          <cell r="U75">
            <v>0.554709852</v>
          </cell>
          <cell r="V75">
            <v>0.59379217299999998</v>
          </cell>
          <cell r="W75">
            <v>0.23461639200000001</v>
          </cell>
        </row>
        <row r="76">
          <cell r="C76" t="str">
            <v>krull</v>
          </cell>
          <cell r="D76">
            <v>1983</v>
          </cell>
          <cell r="E76">
            <v>5.9</v>
          </cell>
          <cell r="F76">
            <v>8246</v>
          </cell>
          <cell r="G76" t="str">
            <v>['fantasy', 'action', 'adventure', 'sci-fi']</v>
          </cell>
          <cell r="H76">
            <v>1</v>
          </cell>
          <cell r="I76">
            <v>1983</v>
          </cell>
          <cell r="J76">
            <v>6126</v>
          </cell>
          <cell r="K76">
            <v>85811</v>
          </cell>
          <cell r="L76">
            <v>2.4317073169999999</v>
          </cell>
          <cell r="M76">
            <v>1.8732394370000001</v>
          </cell>
          <cell r="N76">
            <v>2.5048780490000002</v>
          </cell>
          <cell r="O76">
            <v>2.3802816899999999</v>
          </cell>
          <cell r="P76">
            <v>0.59268292700000003</v>
          </cell>
          <cell r="Q76">
            <v>0.39436619699999997</v>
          </cell>
          <cell r="R76">
            <v>0.67364864899999999</v>
          </cell>
          <cell r="S76">
            <v>0.26357137800000002</v>
          </cell>
          <cell r="T76">
            <v>0.83272085299999998</v>
          </cell>
          <cell r="U76">
            <v>0.51267605599999999</v>
          </cell>
          <cell r="V76">
            <v>0.66866791699999995</v>
          </cell>
          <cell r="W76">
            <v>0.164809754</v>
          </cell>
        </row>
        <row r="77">
          <cell r="C77" t="str">
            <v>legally blonde</v>
          </cell>
          <cell r="D77">
            <v>2001</v>
          </cell>
          <cell r="E77">
            <v>6.2</v>
          </cell>
          <cell r="F77">
            <v>44558</v>
          </cell>
          <cell r="G77" t="str">
            <v>['comedy']</v>
          </cell>
          <cell r="H77">
            <v>3</v>
          </cell>
          <cell r="I77">
            <v>2001</v>
          </cell>
          <cell r="J77">
            <v>733</v>
          </cell>
          <cell r="K77">
            <v>250494</v>
          </cell>
          <cell r="L77">
            <v>2.1205673759999999</v>
          </cell>
          <cell r="M77">
            <v>2.24933687</v>
          </cell>
          <cell r="N77">
            <v>2.2836879429999999</v>
          </cell>
          <cell r="O77">
            <v>2.6525198940000001</v>
          </cell>
          <cell r="P77">
            <v>0.47517730499999999</v>
          </cell>
          <cell r="Q77">
            <v>0.54641909799999999</v>
          </cell>
          <cell r="R77">
            <v>0.587454476</v>
          </cell>
          <cell r="S77">
            <v>0.31648960999999998</v>
          </cell>
          <cell r="T77">
            <v>0.75918848500000002</v>
          </cell>
          <cell r="U77">
            <v>0.57131197700000003</v>
          </cell>
          <cell r="V77">
            <v>0.53609747200000002</v>
          </cell>
          <cell r="W77">
            <v>0.22835425000000001</v>
          </cell>
        </row>
        <row r="78">
          <cell r="C78" t="str">
            <v>legend</v>
          </cell>
          <cell r="D78">
            <v>1985</v>
          </cell>
          <cell r="E78">
            <v>6.2</v>
          </cell>
          <cell r="F78">
            <v>20907</v>
          </cell>
          <cell r="G78" t="str">
            <v>['fantasy', 'adventure', 'romance']</v>
          </cell>
          <cell r="H78">
            <v>3</v>
          </cell>
          <cell r="I78">
            <v>1985</v>
          </cell>
          <cell r="J78">
            <v>3986</v>
          </cell>
          <cell r="K78">
            <v>89469</v>
          </cell>
          <cell r="L78">
            <v>2.3127413130000001</v>
          </cell>
          <cell r="M78">
            <v>0</v>
          </cell>
          <cell r="N78">
            <v>2.5148005150000001</v>
          </cell>
          <cell r="O78">
            <v>0</v>
          </cell>
          <cell r="P78">
            <v>0.60360360400000002</v>
          </cell>
          <cell r="Q78">
            <v>0</v>
          </cell>
          <cell r="R78">
            <v>0.64069184999999995</v>
          </cell>
          <cell r="S78">
            <v>0</v>
          </cell>
          <cell r="T78">
            <v>0.83601947399999998</v>
          </cell>
          <cell r="U78">
            <v>0</v>
          </cell>
          <cell r="V78">
            <v>0.68098868099999998</v>
          </cell>
          <cell r="W78">
            <v>0</v>
          </cell>
        </row>
        <row r="79">
          <cell r="C79" t="str">
            <v>legend</v>
          </cell>
          <cell r="D79">
            <v>1985</v>
          </cell>
          <cell r="E79">
            <v>6.2</v>
          </cell>
          <cell r="F79">
            <v>20907</v>
          </cell>
          <cell r="G79" t="str">
            <v>['fantasy', 'adventure', 'romance']</v>
          </cell>
          <cell r="H79">
            <v>3</v>
          </cell>
          <cell r="I79">
            <v>2015</v>
          </cell>
          <cell r="J79">
            <v>6671</v>
          </cell>
          <cell r="K79">
            <v>3569230</v>
          </cell>
          <cell r="L79">
            <v>2.3127413130000001</v>
          </cell>
          <cell r="M79">
            <v>0</v>
          </cell>
          <cell r="N79">
            <v>2.5148005150000001</v>
          </cell>
          <cell r="O79">
            <v>0</v>
          </cell>
          <cell r="P79">
            <v>0.60360360400000002</v>
          </cell>
          <cell r="Q79">
            <v>0</v>
          </cell>
          <cell r="R79">
            <v>0.64069184999999995</v>
          </cell>
          <cell r="S79">
            <v>0</v>
          </cell>
          <cell r="T79">
            <v>0.83601947399999998</v>
          </cell>
          <cell r="U79">
            <v>0</v>
          </cell>
          <cell r="V79">
            <v>0.68098868099999998</v>
          </cell>
          <cell r="W79">
            <v>0</v>
          </cell>
        </row>
        <row r="80">
          <cell r="C80" t="str">
            <v>little nicky</v>
          </cell>
          <cell r="D80">
            <v>2000</v>
          </cell>
          <cell r="E80">
            <v>5</v>
          </cell>
          <cell r="F80">
            <v>35489</v>
          </cell>
          <cell r="G80" t="str">
            <v>['fantasy', 'comedy', 'romance', 'animation', 'comedy', 'fantasy', 'horror']</v>
          </cell>
          <cell r="H80">
            <v>1</v>
          </cell>
          <cell r="I80">
            <v>2000</v>
          </cell>
          <cell r="J80">
            <v>3471</v>
          </cell>
          <cell r="K80">
            <v>185431</v>
          </cell>
          <cell r="L80">
            <v>2.3285302589999999</v>
          </cell>
          <cell r="M80">
            <v>2.5543478259999999</v>
          </cell>
          <cell r="N80">
            <v>2.6023054760000002</v>
          </cell>
          <cell r="O80">
            <v>2.6521739129999999</v>
          </cell>
          <cell r="P80">
            <v>0.56772334300000005</v>
          </cell>
          <cell r="Q80">
            <v>0.83695652200000004</v>
          </cell>
          <cell r="R80">
            <v>0.64506581500000004</v>
          </cell>
          <cell r="S80">
            <v>0.35940572399999998</v>
          </cell>
          <cell r="T80">
            <v>0.86510959499999995</v>
          </cell>
          <cell r="U80">
            <v>0.57123745800000003</v>
          </cell>
          <cell r="V80">
            <v>0.64050838700000001</v>
          </cell>
          <cell r="W80">
            <v>0.34977287499999998</v>
          </cell>
        </row>
        <row r="81">
          <cell r="C81" t="str">
            <v>lost highway</v>
          </cell>
          <cell r="D81">
            <v>1997</v>
          </cell>
          <cell r="E81">
            <v>7.6</v>
          </cell>
          <cell r="F81">
            <v>42998</v>
          </cell>
          <cell r="G81" t="str">
            <v>['drama', 'horror', 'mystery', 'thriller']</v>
          </cell>
          <cell r="H81">
            <v>1</v>
          </cell>
          <cell r="I81">
            <v>1997</v>
          </cell>
          <cell r="J81">
            <v>4154</v>
          </cell>
          <cell r="K81">
            <v>116922</v>
          </cell>
          <cell r="L81">
            <v>2.398457584</v>
          </cell>
          <cell r="M81">
            <v>2.287128713</v>
          </cell>
          <cell r="N81">
            <v>2.3393316199999998</v>
          </cell>
          <cell r="O81">
            <v>2.0297029700000002</v>
          </cell>
          <cell r="P81">
            <v>0.632390746</v>
          </cell>
          <cell r="Q81">
            <v>0.37623762399999999</v>
          </cell>
          <cell r="R81">
            <v>0.66443757400000003</v>
          </cell>
          <cell r="S81">
            <v>0.32180705500000001</v>
          </cell>
          <cell r="T81">
            <v>0.77768665100000001</v>
          </cell>
          <cell r="U81">
            <v>0.43716679400000003</v>
          </cell>
          <cell r="V81">
            <v>0.71346648199999996</v>
          </cell>
          <cell r="W81">
            <v>0.15723363400000001</v>
          </cell>
        </row>
        <row r="82">
          <cell r="C82" t="str">
            <v>lost horizon</v>
          </cell>
          <cell r="D82">
            <v>1937</v>
          </cell>
          <cell r="E82">
            <v>7.8</v>
          </cell>
          <cell r="F82">
            <v>5509</v>
          </cell>
          <cell r="G82" t="str">
            <v>['adventure', 'drama', 'fantasy', 'mystery']</v>
          </cell>
          <cell r="H82">
            <v>2</v>
          </cell>
          <cell r="I82">
            <v>1937</v>
          </cell>
          <cell r="J82">
            <v>1336</v>
          </cell>
          <cell r="K82">
            <v>29162</v>
          </cell>
          <cell r="L82">
            <v>2.3798449609999999</v>
          </cell>
          <cell r="M82">
            <v>2.111111111</v>
          </cell>
          <cell r="N82">
            <v>2.6403100780000002</v>
          </cell>
          <cell r="O82">
            <v>2.3333333330000001</v>
          </cell>
          <cell r="P82">
            <v>0.53178294599999998</v>
          </cell>
          <cell r="Q82">
            <v>0</v>
          </cell>
          <cell r="R82">
            <v>0.65928137399999998</v>
          </cell>
          <cell r="S82">
            <v>0.29704075899999999</v>
          </cell>
          <cell r="T82">
            <v>0.87774383300000003</v>
          </cell>
          <cell r="U82">
            <v>0.50256410299999998</v>
          </cell>
          <cell r="V82">
            <v>0.59996024599999997</v>
          </cell>
          <cell r="W82">
            <v>0</v>
          </cell>
        </row>
        <row r="83">
          <cell r="C83" t="str">
            <v>men in black</v>
          </cell>
          <cell r="D83">
            <v>1997</v>
          </cell>
          <cell r="E83">
            <v>7</v>
          </cell>
          <cell r="F83">
            <v>121719</v>
          </cell>
          <cell r="G83" t="str">
            <v>['action', 'adventure', 'comedy', 'sci-fi']</v>
          </cell>
          <cell r="H83">
            <v>1</v>
          </cell>
          <cell r="I83">
            <v>1997</v>
          </cell>
          <cell r="J83">
            <v>83</v>
          </cell>
          <cell r="K83">
            <v>119654</v>
          </cell>
          <cell r="L83">
            <v>2.5189189189999999</v>
          </cell>
          <cell r="M83">
            <v>2.4324324320000001</v>
          </cell>
          <cell r="N83">
            <v>2.7216216219999998</v>
          </cell>
          <cell r="O83">
            <v>2.2972972970000001</v>
          </cell>
          <cell r="P83">
            <v>0.68648648599999995</v>
          </cell>
          <cell r="Q83">
            <v>0.43243243199999998</v>
          </cell>
          <cell r="R83">
            <v>0.69780861900000002</v>
          </cell>
          <cell r="S83">
            <v>0.34225179999999999</v>
          </cell>
          <cell r="T83">
            <v>0.90477501599999999</v>
          </cell>
          <cell r="U83">
            <v>0.49480249500000001</v>
          </cell>
          <cell r="V83">
            <v>0.77449757399999997</v>
          </cell>
          <cell r="W83">
            <v>0.180718031</v>
          </cell>
        </row>
        <row r="84">
          <cell r="C84" t="str">
            <v>minority report</v>
          </cell>
          <cell r="D84">
            <v>2002</v>
          </cell>
          <cell r="E84">
            <v>7.7</v>
          </cell>
          <cell r="F84">
            <v>137009</v>
          </cell>
          <cell r="G84" t="str">
            <v>['action', 'crime', 'mystery', 'sci-fi', 'thriller', 'action', 'animation', 'drama', 'mystery', 'sci-fi', 'thriller']</v>
          </cell>
          <cell r="H84">
            <v>1</v>
          </cell>
          <cell r="I84">
            <v>2002</v>
          </cell>
          <cell r="J84">
            <v>115</v>
          </cell>
          <cell r="K84">
            <v>181689</v>
          </cell>
          <cell r="L84">
            <v>2.2551369860000001</v>
          </cell>
          <cell r="M84">
            <v>2.464646465</v>
          </cell>
          <cell r="N84">
            <v>2.4195205479999999</v>
          </cell>
          <cell r="O84">
            <v>2.4141414139999999</v>
          </cell>
          <cell r="P84">
            <v>0.49486301399999999</v>
          </cell>
          <cell r="Q84">
            <v>0.57575757599999999</v>
          </cell>
          <cell r="R84">
            <v>0.62473389499999998</v>
          </cell>
          <cell r="S84">
            <v>0.34678442700000001</v>
          </cell>
          <cell r="T84">
            <v>0.80434463300000003</v>
          </cell>
          <cell r="U84">
            <v>0.51996891999999995</v>
          </cell>
          <cell r="V84">
            <v>0.55830698999999995</v>
          </cell>
          <cell r="W84">
            <v>0.240615106</v>
          </cell>
        </row>
        <row r="85">
          <cell r="C85" t="str">
            <v>malcolm x</v>
          </cell>
          <cell r="D85">
            <v>1992</v>
          </cell>
          <cell r="E85">
            <v>7.7</v>
          </cell>
          <cell r="F85">
            <v>23317</v>
          </cell>
          <cell r="G85" t="str">
            <v>['biography', 'drama', 'history']</v>
          </cell>
          <cell r="H85">
            <v>3</v>
          </cell>
          <cell r="I85">
            <v>1992</v>
          </cell>
          <cell r="J85">
            <v>4391</v>
          </cell>
          <cell r="K85">
            <v>104797</v>
          </cell>
          <cell r="L85">
            <v>2.4473684210000002</v>
          </cell>
          <cell r="M85">
            <v>2.3313253010000001</v>
          </cell>
          <cell r="N85">
            <v>2.5394736839999998</v>
          </cell>
          <cell r="O85">
            <v>2.3313253010000001</v>
          </cell>
          <cell r="P85">
            <v>0.60526315799999997</v>
          </cell>
          <cell r="Q85">
            <v>0.58433734900000001</v>
          </cell>
          <cell r="R85">
            <v>0.67798719799999996</v>
          </cell>
          <cell r="S85">
            <v>0.32802567100000002</v>
          </cell>
          <cell r="T85">
            <v>0.84422181500000004</v>
          </cell>
          <cell r="U85">
            <v>0.50213160300000004</v>
          </cell>
          <cell r="V85">
            <v>0.68286099899999997</v>
          </cell>
          <cell r="W85">
            <v>0.244200683</v>
          </cell>
        </row>
        <row r="86">
          <cell r="C86" t="str">
            <v>marty</v>
          </cell>
          <cell r="D86">
            <v>1955</v>
          </cell>
          <cell r="E86">
            <v>7.7</v>
          </cell>
          <cell r="F86">
            <v>6379</v>
          </cell>
          <cell r="G86" t="str">
            <v>['drama', 'romance']</v>
          </cell>
          <cell r="H86">
            <v>3</v>
          </cell>
          <cell r="I86">
            <v>1955</v>
          </cell>
          <cell r="J86">
            <v>4442</v>
          </cell>
          <cell r="K86">
            <v>48356</v>
          </cell>
          <cell r="L86">
            <v>2.0752212390000002</v>
          </cell>
          <cell r="M86">
            <v>2.1144067799999999</v>
          </cell>
          <cell r="N86">
            <v>2.7168141590000001</v>
          </cell>
          <cell r="O86">
            <v>2.4576271190000001</v>
          </cell>
          <cell r="P86">
            <v>0.67256637200000002</v>
          </cell>
          <cell r="Q86">
            <v>0.53813559300000002</v>
          </cell>
          <cell r="R86">
            <v>0.57489237000000004</v>
          </cell>
          <cell r="S86">
            <v>0.29750447200000002</v>
          </cell>
          <cell r="T86">
            <v>0.90317682499999996</v>
          </cell>
          <cell r="U86">
            <v>0.52933507199999996</v>
          </cell>
          <cell r="V86">
            <v>0.75879282999999997</v>
          </cell>
          <cell r="W86">
            <v>0.224892487</v>
          </cell>
        </row>
        <row r="87">
          <cell r="C87" t="str">
            <v>meet john doe</v>
          </cell>
          <cell r="D87">
            <v>1941</v>
          </cell>
          <cell r="E87">
            <v>7.7</v>
          </cell>
          <cell r="F87">
            <v>4841</v>
          </cell>
          <cell r="G87" t="str">
            <v>['comedy', 'drama', 'romance']</v>
          </cell>
          <cell r="H87">
            <v>3</v>
          </cell>
          <cell r="I87">
            <v>1941</v>
          </cell>
          <cell r="J87">
            <v>3717</v>
          </cell>
          <cell r="K87">
            <v>33891</v>
          </cell>
          <cell r="L87">
            <v>2.2367346939999999</v>
          </cell>
          <cell r="M87">
            <v>2.4456928840000001</v>
          </cell>
          <cell r="N87">
            <v>2.379591837</v>
          </cell>
          <cell r="O87">
            <v>2.5243445690000001</v>
          </cell>
          <cell r="P87">
            <v>0.63673469400000005</v>
          </cell>
          <cell r="Q87">
            <v>0.50936329599999997</v>
          </cell>
          <cell r="R87">
            <v>0.61963596200000004</v>
          </cell>
          <cell r="S87">
            <v>0.34411759200000003</v>
          </cell>
          <cell r="T87">
            <v>0.79107074499999996</v>
          </cell>
          <cell r="U87">
            <v>0.543704984</v>
          </cell>
          <cell r="V87">
            <v>0.71836734700000004</v>
          </cell>
          <cell r="W87">
            <v>0.21286824300000001</v>
          </cell>
        </row>
        <row r="88">
          <cell r="C88" t="str">
            <v>metropolis</v>
          </cell>
          <cell r="D88">
            <v>1927</v>
          </cell>
          <cell r="E88">
            <v>8.4</v>
          </cell>
          <cell r="F88">
            <v>40730</v>
          </cell>
          <cell r="G88" t="str">
            <v>['adventure', 'drama', 'sci-fi']</v>
          </cell>
          <cell r="H88">
            <v>1</v>
          </cell>
          <cell r="I88">
            <v>1927</v>
          </cell>
          <cell r="J88">
            <v>1267</v>
          </cell>
          <cell r="K88">
            <v>17136</v>
          </cell>
          <cell r="L88">
            <v>2.163934426</v>
          </cell>
          <cell r="M88">
            <v>2.0222222219999999</v>
          </cell>
          <cell r="N88">
            <v>2.4207650269999998</v>
          </cell>
          <cell r="O88">
            <v>1.988888889</v>
          </cell>
          <cell r="P88">
            <v>0.47540983599999997</v>
          </cell>
          <cell r="Q88">
            <v>0.44444444399999999</v>
          </cell>
          <cell r="R88">
            <v>0.59946832100000003</v>
          </cell>
          <cell r="S88">
            <v>0.28453378000000001</v>
          </cell>
          <cell r="T88">
            <v>0.80475834700000004</v>
          </cell>
          <cell r="U88">
            <v>0.428376068</v>
          </cell>
          <cell r="V88">
            <v>0.53635981499999996</v>
          </cell>
          <cell r="W88">
            <v>0.185737977</v>
          </cell>
        </row>
        <row r="89">
          <cell r="C89" t="str">
            <v>monkeybone</v>
          </cell>
          <cell r="D89">
            <v>2001</v>
          </cell>
          <cell r="E89">
            <v>4.5</v>
          </cell>
          <cell r="F89">
            <v>8258</v>
          </cell>
          <cell r="G89" t="str">
            <v>['animation', 'comedy', 'fantasy', 'romance']</v>
          </cell>
          <cell r="H89">
            <v>3</v>
          </cell>
          <cell r="I89">
            <v>2001</v>
          </cell>
          <cell r="J89">
            <v>3616</v>
          </cell>
          <cell r="K89">
            <v>166276</v>
          </cell>
          <cell r="L89">
            <v>1.880952381</v>
          </cell>
          <cell r="M89">
            <v>2.3529411759999999</v>
          </cell>
          <cell r="N89">
            <v>2.0833333330000001</v>
          </cell>
          <cell r="O89">
            <v>2.3014705879999999</v>
          </cell>
          <cell r="P89">
            <v>0.446428571</v>
          </cell>
          <cell r="Q89">
            <v>0.639705882</v>
          </cell>
          <cell r="R89">
            <v>0.52107464599999997</v>
          </cell>
          <cell r="S89">
            <v>0.3310671</v>
          </cell>
          <cell r="T89">
            <v>0.69258266300000004</v>
          </cell>
          <cell r="U89">
            <v>0.49570135700000001</v>
          </cell>
          <cell r="V89">
            <v>0.50366300399999997</v>
          </cell>
          <cell r="W89">
            <v>0.26733977199999998</v>
          </cell>
        </row>
        <row r="90">
          <cell r="C90" t="str">
            <v>mr. smith goes to washington</v>
          </cell>
          <cell r="D90">
            <v>1939</v>
          </cell>
          <cell r="E90">
            <v>8.4</v>
          </cell>
          <cell r="F90">
            <v>33984</v>
          </cell>
          <cell r="G90" t="str">
            <v>['drama']</v>
          </cell>
          <cell r="H90">
            <v>2</v>
          </cell>
          <cell r="I90">
            <v>1939</v>
          </cell>
          <cell r="J90">
            <v>5946</v>
          </cell>
          <cell r="K90">
            <v>31679</v>
          </cell>
          <cell r="L90">
            <v>2.377777778</v>
          </cell>
          <cell r="M90">
            <v>2.1428571430000001</v>
          </cell>
          <cell r="N90">
            <v>2.4988888889999998</v>
          </cell>
          <cell r="O90">
            <v>2.3571428569999999</v>
          </cell>
          <cell r="P90">
            <v>0.59555555599999999</v>
          </cell>
          <cell r="Q90">
            <v>0.28571428599999998</v>
          </cell>
          <cell r="R90">
            <v>0.658708709</v>
          </cell>
          <cell r="S90">
            <v>0.30150753800000002</v>
          </cell>
          <cell r="T90">
            <v>0.83072981800000001</v>
          </cell>
          <cell r="U90">
            <v>0.50769230799999998</v>
          </cell>
          <cell r="V90">
            <v>0.67190883199999996</v>
          </cell>
          <cell r="W90">
            <v>0.119402985</v>
          </cell>
        </row>
        <row r="91">
          <cell r="C91" t="str">
            <v>mr. deeds goes to town</v>
          </cell>
          <cell r="D91">
            <v>1936</v>
          </cell>
          <cell r="E91">
            <v>8</v>
          </cell>
          <cell r="F91">
            <v>7594</v>
          </cell>
          <cell r="G91" t="str">
            <v>['comedy', 'romance']</v>
          </cell>
          <cell r="H91">
            <v>3</v>
          </cell>
          <cell r="I91">
            <v>1936</v>
          </cell>
          <cell r="J91">
            <v>1992</v>
          </cell>
          <cell r="K91">
            <v>27996</v>
          </cell>
          <cell r="L91">
            <v>2.469348659</v>
          </cell>
          <cell r="M91">
            <v>2.2934782610000002</v>
          </cell>
          <cell r="N91">
            <v>2.6379310340000002</v>
          </cell>
          <cell r="O91">
            <v>2.557971014</v>
          </cell>
          <cell r="P91">
            <v>0.63409961699999995</v>
          </cell>
          <cell r="Q91">
            <v>0.60507246400000003</v>
          </cell>
          <cell r="R91">
            <v>0.68407631800000002</v>
          </cell>
          <cell r="S91">
            <v>0.322700459</v>
          </cell>
          <cell r="T91">
            <v>0.87695294400000001</v>
          </cell>
          <cell r="U91">
            <v>0.55094760300000001</v>
          </cell>
          <cell r="V91">
            <v>0.71539443999999996</v>
          </cell>
          <cell r="W91">
            <v>0.25286610399999998</v>
          </cell>
        </row>
        <row r="92">
          <cell r="C92" t="str">
            <v>mystery men</v>
          </cell>
          <cell r="D92">
            <v>1999</v>
          </cell>
          <cell r="E92">
            <v>5.9</v>
          </cell>
          <cell r="F92">
            <v>31817</v>
          </cell>
          <cell r="G92" t="str">
            <v>['action', 'comedy', 'fantasy']</v>
          </cell>
          <cell r="H92">
            <v>1</v>
          </cell>
          <cell r="I92">
            <v>1999</v>
          </cell>
          <cell r="J92">
            <v>4230</v>
          </cell>
          <cell r="K92">
            <v>132347</v>
          </cell>
          <cell r="L92">
            <v>2.1657894739999999</v>
          </cell>
          <cell r="M92">
            <v>2.3061224490000001</v>
          </cell>
          <cell r="N92">
            <v>2.3947368419999999</v>
          </cell>
          <cell r="O92">
            <v>2.7346938779999999</v>
          </cell>
          <cell r="P92">
            <v>0.58157894700000001</v>
          </cell>
          <cell r="Q92">
            <v>0.61224489800000004</v>
          </cell>
          <cell r="R92">
            <v>0.59998221900000004</v>
          </cell>
          <cell r="S92">
            <v>0.32447954099999998</v>
          </cell>
          <cell r="T92">
            <v>0.79610554499999997</v>
          </cell>
          <cell r="U92">
            <v>0.58901098900000004</v>
          </cell>
          <cell r="V92">
            <v>0.65614035100000001</v>
          </cell>
          <cell r="W92">
            <v>0.25586353899999997</v>
          </cell>
        </row>
        <row r="93">
          <cell r="C93" t="str">
            <v>next friday</v>
          </cell>
          <cell r="D93">
            <v>2000</v>
          </cell>
          <cell r="E93">
            <v>5.4</v>
          </cell>
          <cell r="F93">
            <v>10267</v>
          </cell>
          <cell r="G93" t="str">
            <v>['comedy']</v>
          </cell>
          <cell r="H93">
            <v>2</v>
          </cell>
          <cell r="I93">
            <v>2000</v>
          </cell>
          <cell r="J93">
            <v>7792</v>
          </cell>
          <cell r="K93">
            <v>195945</v>
          </cell>
          <cell r="L93">
            <v>2.4776470590000002</v>
          </cell>
          <cell r="M93">
            <v>2.0208333330000001</v>
          </cell>
          <cell r="N93">
            <v>2.4447058820000001</v>
          </cell>
          <cell r="O93">
            <v>1.75</v>
          </cell>
          <cell r="P93">
            <v>0.58352941199999997</v>
          </cell>
          <cell r="Q93">
            <v>0.35416666699999999</v>
          </cell>
          <cell r="R93">
            <v>0.68637519899999999</v>
          </cell>
          <cell r="S93">
            <v>0.28433835800000001</v>
          </cell>
          <cell r="T93">
            <v>0.81271723699999998</v>
          </cell>
          <cell r="U93">
            <v>0.376923077</v>
          </cell>
          <cell r="V93">
            <v>0.65834087500000005</v>
          </cell>
          <cell r="W93">
            <v>0.14800995</v>
          </cell>
        </row>
        <row r="94">
          <cell r="C94" t="str">
            <v>nick of time</v>
          </cell>
          <cell r="D94">
            <v>1995</v>
          </cell>
          <cell r="E94">
            <v>6.2</v>
          </cell>
          <cell r="F94">
            <v>15945</v>
          </cell>
          <cell r="G94" t="str">
            <v>['crime', 'drama', 'thriller']</v>
          </cell>
          <cell r="H94">
            <v>3</v>
          </cell>
          <cell r="I94">
            <v>1995</v>
          </cell>
          <cell r="J94">
            <v>7651</v>
          </cell>
          <cell r="K94">
            <v>113972</v>
          </cell>
          <cell r="L94">
            <v>2.3804347830000001</v>
          </cell>
          <cell r="M94">
            <v>2.225490196</v>
          </cell>
          <cell r="N94">
            <v>2.6557971010000001</v>
          </cell>
          <cell r="O94">
            <v>2.2549019609999998</v>
          </cell>
          <cell r="P94">
            <v>0.52173913000000005</v>
          </cell>
          <cell r="Q94">
            <v>0.5</v>
          </cell>
          <cell r="R94">
            <v>0.65944477099999999</v>
          </cell>
          <cell r="S94">
            <v>0.313134299</v>
          </cell>
          <cell r="T94">
            <v>0.882892334</v>
          </cell>
          <cell r="U94">
            <v>0.48567119199999997</v>
          </cell>
          <cell r="V94">
            <v>0.588628763</v>
          </cell>
          <cell r="W94">
            <v>0.20895522399999999</v>
          </cell>
        </row>
        <row r="95">
          <cell r="C95" t="str">
            <v>a nightmare on elm street</v>
          </cell>
          <cell r="D95">
            <v>1984</v>
          </cell>
          <cell r="E95">
            <v>7.4</v>
          </cell>
          <cell r="F95">
            <v>47161</v>
          </cell>
          <cell r="G95" t="str">
            <v>['horror']</v>
          </cell>
          <cell r="H95">
            <v>3</v>
          </cell>
          <cell r="I95">
            <v>1984</v>
          </cell>
          <cell r="J95">
            <v>4182</v>
          </cell>
          <cell r="K95">
            <v>87800</v>
          </cell>
          <cell r="L95">
            <v>2.3939393940000002</v>
          </cell>
          <cell r="M95">
            <v>2.0306122449999999</v>
          </cell>
          <cell r="N95">
            <v>2.5454545450000001</v>
          </cell>
          <cell r="O95">
            <v>2.1938775509999999</v>
          </cell>
          <cell r="P95">
            <v>0.56969696999999997</v>
          </cell>
          <cell r="Q95">
            <v>0.418367347</v>
          </cell>
          <cell r="R95">
            <v>0.66318591299999996</v>
          </cell>
          <cell r="S95">
            <v>0.28571428599999998</v>
          </cell>
          <cell r="T95">
            <v>0.84621009000000003</v>
          </cell>
          <cell r="U95">
            <v>0.47252747299999998</v>
          </cell>
          <cell r="V95">
            <v>0.64273504299999995</v>
          </cell>
          <cell r="W95">
            <v>0.17484008500000001</v>
          </cell>
        </row>
        <row r="96">
          <cell r="C96" t="str">
            <v>a nightmare on elm street</v>
          </cell>
          <cell r="D96">
            <v>1984</v>
          </cell>
          <cell r="E96">
            <v>7.4</v>
          </cell>
          <cell r="F96">
            <v>47161</v>
          </cell>
          <cell r="G96" t="str">
            <v>['horror']</v>
          </cell>
          <cell r="H96">
            <v>3</v>
          </cell>
          <cell r="I96">
            <v>2010</v>
          </cell>
          <cell r="J96">
            <v>6047</v>
          </cell>
          <cell r="K96">
            <v>1179056</v>
          </cell>
          <cell r="L96">
            <v>2.3939393940000002</v>
          </cell>
          <cell r="M96">
            <v>2.0306122449999999</v>
          </cell>
          <cell r="N96">
            <v>2.5454545450000001</v>
          </cell>
          <cell r="O96">
            <v>2.1938775509999999</v>
          </cell>
          <cell r="P96">
            <v>0.56969696999999997</v>
          </cell>
          <cell r="Q96">
            <v>0.418367347</v>
          </cell>
          <cell r="R96">
            <v>0.66318591299999996</v>
          </cell>
          <cell r="S96">
            <v>0.28571428599999998</v>
          </cell>
          <cell r="T96">
            <v>0.84621009000000003</v>
          </cell>
          <cell r="U96">
            <v>0.47252747299999998</v>
          </cell>
          <cell r="V96">
            <v>0.64273504299999995</v>
          </cell>
          <cell r="W96">
            <v>0.17484008500000001</v>
          </cell>
        </row>
        <row r="97">
          <cell r="C97" t="str">
            <v>ninotchka</v>
          </cell>
          <cell r="D97">
            <v>1939</v>
          </cell>
          <cell r="E97">
            <v>7.9</v>
          </cell>
          <cell r="F97">
            <v>6951</v>
          </cell>
          <cell r="G97" t="str">
            <v>['comedy', 'romance']</v>
          </cell>
          <cell r="H97">
            <v>3</v>
          </cell>
          <cell r="I97">
            <v>1939</v>
          </cell>
          <cell r="J97">
            <v>1259</v>
          </cell>
          <cell r="K97">
            <v>31725</v>
          </cell>
          <cell r="L97">
            <v>2.2325301199999998</v>
          </cell>
          <cell r="M97">
            <v>2.1945945949999999</v>
          </cell>
          <cell r="N97">
            <v>2.4530120480000002</v>
          </cell>
          <cell r="O97">
            <v>2.4972972969999998</v>
          </cell>
          <cell r="P97">
            <v>0.592771084</v>
          </cell>
          <cell r="Q97">
            <v>0.54594594600000002</v>
          </cell>
          <cell r="R97">
            <v>0.61847118199999995</v>
          </cell>
          <cell r="S97">
            <v>0.30878717900000002</v>
          </cell>
          <cell r="T97">
            <v>0.81547853599999998</v>
          </cell>
          <cell r="U97">
            <v>0.53787941800000005</v>
          </cell>
          <cell r="V97">
            <v>0.668767377</v>
          </cell>
          <cell r="W97">
            <v>0.228156515</v>
          </cell>
        </row>
        <row r="98">
          <cell r="C98" t="str">
            <v>no country for old men</v>
          </cell>
          <cell r="D98">
            <v>2007</v>
          </cell>
          <cell r="E98">
            <v>8.3000000000000007</v>
          </cell>
          <cell r="F98">
            <v>202649</v>
          </cell>
          <cell r="G98" t="str">
            <v>['crime', 'drama', 'mystery', 'thriller', 'western']</v>
          </cell>
          <cell r="H98">
            <v>3</v>
          </cell>
          <cell r="I98">
            <v>2007</v>
          </cell>
          <cell r="J98">
            <v>686</v>
          </cell>
          <cell r="K98">
            <v>477348</v>
          </cell>
          <cell r="L98">
            <v>2.1581027669999999</v>
          </cell>
          <cell r="M98">
            <v>2.2659574469999999</v>
          </cell>
          <cell r="N98">
            <v>2.2707509880000001</v>
          </cell>
          <cell r="O98">
            <v>2.563829787</v>
          </cell>
          <cell r="P98">
            <v>0.48616600799999998</v>
          </cell>
          <cell r="Q98">
            <v>0.54255319099999999</v>
          </cell>
          <cell r="R98">
            <v>0.59785279400000002</v>
          </cell>
          <cell r="S98">
            <v>0.31882818299999999</v>
          </cell>
          <cell r="T98">
            <v>0.75488772800000004</v>
          </cell>
          <cell r="U98">
            <v>0.552209493</v>
          </cell>
          <cell r="V98">
            <v>0.54849498299999999</v>
          </cell>
          <cell r="W98">
            <v>0.22673864699999999</v>
          </cell>
        </row>
        <row r="99">
          <cell r="C99" t="str">
            <v>o brother, where art thou?</v>
          </cell>
          <cell r="D99">
            <v>2000</v>
          </cell>
          <cell r="E99">
            <v>7.8</v>
          </cell>
          <cell r="F99">
            <v>95628</v>
          </cell>
          <cell r="G99" t="str">
            <v>['comedy', 'adventure', 'crime', 'music']</v>
          </cell>
          <cell r="H99">
            <v>0</v>
          </cell>
          <cell r="I99">
            <v>2000</v>
          </cell>
          <cell r="J99">
            <v>3455</v>
          </cell>
          <cell r="K99">
            <v>190590</v>
          </cell>
          <cell r="L99">
            <v>2.2084942079999998</v>
          </cell>
          <cell r="M99">
            <v>1.929824561</v>
          </cell>
          <cell r="N99">
            <v>2.5637065639999999</v>
          </cell>
          <cell r="O99">
            <v>1.877192982</v>
          </cell>
          <cell r="P99">
            <v>0.65250965299999997</v>
          </cell>
          <cell r="Q99">
            <v>0.43859649099999998</v>
          </cell>
          <cell r="R99">
            <v>0.61181258500000002</v>
          </cell>
          <cell r="S99">
            <v>0.27153310400000003</v>
          </cell>
          <cell r="T99">
            <v>0.85227778499999995</v>
          </cell>
          <cell r="U99">
            <v>0.404318489</v>
          </cell>
          <cell r="V99">
            <v>0.73616473599999999</v>
          </cell>
          <cell r="W99">
            <v>0.18329405600000001</v>
          </cell>
        </row>
        <row r="100">
          <cell r="C100" t="str">
            <v>an officer and a gentleman</v>
          </cell>
          <cell r="D100">
            <v>1982</v>
          </cell>
          <cell r="E100">
            <v>6.8</v>
          </cell>
          <cell r="F100">
            <v>16883</v>
          </cell>
          <cell r="G100" t="str">
            <v>['drama', 'romance']</v>
          </cell>
          <cell r="H100">
            <v>3</v>
          </cell>
          <cell r="I100">
            <v>1982</v>
          </cell>
          <cell r="J100">
            <v>7244</v>
          </cell>
          <cell r="K100">
            <v>84434</v>
          </cell>
          <cell r="L100">
            <v>2.2833333329999999</v>
          </cell>
          <cell r="M100">
            <v>2.1081081080000001</v>
          </cell>
          <cell r="N100">
            <v>2.454166667</v>
          </cell>
          <cell r="O100">
            <v>2.8841698839999999</v>
          </cell>
          <cell r="P100">
            <v>0.55000000000000004</v>
          </cell>
          <cell r="Q100">
            <v>0.62162162200000004</v>
          </cell>
          <cell r="R100">
            <v>0.63254504499999997</v>
          </cell>
          <cell r="S100">
            <v>0.29661822599999998</v>
          </cell>
          <cell r="T100">
            <v>0.81586237699999997</v>
          </cell>
          <cell r="U100">
            <v>0.62120582099999999</v>
          </cell>
          <cell r="V100">
            <v>0.62051282100000005</v>
          </cell>
          <cell r="W100">
            <v>0.25978216999999998</v>
          </cell>
        </row>
        <row r="101">
          <cell r="C101" t="str">
            <v>panic room</v>
          </cell>
          <cell r="D101">
            <v>2002</v>
          </cell>
          <cell r="E101">
            <v>6.9</v>
          </cell>
          <cell r="F101">
            <v>69824</v>
          </cell>
          <cell r="G101" t="str">
            <v>['thriller']</v>
          </cell>
          <cell r="H101">
            <v>3</v>
          </cell>
          <cell r="I101">
            <v>2002</v>
          </cell>
          <cell r="J101">
            <v>2508</v>
          </cell>
          <cell r="K101">
            <v>258000</v>
          </cell>
          <cell r="L101">
            <v>2.074766355</v>
          </cell>
          <cell r="M101">
            <v>2.1384615380000001</v>
          </cell>
          <cell r="N101">
            <v>2.5514018690000002</v>
          </cell>
          <cell r="O101">
            <v>2.1461538459999998</v>
          </cell>
          <cell r="P101">
            <v>0.60280373799999998</v>
          </cell>
          <cell r="Q101">
            <v>0.4</v>
          </cell>
          <cell r="R101">
            <v>0.57476635499999995</v>
          </cell>
          <cell r="S101">
            <v>0.30088906100000001</v>
          </cell>
          <cell r="T101">
            <v>0.84818721699999999</v>
          </cell>
          <cell r="U101">
            <v>0.46224852100000002</v>
          </cell>
          <cell r="V101">
            <v>0.68008626900000002</v>
          </cell>
          <cell r="W101">
            <v>0.167164179</v>
          </cell>
        </row>
        <row r="102">
          <cell r="C102" t="str">
            <v>pleasantville</v>
          </cell>
          <cell r="D102">
            <v>1998</v>
          </cell>
          <cell r="E102">
            <v>7.5</v>
          </cell>
          <cell r="F102">
            <v>49669</v>
          </cell>
          <cell r="G102" t="str">
            <v>['comedy', 'drama', 'fantasy']</v>
          </cell>
          <cell r="H102">
            <v>3</v>
          </cell>
          <cell r="I102">
            <v>1998</v>
          </cell>
          <cell r="J102">
            <v>1109</v>
          </cell>
          <cell r="K102">
            <v>120789</v>
          </cell>
          <cell r="L102">
            <v>2.4356617649999999</v>
          </cell>
          <cell r="M102">
            <v>1.8934426230000001</v>
          </cell>
          <cell r="N102">
            <v>2.5753676470000002</v>
          </cell>
          <cell r="O102">
            <v>2.336065574</v>
          </cell>
          <cell r="P102">
            <v>0.58272058800000004</v>
          </cell>
          <cell r="Q102">
            <v>0.64754098400000004</v>
          </cell>
          <cell r="R102">
            <v>0.67474413799999999</v>
          </cell>
          <cell r="S102">
            <v>0.26641403699999999</v>
          </cell>
          <cell r="T102">
            <v>0.85615439199999999</v>
          </cell>
          <cell r="U102">
            <v>0.50315258500000004</v>
          </cell>
          <cell r="V102">
            <v>0.65742835600000005</v>
          </cell>
          <cell r="W102">
            <v>0.270614142</v>
          </cell>
        </row>
        <row r="103">
          <cell r="C103" t="str">
            <v>punch-drunk love</v>
          </cell>
          <cell r="D103">
            <v>2002</v>
          </cell>
          <cell r="E103">
            <v>7.4</v>
          </cell>
          <cell r="F103">
            <v>50312</v>
          </cell>
          <cell r="G103" t="str">
            <v>['comedy', 'drama', 'romance']</v>
          </cell>
          <cell r="H103">
            <v>1</v>
          </cell>
          <cell r="I103">
            <v>2002</v>
          </cell>
          <cell r="J103">
            <v>5227</v>
          </cell>
          <cell r="K103">
            <v>272338</v>
          </cell>
          <cell r="L103">
            <v>2.4470426409999999</v>
          </cell>
          <cell r="M103">
            <v>1.8947368419999999</v>
          </cell>
          <cell r="N103">
            <v>2.5598349379999998</v>
          </cell>
          <cell r="O103">
            <v>2.5789473680000001</v>
          </cell>
          <cell r="P103">
            <v>0.61348005500000002</v>
          </cell>
          <cell r="Q103">
            <v>0.42105263199999998</v>
          </cell>
          <cell r="R103">
            <v>0.677896948</v>
          </cell>
          <cell r="S103">
            <v>0.26659613900000001</v>
          </cell>
          <cell r="T103">
            <v>0.85099070300000001</v>
          </cell>
          <cell r="U103">
            <v>0.55546558700000004</v>
          </cell>
          <cell r="V103">
            <v>0.69213134399999998</v>
          </cell>
          <cell r="W103">
            <v>0.17596229399999999</v>
          </cell>
        </row>
        <row r="104">
          <cell r="C104" t="str">
            <v>raging bull</v>
          </cell>
          <cell r="D104">
            <v>1980</v>
          </cell>
          <cell r="E104">
            <v>8.4</v>
          </cell>
          <cell r="F104">
            <v>91851</v>
          </cell>
          <cell r="G104" t="str">
            <v>['biography', 'drama', 'sport']</v>
          </cell>
          <cell r="H104">
            <v>1</v>
          </cell>
          <cell r="I104">
            <v>1980</v>
          </cell>
          <cell r="J104">
            <v>1437</v>
          </cell>
          <cell r="K104">
            <v>81398</v>
          </cell>
          <cell r="L104">
            <v>2.4902912619999999</v>
          </cell>
          <cell r="M104">
            <v>3.2105263160000002</v>
          </cell>
          <cell r="N104">
            <v>2.7038834949999999</v>
          </cell>
          <cell r="O104">
            <v>2.2894736839999998</v>
          </cell>
          <cell r="P104">
            <v>0.58737864100000003</v>
          </cell>
          <cell r="Q104">
            <v>0.73684210500000002</v>
          </cell>
          <cell r="R104">
            <v>0.68987798499999997</v>
          </cell>
          <cell r="S104">
            <v>0.45173234600000001</v>
          </cell>
          <cell r="T104">
            <v>0.89887815900000001</v>
          </cell>
          <cell r="U104">
            <v>0.49311740900000001</v>
          </cell>
          <cell r="V104">
            <v>0.66268359499999996</v>
          </cell>
          <cell r="W104">
            <v>0.30793401399999998</v>
          </cell>
        </row>
        <row r="105">
          <cell r="C105" t="str">
            <v>rear window</v>
          </cell>
          <cell r="D105">
            <v>1954</v>
          </cell>
          <cell r="E105">
            <v>8.6999999999999993</v>
          </cell>
          <cell r="F105">
            <v>121165</v>
          </cell>
          <cell r="G105" t="str">
            <v>['crime', 'mystery', 'romance', 'thriller']</v>
          </cell>
          <cell r="H105">
            <v>3</v>
          </cell>
          <cell r="I105">
            <v>1954</v>
          </cell>
          <cell r="J105">
            <v>2132</v>
          </cell>
          <cell r="K105">
            <v>47396</v>
          </cell>
          <cell r="L105">
            <v>2.0399334439999999</v>
          </cell>
          <cell r="M105">
            <v>0</v>
          </cell>
          <cell r="N105">
            <v>2.2262895170000001</v>
          </cell>
          <cell r="O105">
            <v>0</v>
          </cell>
          <cell r="P105">
            <v>0.48086522500000001</v>
          </cell>
          <cell r="Q105">
            <v>0</v>
          </cell>
          <cell r="R105">
            <v>0.565116697</v>
          </cell>
          <cell r="S105">
            <v>0</v>
          </cell>
          <cell r="T105">
            <v>0.740106971</v>
          </cell>
          <cell r="U105">
            <v>0</v>
          </cell>
          <cell r="V105">
            <v>0.54251461199999995</v>
          </cell>
          <cell r="W105">
            <v>0</v>
          </cell>
        </row>
        <row r="106">
          <cell r="C106" t="str">
            <v>rebel without a cause</v>
          </cell>
          <cell r="D106">
            <v>1955</v>
          </cell>
          <cell r="E106">
            <v>7.9</v>
          </cell>
          <cell r="F106">
            <v>27791</v>
          </cell>
          <cell r="G106" t="str">
            <v>['drama', 'romance']</v>
          </cell>
          <cell r="H106">
            <v>1</v>
          </cell>
          <cell r="I106">
            <v>1955</v>
          </cell>
          <cell r="J106">
            <v>2926</v>
          </cell>
          <cell r="K106">
            <v>48545</v>
          </cell>
          <cell r="L106">
            <v>2.278210117</v>
          </cell>
          <cell r="M106">
            <v>2.395604396</v>
          </cell>
          <cell r="N106">
            <v>2.4805447470000002</v>
          </cell>
          <cell r="O106">
            <v>2.538461538</v>
          </cell>
          <cell r="P106">
            <v>0.54280155600000002</v>
          </cell>
          <cell r="Q106">
            <v>0.50549450500000004</v>
          </cell>
          <cell r="R106">
            <v>0.63112577599999997</v>
          </cell>
          <cell r="S106">
            <v>0.33706996500000003</v>
          </cell>
          <cell r="T106">
            <v>0.82463149800000002</v>
          </cell>
          <cell r="U106">
            <v>0.54674556200000002</v>
          </cell>
          <cell r="V106">
            <v>0.61239149999999998</v>
          </cell>
          <cell r="W106">
            <v>0.21125143499999999</v>
          </cell>
        </row>
        <row r="107">
          <cell r="C107" t="str">
            <v>reservoir dogs</v>
          </cell>
          <cell r="D107">
            <v>1992</v>
          </cell>
          <cell r="E107">
            <v>8.4</v>
          </cell>
          <cell r="F107">
            <v>217185</v>
          </cell>
          <cell r="G107" t="str">
            <v>['crime', 'mystery', 'thriller']</v>
          </cell>
          <cell r="H107">
            <v>0</v>
          </cell>
          <cell r="I107">
            <v>1992</v>
          </cell>
          <cell r="J107">
            <v>18</v>
          </cell>
          <cell r="K107">
            <v>105236</v>
          </cell>
          <cell r="L107">
            <v>2.1834862390000001</v>
          </cell>
          <cell r="M107">
            <v>1.862068966</v>
          </cell>
          <cell r="N107">
            <v>2.589449541</v>
          </cell>
          <cell r="O107">
            <v>1.6896551719999999</v>
          </cell>
          <cell r="P107">
            <v>0.55963302800000003</v>
          </cell>
          <cell r="Q107">
            <v>0.34482758600000002</v>
          </cell>
          <cell r="R107">
            <v>0.60488470100000002</v>
          </cell>
          <cell r="S107">
            <v>0.261999653</v>
          </cell>
          <cell r="T107">
            <v>0.86083577200000005</v>
          </cell>
          <cell r="U107">
            <v>0.36392572899999998</v>
          </cell>
          <cell r="V107">
            <v>0.63138085200000005</v>
          </cell>
          <cell r="W107">
            <v>0.14410705100000001</v>
          </cell>
        </row>
        <row r="108">
          <cell r="C108" t="str">
            <v>scary movie 2</v>
          </cell>
          <cell r="D108">
            <v>2001</v>
          </cell>
          <cell r="E108">
            <v>4.7</v>
          </cell>
          <cell r="F108">
            <v>44511</v>
          </cell>
          <cell r="G108" t="str">
            <v>['comedy']</v>
          </cell>
          <cell r="H108">
            <v>3</v>
          </cell>
          <cell r="I108">
            <v>2001</v>
          </cell>
          <cell r="J108">
            <v>6429</v>
          </cell>
          <cell r="K108">
            <v>257106</v>
          </cell>
          <cell r="L108">
            <v>2.2156862749999999</v>
          </cell>
          <cell r="M108">
            <v>1.8790697670000001</v>
          </cell>
          <cell r="N108">
            <v>2.2784313730000001</v>
          </cell>
          <cell r="O108">
            <v>2.404651163</v>
          </cell>
          <cell r="P108">
            <v>0.45490196100000002</v>
          </cell>
          <cell r="Q108">
            <v>0.51627906999999995</v>
          </cell>
          <cell r="R108">
            <v>0.61380498100000003</v>
          </cell>
          <cell r="S108">
            <v>0.26439172599999999</v>
          </cell>
          <cell r="T108">
            <v>0.75744099200000004</v>
          </cell>
          <cell r="U108">
            <v>0.51792486599999998</v>
          </cell>
          <cell r="V108">
            <v>0.51322272499999999</v>
          </cell>
          <cell r="W108">
            <v>0.21575841700000001</v>
          </cell>
        </row>
        <row r="109">
          <cell r="C109" t="str">
            <v>serial mom</v>
          </cell>
          <cell r="D109">
            <v>1994</v>
          </cell>
          <cell r="E109">
            <v>6.4</v>
          </cell>
          <cell r="F109">
            <v>11077</v>
          </cell>
          <cell r="G109" t="str">
            <v>['comedy', 'thriller']</v>
          </cell>
          <cell r="H109">
            <v>3</v>
          </cell>
          <cell r="I109">
            <v>1994</v>
          </cell>
          <cell r="J109">
            <v>6477</v>
          </cell>
          <cell r="K109">
            <v>111127</v>
          </cell>
          <cell r="L109">
            <v>2.52</v>
          </cell>
          <cell r="M109">
            <v>2.1741935479999999</v>
          </cell>
          <cell r="N109">
            <v>2.8685714290000002</v>
          </cell>
          <cell r="O109">
            <v>2.4645161290000002</v>
          </cell>
          <cell r="P109">
            <v>0.58285714300000002</v>
          </cell>
          <cell r="Q109">
            <v>0.503225806</v>
          </cell>
          <cell r="R109">
            <v>0.698108108</v>
          </cell>
          <cell r="S109">
            <v>0.30591668</v>
          </cell>
          <cell r="T109">
            <v>0.95362696300000005</v>
          </cell>
          <cell r="U109">
            <v>0.53081885900000003</v>
          </cell>
          <cell r="V109">
            <v>0.65758241799999995</v>
          </cell>
          <cell r="W109">
            <v>0.21030332199999999</v>
          </cell>
        </row>
        <row r="110">
          <cell r="C110" t="str">
            <v>sex, lies, and videotape</v>
          </cell>
          <cell r="D110">
            <v>1989</v>
          </cell>
          <cell r="E110">
            <v>7.1</v>
          </cell>
          <cell r="F110">
            <v>18505</v>
          </cell>
          <cell r="G110" t="str">
            <v>['drama']</v>
          </cell>
          <cell r="H110">
            <v>2</v>
          </cell>
          <cell r="I110">
            <v>1989</v>
          </cell>
          <cell r="J110">
            <v>2065</v>
          </cell>
          <cell r="K110">
            <v>98724</v>
          </cell>
          <cell r="L110">
            <v>2.5555555559999998</v>
          </cell>
          <cell r="M110">
            <v>2.2380368100000001</v>
          </cell>
          <cell r="N110">
            <v>2.4126984130000002</v>
          </cell>
          <cell r="O110">
            <v>2.4208588959999999</v>
          </cell>
          <cell r="P110">
            <v>0.71428571399999996</v>
          </cell>
          <cell r="Q110">
            <v>0.53496932500000005</v>
          </cell>
          <cell r="R110">
            <v>0.70795795800000005</v>
          </cell>
          <cell r="S110">
            <v>0.31489965199999997</v>
          </cell>
          <cell r="T110">
            <v>0.80207668399999998</v>
          </cell>
          <cell r="U110">
            <v>0.52141576199999995</v>
          </cell>
          <cell r="V110">
            <v>0.80586080599999999</v>
          </cell>
          <cell r="W110">
            <v>0.22356926999999999</v>
          </cell>
        </row>
        <row r="111">
          <cell r="C111" t="str">
            <v>shock treatment</v>
          </cell>
          <cell r="D111">
            <v>1981</v>
          </cell>
          <cell r="E111">
            <v>5.4</v>
          </cell>
          <cell r="F111">
            <v>1884</v>
          </cell>
          <cell r="G111" t="str">
            <v>['comedy', 'musical']</v>
          </cell>
          <cell r="H111">
            <v>3</v>
          </cell>
          <cell r="I111">
            <v>1981</v>
          </cell>
          <cell r="J111">
            <v>7732</v>
          </cell>
          <cell r="K111">
            <v>83067</v>
          </cell>
          <cell r="L111">
            <v>2.2592592589999998</v>
          </cell>
          <cell r="M111">
            <v>2.298611111</v>
          </cell>
          <cell r="N111">
            <v>2.6234567900000001</v>
          </cell>
          <cell r="O111">
            <v>2.6805555559999998</v>
          </cell>
          <cell r="P111">
            <v>0.59876543199999999</v>
          </cell>
          <cell r="Q111">
            <v>0.5625</v>
          </cell>
          <cell r="R111">
            <v>0.62587587600000005</v>
          </cell>
          <cell r="S111">
            <v>0.323422669</v>
          </cell>
          <cell r="T111">
            <v>0.87214113100000001</v>
          </cell>
          <cell r="U111">
            <v>0.57735042700000005</v>
          </cell>
          <cell r="V111">
            <v>0.67553023099999998</v>
          </cell>
          <cell r="W111">
            <v>0.23507462700000001</v>
          </cell>
        </row>
        <row r="112">
          <cell r="C112" t="str">
            <v>sideways</v>
          </cell>
          <cell r="D112">
            <v>2004</v>
          </cell>
          <cell r="E112">
            <v>7.8</v>
          </cell>
          <cell r="F112">
            <v>70349</v>
          </cell>
          <cell r="G112" t="str">
            <v>['comedy', 'drama', 'romance']</v>
          </cell>
          <cell r="H112">
            <v>3</v>
          </cell>
          <cell r="I112">
            <v>2004</v>
          </cell>
          <cell r="J112">
            <v>2249</v>
          </cell>
          <cell r="K112">
            <v>375063</v>
          </cell>
          <cell r="L112">
            <v>2.427018634</v>
          </cell>
          <cell r="M112">
            <v>1.837988827</v>
          </cell>
          <cell r="N112">
            <v>2.4984472050000002</v>
          </cell>
          <cell r="O112">
            <v>2.4189944130000001</v>
          </cell>
          <cell r="P112">
            <v>0.551242236</v>
          </cell>
          <cell r="Q112">
            <v>0.55307262599999996</v>
          </cell>
          <cell r="R112">
            <v>0.67234975699999999</v>
          </cell>
          <cell r="S112">
            <v>0.25861149300000003</v>
          </cell>
          <cell r="T112">
            <v>0.83058298500000005</v>
          </cell>
          <cell r="U112">
            <v>0.52101418099999997</v>
          </cell>
          <cell r="V112">
            <v>0.62191431799999997</v>
          </cell>
          <cell r="W112">
            <v>0.23113482900000001</v>
          </cell>
        </row>
        <row r="113">
          <cell r="C113" t="str">
            <v>signs</v>
          </cell>
          <cell r="D113">
            <v>2002</v>
          </cell>
          <cell r="E113">
            <v>6.9</v>
          </cell>
          <cell r="F113">
            <v>113119</v>
          </cell>
          <cell r="G113" t="str">
            <v>['drama', 'mystery', 'sci-fi', 'thriller']</v>
          </cell>
          <cell r="H113">
            <v>1</v>
          </cell>
          <cell r="I113">
            <v>2002</v>
          </cell>
          <cell r="J113">
            <v>5170</v>
          </cell>
          <cell r="K113">
            <v>286106</v>
          </cell>
          <cell r="L113">
            <v>2.1975806449999999</v>
          </cell>
          <cell r="M113">
            <v>1.25</v>
          </cell>
          <cell r="N113">
            <v>2.3870967740000002</v>
          </cell>
          <cell r="O113">
            <v>2.625</v>
          </cell>
          <cell r="P113">
            <v>0.55241935499999995</v>
          </cell>
          <cell r="Q113">
            <v>0.25</v>
          </cell>
          <cell r="R113">
            <v>0.60878923299999999</v>
          </cell>
          <cell r="S113">
            <v>0.17587939699999999</v>
          </cell>
          <cell r="T113">
            <v>0.79356568400000005</v>
          </cell>
          <cell r="U113">
            <v>0.56538461500000003</v>
          </cell>
          <cell r="V113">
            <v>0.62324234899999997</v>
          </cell>
          <cell r="W113">
            <v>0.104477612</v>
          </cell>
        </row>
        <row r="114">
          <cell r="C114" t="str">
            <v>slither</v>
          </cell>
          <cell r="D114">
            <v>2006</v>
          </cell>
          <cell r="E114">
            <v>6.6</v>
          </cell>
          <cell r="F114">
            <v>26497</v>
          </cell>
          <cell r="G114" t="str">
            <v>['comedy', 'horror', 'sci-fi']</v>
          </cell>
          <cell r="H114">
            <v>3</v>
          </cell>
          <cell r="I114">
            <v>2006</v>
          </cell>
          <cell r="J114">
            <v>1702</v>
          </cell>
          <cell r="K114">
            <v>439815</v>
          </cell>
          <cell r="L114">
            <v>2.3759999999999999</v>
          </cell>
          <cell r="M114">
            <v>2.414285714</v>
          </cell>
          <cell r="N114">
            <v>2.2559999999999998</v>
          </cell>
          <cell r="O114">
            <v>2.6714285709999999</v>
          </cell>
          <cell r="P114">
            <v>0.55200000000000005</v>
          </cell>
          <cell r="Q114">
            <v>0.571428571</v>
          </cell>
          <cell r="R114">
            <v>0.65821621600000002</v>
          </cell>
          <cell r="S114">
            <v>0.33969849200000002</v>
          </cell>
          <cell r="T114">
            <v>0.74998391399999997</v>
          </cell>
          <cell r="U114">
            <v>0.57538461500000004</v>
          </cell>
          <cell r="V114">
            <v>0.62276923100000003</v>
          </cell>
          <cell r="W114">
            <v>0.23880597000000001</v>
          </cell>
        </row>
        <row r="115">
          <cell r="C115" t="str">
            <v>solaris</v>
          </cell>
          <cell r="D115">
            <v>2002</v>
          </cell>
          <cell r="E115">
            <v>6.2</v>
          </cell>
          <cell r="F115">
            <v>33541</v>
          </cell>
          <cell r="G115" t="str">
            <v>['drama', 'mystery', 'romance', 'sci-fi']</v>
          </cell>
          <cell r="H115">
            <v>1</v>
          </cell>
          <cell r="I115">
            <v>2002</v>
          </cell>
          <cell r="J115">
            <v>4784</v>
          </cell>
          <cell r="K115">
            <v>307479</v>
          </cell>
          <cell r="L115">
            <v>2.2486338799999999</v>
          </cell>
          <cell r="M115">
            <v>0</v>
          </cell>
          <cell r="N115">
            <v>2.4289617489999999</v>
          </cell>
          <cell r="O115">
            <v>0</v>
          </cell>
          <cell r="P115">
            <v>0.54371584699999997</v>
          </cell>
          <cell r="Q115">
            <v>0</v>
          </cell>
          <cell r="R115">
            <v>0.62293235899999999</v>
          </cell>
          <cell r="S115">
            <v>0</v>
          </cell>
          <cell r="T115">
            <v>0.80748326199999998</v>
          </cell>
          <cell r="U115">
            <v>0</v>
          </cell>
          <cell r="V115">
            <v>0.61342300699999996</v>
          </cell>
          <cell r="W115">
            <v>0</v>
          </cell>
        </row>
        <row r="116">
          <cell r="C116" t="str">
            <v>spider-man</v>
          </cell>
          <cell r="D116">
            <v>2002</v>
          </cell>
          <cell r="E116">
            <v>7.4</v>
          </cell>
          <cell r="F116">
            <v>169898</v>
          </cell>
          <cell r="G116" t="str">
            <v>['action', 'adventure', 'fantasy', 'sci-fi', 'action', 'adventure', 'sci-fi', 'thriller']</v>
          </cell>
          <cell r="H116">
            <v>1</v>
          </cell>
          <cell r="I116">
            <v>2002</v>
          </cell>
          <cell r="J116">
            <v>1730</v>
          </cell>
          <cell r="K116">
            <v>145487</v>
          </cell>
          <cell r="L116">
            <v>2.19047619</v>
          </cell>
          <cell r="M116">
            <v>2.1801801799999998</v>
          </cell>
          <cell r="N116">
            <v>2.5502645500000001</v>
          </cell>
          <cell r="O116">
            <v>2.3108108110000001</v>
          </cell>
          <cell r="P116">
            <v>0.52910052900000004</v>
          </cell>
          <cell r="Q116">
            <v>0.60810810800000004</v>
          </cell>
          <cell r="R116">
            <v>0.60682110700000003</v>
          </cell>
          <cell r="S116">
            <v>0.30675901999999999</v>
          </cell>
          <cell r="T116">
            <v>0.847809127</v>
          </cell>
          <cell r="U116">
            <v>0.49771309800000002</v>
          </cell>
          <cell r="V116">
            <v>0.59693392999999995</v>
          </cell>
          <cell r="W116">
            <v>0.25413473199999997</v>
          </cell>
        </row>
        <row r="117">
          <cell r="C117" t="str">
            <v>stalag 17</v>
          </cell>
          <cell r="D117">
            <v>1953</v>
          </cell>
          <cell r="E117">
            <v>8.1999999999999993</v>
          </cell>
          <cell r="F117">
            <v>21182</v>
          </cell>
          <cell r="G117" t="str">
            <v>['drama', 'war']</v>
          </cell>
          <cell r="H117">
            <v>0</v>
          </cell>
          <cell r="I117">
            <v>1953</v>
          </cell>
          <cell r="J117">
            <v>1883</v>
          </cell>
          <cell r="K117">
            <v>46359</v>
          </cell>
          <cell r="L117">
            <v>2.1045627379999998</v>
          </cell>
          <cell r="M117">
            <v>1.653846154</v>
          </cell>
          <cell r="N117">
            <v>2.3003802279999999</v>
          </cell>
          <cell r="O117">
            <v>2</v>
          </cell>
          <cell r="P117">
            <v>0.623574144</v>
          </cell>
          <cell r="Q117">
            <v>0.53846153799999996</v>
          </cell>
          <cell r="R117">
            <v>0.58302075799999997</v>
          </cell>
          <cell r="S117">
            <v>0.23270197100000001</v>
          </cell>
          <cell r="T117">
            <v>0.76473766300000001</v>
          </cell>
          <cell r="U117">
            <v>0.43076923099999997</v>
          </cell>
          <cell r="V117">
            <v>0.70351954800000005</v>
          </cell>
          <cell r="W117">
            <v>0.225028703</v>
          </cell>
        </row>
        <row r="118">
          <cell r="C118" t="str">
            <v>star trek iii: the search for spock</v>
          </cell>
          <cell r="D118">
            <v>1984</v>
          </cell>
          <cell r="E118">
            <v>6.5</v>
          </cell>
          <cell r="F118">
            <v>22466</v>
          </cell>
          <cell r="G118" t="str">
            <v>['action', 'adventure', 'sci-fi', 'thriller']</v>
          </cell>
          <cell r="H118">
            <v>1</v>
          </cell>
          <cell r="I118">
            <v>1984</v>
          </cell>
          <cell r="J118">
            <v>1304</v>
          </cell>
          <cell r="K118">
            <v>88170</v>
          </cell>
          <cell r="L118">
            <v>1.9066059230000001</v>
          </cell>
          <cell r="M118">
            <v>0</v>
          </cell>
          <cell r="N118">
            <v>2.4100227790000002</v>
          </cell>
          <cell r="O118">
            <v>0</v>
          </cell>
          <cell r="P118">
            <v>0.546697039</v>
          </cell>
          <cell r="Q118">
            <v>0</v>
          </cell>
          <cell r="R118">
            <v>0.52818136999999998</v>
          </cell>
          <cell r="S118">
            <v>0</v>
          </cell>
          <cell r="T118">
            <v>0.80118719699999996</v>
          </cell>
          <cell r="U118">
            <v>0</v>
          </cell>
          <cell r="V118">
            <v>0.61678640299999998</v>
          </cell>
          <cell r="W118">
            <v>0</v>
          </cell>
        </row>
        <row r="119">
          <cell r="C119" t="str">
            <v>star trek: the wrath of khan</v>
          </cell>
          <cell r="D119">
            <v>1982</v>
          </cell>
          <cell r="E119">
            <v>7.8</v>
          </cell>
          <cell r="F119">
            <v>36503</v>
          </cell>
          <cell r="G119" t="str">
            <v>['action', 'adventure', 'sci-fi', 'thriller']</v>
          </cell>
          <cell r="H119">
            <v>3</v>
          </cell>
          <cell r="I119">
            <v>1982</v>
          </cell>
          <cell r="J119">
            <v>896</v>
          </cell>
          <cell r="K119">
            <v>84726</v>
          </cell>
          <cell r="L119">
            <v>2.4922480619999998</v>
          </cell>
          <cell r="M119">
            <v>2.69</v>
          </cell>
          <cell r="N119">
            <v>2.5368217049999999</v>
          </cell>
          <cell r="O119">
            <v>2.83</v>
          </cell>
          <cell r="P119">
            <v>0.57364341100000005</v>
          </cell>
          <cell r="Q119">
            <v>0.56999999999999995</v>
          </cell>
          <cell r="R119">
            <v>0.69042007100000002</v>
          </cell>
          <cell r="S119">
            <v>0.37849246199999997</v>
          </cell>
          <cell r="T119">
            <v>0.84334019199999999</v>
          </cell>
          <cell r="U119">
            <v>0.60953846199999995</v>
          </cell>
          <cell r="V119">
            <v>0.647187438</v>
          </cell>
          <cell r="W119">
            <v>0.238208955</v>
          </cell>
        </row>
        <row r="120">
          <cell r="C120" t="str">
            <v>star trek: insurrection</v>
          </cell>
          <cell r="D120">
            <v>1998</v>
          </cell>
          <cell r="E120">
            <v>6.3</v>
          </cell>
          <cell r="F120">
            <v>26728</v>
          </cell>
          <cell r="G120" t="str">
            <v>['action', 'adventure', 'sci-fi', 'thriller']</v>
          </cell>
          <cell r="H120">
            <v>3</v>
          </cell>
          <cell r="I120">
            <v>1998</v>
          </cell>
          <cell r="J120">
            <v>1056</v>
          </cell>
          <cell r="K120">
            <v>120844</v>
          </cell>
          <cell r="L120">
            <v>2.1619537279999999</v>
          </cell>
          <cell r="M120">
            <v>2.5465116280000002</v>
          </cell>
          <cell r="N120">
            <v>2.287917738</v>
          </cell>
          <cell r="O120">
            <v>2.4302325580000002</v>
          </cell>
          <cell r="P120">
            <v>0.57069408700000002</v>
          </cell>
          <cell r="Q120">
            <v>0.63953488400000003</v>
          </cell>
          <cell r="R120">
            <v>0.59891961400000004</v>
          </cell>
          <cell r="S120">
            <v>0.35830314400000002</v>
          </cell>
          <cell r="T120">
            <v>0.76059463699999996</v>
          </cell>
          <cell r="U120">
            <v>0.523434705</v>
          </cell>
          <cell r="V120">
            <v>0.64385999599999999</v>
          </cell>
          <cell r="W120">
            <v>0.26726831000000001</v>
          </cell>
        </row>
        <row r="121">
          <cell r="C121" t="str">
            <v>star trek: first contact</v>
          </cell>
          <cell r="D121">
            <v>1996</v>
          </cell>
          <cell r="E121">
            <v>7.6</v>
          </cell>
          <cell r="F121">
            <v>45429</v>
          </cell>
          <cell r="G121" t="str">
            <v>['action', 'adventure', 'sci-fi', 'thriller']</v>
          </cell>
          <cell r="H121">
            <v>3</v>
          </cell>
          <cell r="I121">
            <v>1996</v>
          </cell>
          <cell r="J121">
            <v>3402</v>
          </cell>
          <cell r="K121">
            <v>117731</v>
          </cell>
          <cell r="L121">
            <v>2.4631901840000001</v>
          </cell>
          <cell r="M121">
            <v>2.288659794</v>
          </cell>
          <cell r="N121">
            <v>2.733128834</v>
          </cell>
          <cell r="O121">
            <v>2.3092783510000001</v>
          </cell>
          <cell r="P121">
            <v>0.69938650300000005</v>
          </cell>
          <cell r="Q121">
            <v>0.51546391800000002</v>
          </cell>
          <cell r="R121">
            <v>0.68237025399999995</v>
          </cell>
          <cell r="S121">
            <v>0.322022484</v>
          </cell>
          <cell r="T121">
            <v>0.90860046999999999</v>
          </cell>
          <cell r="U121">
            <v>0.49738302899999998</v>
          </cell>
          <cell r="V121">
            <v>0.78905143899999997</v>
          </cell>
          <cell r="W121">
            <v>0.21541775699999999</v>
          </cell>
        </row>
        <row r="122">
          <cell r="C122" t="str">
            <v>star trek vi: the undiscovered country</v>
          </cell>
          <cell r="D122">
            <v>1991</v>
          </cell>
          <cell r="E122">
            <v>7.2</v>
          </cell>
          <cell r="F122">
            <v>23751</v>
          </cell>
          <cell r="G122" t="str">
            <v>['action', 'mystery', 'sci-fi', 'thriller']</v>
          </cell>
          <cell r="H122">
            <v>2</v>
          </cell>
          <cell r="I122">
            <v>1991</v>
          </cell>
          <cell r="J122">
            <v>3592</v>
          </cell>
          <cell r="K122">
            <v>102975</v>
          </cell>
          <cell r="L122">
            <v>2.4147286819999998</v>
          </cell>
          <cell r="M122">
            <v>0</v>
          </cell>
          <cell r="N122">
            <v>2.6686046509999999</v>
          </cell>
          <cell r="O122">
            <v>0</v>
          </cell>
          <cell r="P122">
            <v>0.606589147</v>
          </cell>
          <cell r="Q122">
            <v>0</v>
          </cell>
          <cell r="R122">
            <v>0.66894510799999995</v>
          </cell>
          <cell r="S122">
            <v>0</v>
          </cell>
          <cell r="T122">
            <v>0.88715007199999996</v>
          </cell>
          <cell r="U122">
            <v>0</v>
          </cell>
          <cell r="V122">
            <v>0.68435698700000003</v>
          </cell>
          <cell r="W122">
            <v>0</v>
          </cell>
        </row>
        <row r="123">
          <cell r="C123" t="str">
            <v>star trek: nemesis</v>
          </cell>
          <cell r="D123">
            <v>2002</v>
          </cell>
          <cell r="E123">
            <v>6.4</v>
          </cell>
          <cell r="F123">
            <v>28682</v>
          </cell>
          <cell r="G123" t="str">
            <v>['action', 'sci-fi', 'thriller']</v>
          </cell>
          <cell r="H123">
            <v>1</v>
          </cell>
          <cell r="I123">
            <v>2002</v>
          </cell>
          <cell r="J123">
            <v>138</v>
          </cell>
          <cell r="K123">
            <v>253754</v>
          </cell>
          <cell r="L123">
            <v>2.1739130430000002</v>
          </cell>
          <cell r="M123">
            <v>2.03125</v>
          </cell>
          <cell r="N123">
            <v>2.482401656</v>
          </cell>
          <cell r="O123">
            <v>1.9895833329999999</v>
          </cell>
          <cell r="P123">
            <v>0.55486542400000005</v>
          </cell>
          <cell r="Q123">
            <v>0.51041666699999999</v>
          </cell>
          <cell r="R123">
            <v>0.602232667</v>
          </cell>
          <cell r="S123">
            <v>0.28580401999999999</v>
          </cell>
          <cell r="T123">
            <v>0.825248808</v>
          </cell>
          <cell r="U123">
            <v>0.42852564100000001</v>
          </cell>
          <cell r="V123">
            <v>0.62600201700000002</v>
          </cell>
          <cell r="W123">
            <v>0.21330845800000001</v>
          </cell>
        </row>
        <row r="124">
          <cell r="C124" t="str">
            <v>starman</v>
          </cell>
          <cell r="D124">
            <v>1984</v>
          </cell>
          <cell r="E124">
            <v>6.9</v>
          </cell>
          <cell r="F124">
            <v>14204</v>
          </cell>
          <cell r="G124" t="str">
            <v>['adventure', 'drama', 'romance', 'sci-fi']</v>
          </cell>
          <cell r="H124">
            <v>0</v>
          </cell>
          <cell r="I124">
            <v>1984</v>
          </cell>
          <cell r="J124">
            <v>5796</v>
          </cell>
          <cell r="K124">
            <v>88172</v>
          </cell>
          <cell r="L124">
            <v>2.4635193129999999</v>
          </cell>
          <cell r="M124">
            <v>2.2066326530000002</v>
          </cell>
          <cell r="N124">
            <v>2.6738197420000001</v>
          </cell>
          <cell r="O124">
            <v>2.4387755100000001</v>
          </cell>
          <cell r="P124">
            <v>0.58369098699999999</v>
          </cell>
          <cell r="Q124">
            <v>0.60204081600000003</v>
          </cell>
          <cell r="R124">
            <v>0.68246143100000001</v>
          </cell>
          <cell r="S124">
            <v>0.31048097600000002</v>
          </cell>
          <cell r="T124">
            <v>0.88888377500000004</v>
          </cell>
          <cell r="U124">
            <v>0.52527472500000005</v>
          </cell>
          <cell r="V124">
            <v>0.65852316499999997</v>
          </cell>
          <cell r="W124">
            <v>0.25159914700000002</v>
          </cell>
        </row>
        <row r="125">
          <cell r="C125" t="str">
            <v>strange days</v>
          </cell>
          <cell r="D125">
            <v>1995</v>
          </cell>
          <cell r="E125">
            <v>7.1</v>
          </cell>
          <cell r="F125">
            <v>27744</v>
          </cell>
          <cell r="G125" t="str">
            <v>['action', 'crime', 'drama', 'fantasy', 'music', 'mystery', 'sci-fi', 'thriller']</v>
          </cell>
          <cell r="H125">
            <v>3</v>
          </cell>
          <cell r="I125">
            <v>1995</v>
          </cell>
          <cell r="J125">
            <v>675</v>
          </cell>
          <cell r="K125">
            <v>114558</v>
          </cell>
          <cell r="L125">
            <v>2.3471882640000001</v>
          </cell>
          <cell r="M125">
            <v>3.1666666669999999</v>
          </cell>
          <cell r="N125">
            <v>2.6136919320000001</v>
          </cell>
          <cell r="O125">
            <v>3.0249999999999999</v>
          </cell>
          <cell r="P125">
            <v>0.56723716400000002</v>
          </cell>
          <cell r="Q125">
            <v>0.75833333300000005</v>
          </cell>
          <cell r="R125">
            <v>0.65023458700000003</v>
          </cell>
          <cell r="S125">
            <v>0.44556113899999999</v>
          </cell>
          <cell r="T125">
            <v>0.868894905</v>
          </cell>
          <cell r="U125">
            <v>0.65153846199999998</v>
          </cell>
          <cell r="V125">
            <v>0.63995987700000001</v>
          </cell>
          <cell r="W125">
            <v>0.31691542299999997</v>
          </cell>
        </row>
        <row r="126">
          <cell r="C126" t="str">
            <v>swingers</v>
          </cell>
          <cell r="D126">
            <v>1996</v>
          </cell>
          <cell r="E126">
            <v>7.6</v>
          </cell>
          <cell r="F126">
            <v>32427</v>
          </cell>
          <cell r="G126" t="str">
            <v>['comedy', 'drama']</v>
          </cell>
          <cell r="H126">
            <v>2</v>
          </cell>
          <cell r="I126">
            <v>1996</v>
          </cell>
          <cell r="J126">
            <v>5413</v>
          </cell>
          <cell r="K126">
            <v>117802</v>
          </cell>
          <cell r="L126">
            <v>2.234939759</v>
          </cell>
          <cell r="M126">
            <v>2.3594771240000001</v>
          </cell>
          <cell r="N126">
            <v>2.3765060240000002</v>
          </cell>
          <cell r="O126">
            <v>2.7320261440000002</v>
          </cell>
          <cell r="P126">
            <v>0.56626505999999999</v>
          </cell>
          <cell r="Q126">
            <v>0.62745097999999999</v>
          </cell>
          <cell r="R126">
            <v>0.61913871700000001</v>
          </cell>
          <cell r="S126">
            <v>0.33198673099999998</v>
          </cell>
          <cell r="T126">
            <v>0.790044898</v>
          </cell>
          <cell r="U126">
            <v>0.58843639999999997</v>
          </cell>
          <cell r="V126">
            <v>0.63886314499999997</v>
          </cell>
          <cell r="W126">
            <v>0.26221832</v>
          </cell>
        </row>
        <row r="127">
          <cell r="C127" t="str">
            <v>taxi driver</v>
          </cell>
          <cell r="D127">
            <v>1976</v>
          </cell>
          <cell r="E127">
            <v>8.6</v>
          </cell>
          <cell r="F127">
            <v>159525</v>
          </cell>
          <cell r="G127" t="str">
            <v>['drama', 'thriller']</v>
          </cell>
          <cell r="H127">
            <v>1</v>
          </cell>
          <cell r="I127">
            <v>1976</v>
          </cell>
          <cell r="J127">
            <v>2223</v>
          </cell>
          <cell r="K127">
            <v>75314</v>
          </cell>
          <cell r="L127">
            <v>2.1566265059999998</v>
          </cell>
          <cell r="M127">
            <v>2.1356932149999999</v>
          </cell>
          <cell r="N127">
            <v>2.4578313249999999</v>
          </cell>
          <cell r="O127">
            <v>2.5870206489999998</v>
          </cell>
          <cell r="P127">
            <v>0.469879518</v>
          </cell>
          <cell r="Q127">
            <v>0.56342182900000004</v>
          </cell>
          <cell r="R127">
            <v>0.59744382900000004</v>
          </cell>
          <cell r="S127">
            <v>0.30049954800000001</v>
          </cell>
          <cell r="T127">
            <v>0.81708065500000004</v>
          </cell>
          <cell r="U127">
            <v>0.55720444700000005</v>
          </cell>
          <cell r="V127">
            <v>0.53012048199999995</v>
          </cell>
          <cell r="W127">
            <v>0.23545986899999999</v>
          </cell>
        </row>
        <row r="128">
          <cell r="C128" t="str">
            <v>thirteen days</v>
          </cell>
          <cell r="D128">
            <v>2000</v>
          </cell>
          <cell r="E128">
            <v>7.3</v>
          </cell>
          <cell r="F128">
            <v>23732</v>
          </cell>
          <cell r="G128" t="str">
            <v>['drama', 'history', 'thriller']</v>
          </cell>
          <cell r="H128">
            <v>1</v>
          </cell>
          <cell r="I128">
            <v>2000</v>
          </cell>
          <cell r="J128">
            <v>3551</v>
          </cell>
          <cell r="K128">
            <v>146309</v>
          </cell>
          <cell r="L128">
            <v>2.3184713380000002</v>
          </cell>
          <cell r="M128">
            <v>2.1755725190000001</v>
          </cell>
          <cell r="N128">
            <v>2.1273885350000001</v>
          </cell>
          <cell r="O128">
            <v>2.3282442749999999</v>
          </cell>
          <cell r="P128">
            <v>0.62420382200000002</v>
          </cell>
          <cell r="Q128">
            <v>0.51908396899999998</v>
          </cell>
          <cell r="R128">
            <v>0.64227922199999998</v>
          </cell>
          <cell r="S128">
            <v>0.30611070600000001</v>
          </cell>
          <cell r="T128">
            <v>0.70722836</v>
          </cell>
          <cell r="U128">
            <v>0.50146799799999997</v>
          </cell>
          <cell r="V128">
            <v>0.70422995300000002</v>
          </cell>
          <cell r="W128">
            <v>0.21693061399999999</v>
          </cell>
        </row>
        <row r="129">
          <cell r="C129" t="str">
            <v>top gun</v>
          </cell>
          <cell r="D129">
            <v>1986</v>
          </cell>
          <cell r="E129">
            <v>6.5</v>
          </cell>
          <cell r="F129">
            <v>81087</v>
          </cell>
          <cell r="G129" t="str">
            <v>['action', 'drama', 'romance']</v>
          </cell>
          <cell r="H129">
            <v>2</v>
          </cell>
          <cell r="I129">
            <v>1986</v>
          </cell>
          <cell r="J129">
            <v>1703</v>
          </cell>
          <cell r="K129">
            <v>92099</v>
          </cell>
          <cell r="L129">
            <v>2.0519480520000002</v>
          </cell>
          <cell r="M129">
            <v>2.1646586349999999</v>
          </cell>
          <cell r="N129">
            <v>2.179220779</v>
          </cell>
          <cell r="O129">
            <v>2.6265060240000002</v>
          </cell>
          <cell r="P129">
            <v>0.49870129899999999</v>
          </cell>
          <cell r="Q129">
            <v>0.51807228900000002</v>
          </cell>
          <cell r="R129">
            <v>0.56844506800000005</v>
          </cell>
          <cell r="S129">
            <v>0.304575084</v>
          </cell>
          <cell r="T129">
            <v>0.72445945499999997</v>
          </cell>
          <cell r="U129">
            <v>0.56570898999999997</v>
          </cell>
          <cell r="V129">
            <v>0.562637363</v>
          </cell>
          <cell r="W129">
            <v>0.21650782199999999</v>
          </cell>
        </row>
        <row r="130">
          <cell r="C130" t="str">
            <v>total recall</v>
          </cell>
          <cell r="D130">
            <v>1990</v>
          </cell>
          <cell r="E130">
            <v>7.4</v>
          </cell>
          <cell r="F130">
            <v>71383</v>
          </cell>
          <cell r="G130" t="str">
            <v>['action', 'adventure', 'sci-fi', 'thriller']</v>
          </cell>
          <cell r="H130">
            <v>1</v>
          </cell>
          <cell r="I130">
            <v>1990</v>
          </cell>
          <cell r="J130">
            <v>118</v>
          </cell>
          <cell r="K130">
            <v>100802</v>
          </cell>
          <cell r="L130">
            <v>2.0474308300000001</v>
          </cell>
          <cell r="M130">
            <v>2.5972222220000001</v>
          </cell>
          <cell r="N130">
            <v>2.5968379449999999</v>
          </cell>
          <cell r="O130">
            <v>2.5879629629999998</v>
          </cell>
          <cell r="P130">
            <v>0.57707509899999998</v>
          </cell>
          <cell r="Q130">
            <v>0.77314814799999998</v>
          </cell>
          <cell r="R130">
            <v>0.56719367600000004</v>
          </cell>
          <cell r="S130">
            <v>0.36543830300000002</v>
          </cell>
          <cell r="T130">
            <v>0.86329197099999999</v>
          </cell>
          <cell r="U130">
            <v>0.55740740700000002</v>
          </cell>
          <cell r="V130">
            <v>0.65105908599999995</v>
          </cell>
          <cell r="W130">
            <v>0.323106689</v>
          </cell>
        </row>
        <row r="131">
          <cell r="C131" t="str">
            <v>total recall</v>
          </cell>
          <cell r="D131">
            <v>1990</v>
          </cell>
          <cell r="E131">
            <v>7.4</v>
          </cell>
          <cell r="F131">
            <v>71383</v>
          </cell>
          <cell r="G131" t="str">
            <v>['action', 'adventure', 'sci-fi', 'thriller']</v>
          </cell>
          <cell r="H131">
            <v>1</v>
          </cell>
          <cell r="I131">
            <v>2012</v>
          </cell>
          <cell r="J131">
            <v>3535</v>
          </cell>
          <cell r="K131">
            <v>1386703</v>
          </cell>
          <cell r="L131">
            <v>2.0474308300000001</v>
          </cell>
          <cell r="M131">
            <v>2.5972222220000001</v>
          </cell>
          <cell r="N131">
            <v>2.5968379449999999</v>
          </cell>
          <cell r="O131">
            <v>2.5879629629999998</v>
          </cell>
          <cell r="P131">
            <v>0.57707509899999998</v>
          </cell>
          <cell r="Q131">
            <v>0.77314814799999998</v>
          </cell>
          <cell r="R131">
            <v>0.56719367600000004</v>
          </cell>
          <cell r="S131">
            <v>0.36543830300000002</v>
          </cell>
          <cell r="T131">
            <v>0.86329197099999999</v>
          </cell>
          <cell r="U131">
            <v>0.55740740700000002</v>
          </cell>
          <cell r="V131">
            <v>0.65105908599999995</v>
          </cell>
          <cell r="W131">
            <v>0.323106689</v>
          </cell>
        </row>
        <row r="132">
          <cell r="C132" t="str">
            <v>tremors</v>
          </cell>
          <cell r="D132">
            <v>1990</v>
          </cell>
          <cell r="E132">
            <v>7.1</v>
          </cell>
          <cell r="F132">
            <v>30553</v>
          </cell>
          <cell r="G132" t="str">
            <v>['action', 'comedy', 'horror', 'thriller']</v>
          </cell>
          <cell r="H132">
            <v>3</v>
          </cell>
          <cell r="I132">
            <v>1990</v>
          </cell>
          <cell r="J132">
            <v>1663</v>
          </cell>
          <cell r="K132">
            <v>100814</v>
          </cell>
          <cell r="L132">
            <v>2.0602006689999999</v>
          </cell>
          <cell r="M132">
            <v>2.076923077</v>
          </cell>
          <cell r="N132">
            <v>2.076923077</v>
          </cell>
          <cell r="O132">
            <v>2.5692307689999998</v>
          </cell>
          <cell r="P132">
            <v>0.58193979900000004</v>
          </cell>
          <cell r="Q132">
            <v>0.69230769199999997</v>
          </cell>
          <cell r="R132">
            <v>0.57073126600000001</v>
          </cell>
          <cell r="S132">
            <v>0.29223038299999998</v>
          </cell>
          <cell r="T132">
            <v>0.69045164000000003</v>
          </cell>
          <cell r="U132">
            <v>0.55337278099999998</v>
          </cell>
          <cell r="V132">
            <v>0.65654746600000002</v>
          </cell>
          <cell r="W132">
            <v>0.28932261799999998</v>
          </cell>
        </row>
        <row r="133">
          <cell r="C133" t="str">
            <v>twin peaks: fire walk with me</v>
          </cell>
          <cell r="D133">
            <v>1992</v>
          </cell>
          <cell r="E133">
            <v>7</v>
          </cell>
          <cell r="F133">
            <v>21274</v>
          </cell>
          <cell r="G133" t="str">
            <v>['drama', 'horror', 'mystery', 'thriller']</v>
          </cell>
          <cell r="H133">
            <v>3</v>
          </cell>
          <cell r="I133">
            <v>1992</v>
          </cell>
          <cell r="J133">
            <v>2432</v>
          </cell>
          <cell r="K133">
            <v>105665</v>
          </cell>
          <cell r="L133">
            <v>2.3399014779999998</v>
          </cell>
          <cell r="M133">
            <v>2.2433862429999998</v>
          </cell>
          <cell r="N133">
            <v>2.4753694579999999</v>
          </cell>
          <cell r="O133">
            <v>2.439153439</v>
          </cell>
          <cell r="P133">
            <v>0.57389162599999999</v>
          </cell>
          <cell r="Q133">
            <v>0.57671957699999998</v>
          </cell>
          <cell r="R133">
            <v>0.64821594999999999</v>
          </cell>
          <cell r="S133">
            <v>0.31565233599999998</v>
          </cell>
          <cell r="T133">
            <v>0.82291102599999999</v>
          </cell>
          <cell r="U133">
            <v>0.52535612499999995</v>
          </cell>
          <cell r="V133">
            <v>0.64746747500000001</v>
          </cell>
          <cell r="W133">
            <v>0.24101713699999999</v>
          </cell>
        </row>
        <row r="134">
          <cell r="C134" t="str">
            <v>new nightmare</v>
          </cell>
          <cell r="D134">
            <v>1994</v>
          </cell>
          <cell r="E134">
            <v>6.3</v>
          </cell>
          <cell r="F134">
            <v>14975</v>
          </cell>
          <cell r="G134" t="str">
            <v>['fantasy', 'horror', 'mystery', 'thriller']</v>
          </cell>
          <cell r="H134">
            <v>3</v>
          </cell>
          <cell r="I134">
            <v>1994</v>
          </cell>
          <cell r="J134">
            <v>6029</v>
          </cell>
          <cell r="K134">
            <v>111686</v>
          </cell>
          <cell r="L134">
            <v>2.3803680979999999</v>
          </cell>
          <cell r="M134">
            <v>2.2125984249999999</v>
          </cell>
          <cell r="N134">
            <v>2.4171779139999998</v>
          </cell>
          <cell r="O134">
            <v>2.322834646</v>
          </cell>
          <cell r="P134">
            <v>0.69325153399999995</v>
          </cell>
          <cell r="Q134">
            <v>0.488188976</v>
          </cell>
          <cell r="R134">
            <v>0.65942629699999999</v>
          </cell>
          <cell r="S134">
            <v>0.31132038099999998</v>
          </cell>
          <cell r="T134">
            <v>0.80356584799999997</v>
          </cell>
          <cell r="U134">
            <v>0.50030284700000005</v>
          </cell>
          <cell r="V134">
            <v>0.78212993600000003</v>
          </cell>
          <cell r="W134">
            <v>0.204019274</v>
          </cell>
        </row>
        <row r="135">
          <cell r="C135" t="str">
            <v>wild at heart</v>
          </cell>
          <cell r="D135">
            <v>1990</v>
          </cell>
          <cell r="E135">
            <v>7.2</v>
          </cell>
          <cell r="F135">
            <v>29388</v>
          </cell>
          <cell r="G135" t="str">
            <v>['crime', 'romance', 'thriller']</v>
          </cell>
          <cell r="H135">
            <v>2</v>
          </cell>
          <cell r="I135">
            <v>1990</v>
          </cell>
          <cell r="J135">
            <v>2577</v>
          </cell>
          <cell r="K135">
            <v>100935</v>
          </cell>
          <cell r="L135">
            <v>2.5933609959999999</v>
          </cell>
          <cell r="M135">
            <v>2.3143350599999999</v>
          </cell>
          <cell r="N135">
            <v>2.5228215770000002</v>
          </cell>
          <cell r="O135">
            <v>2.405872193</v>
          </cell>
          <cell r="P135">
            <v>0.60165975100000002</v>
          </cell>
          <cell r="Q135">
            <v>0.59758203799999998</v>
          </cell>
          <cell r="R135">
            <v>0.71843108700000002</v>
          </cell>
          <cell r="S135">
            <v>0.32563508400000002</v>
          </cell>
          <cell r="T135">
            <v>0.83868599300000002</v>
          </cell>
          <cell r="U135">
            <v>0.51818785700000003</v>
          </cell>
          <cell r="V135">
            <v>0.67879561700000002</v>
          </cell>
          <cell r="W135">
            <v>0.24973577699999999</v>
          </cell>
        </row>
        <row r="136">
          <cell r="C136" t="str">
            <v>agnes of god</v>
          </cell>
          <cell r="D136">
            <v>1985</v>
          </cell>
          <cell r="E136">
            <v>6.5</v>
          </cell>
          <cell r="F136">
            <v>3490</v>
          </cell>
          <cell r="G136" t="str">
            <v>['drama', 'mystery', 'thriller']</v>
          </cell>
          <cell r="H136">
            <v>3</v>
          </cell>
          <cell r="I136">
            <v>1985</v>
          </cell>
          <cell r="J136">
            <v>602</v>
          </cell>
          <cell r="K136">
            <v>88683</v>
          </cell>
          <cell r="L136">
            <v>2.1818181820000002</v>
          </cell>
          <cell r="M136">
            <v>2.277644231</v>
          </cell>
          <cell r="N136">
            <v>1.818181818</v>
          </cell>
          <cell r="O136">
            <v>2.396634615</v>
          </cell>
          <cell r="P136">
            <v>0.22727272700000001</v>
          </cell>
          <cell r="Q136">
            <v>0.55288461499999997</v>
          </cell>
          <cell r="R136">
            <v>0.60442260400000003</v>
          </cell>
          <cell r="S136">
            <v>0.32047255499999999</v>
          </cell>
          <cell r="T136">
            <v>0.60443577900000001</v>
          </cell>
          <cell r="U136">
            <v>0.51619822500000001</v>
          </cell>
          <cell r="V136">
            <v>0.256410256</v>
          </cell>
          <cell r="W136">
            <v>0.23105625699999999</v>
          </cell>
        </row>
        <row r="137">
          <cell r="C137" t="str">
            <v>alien</v>
          </cell>
          <cell r="D137">
            <v>1979</v>
          </cell>
          <cell r="E137">
            <v>8.5</v>
          </cell>
          <cell r="F137">
            <v>184471</v>
          </cell>
          <cell r="G137" t="str">
            <v>['adventure', 'horror', 'sci-fi', 'thriller']</v>
          </cell>
          <cell r="H137">
            <v>3</v>
          </cell>
          <cell r="I137">
            <v>1979</v>
          </cell>
          <cell r="J137">
            <v>13</v>
          </cell>
          <cell r="K137">
            <v>78748</v>
          </cell>
          <cell r="L137">
            <v>2.3312401880000002</v>
          </cell>
          <cell r="M137">
            <v>0</v>
          </cell>
          <cell r="N137">
            <v>2.6106750390000002</v>
          </cell>
          <cell r="O137">
            <v>0</v>
          </cell>
          <cell r="P137">
            <v>0.59026687600000005</v>
          </cell>
          <cell r="Q137">
            <v>0</v>
          </cell>
          <cell r="R137">
            <v>0.64581653900000002</v>
          </cell>
          <cell r="S137">
            <v>0</v>
          </cell>
          <cell r="T137">
            <v>0.86789196999999996</v>
          </cell>
          <cell r="U137">
            <v>0</v>
          </cell>
          <cell r="V137">
            <v>0.66594211599999997</v>
          </cell>
          <cell r="W137">
            <v>0</v>
          </cell>
        </row>
        <row r="138">
          <cell r="C138" t="str">
            <v>all about eve</v>
          </cell>
          <cell r="D138">
            <v>1950</v>
          </cell>
          <cell r="E138">
            <v>8.5</v>
          </cell>
          <cell r="F138">
            <v>35597</v>
          </cell>
          <cell r="G138" t="str">
            <v>['drama']</v>
          </cell>
          <cell r="H138">
            <v>3</v>
          </cell>
          <cell r="I138">
            <v>1950</v>
          </cell>
          <cell r="J138">
            <v>139</v>
          </cell>
          <cell r="K138">
            <v>42192</v>
          </cell>
          <cell r="L138">
            <v>2.6216216220000002</v>
          </cell>
          <cell r="M138">
            <v>2.4229390679999998</v>
          </cell>
          <cell r="N138">
            <v>2.6104928460000001</v>
          </cell>
          <cell r="O138">
            <v>2.6290322580000001</v>
          </cell>
          <cell r="P138">
            <v>0.61367249599999996</v>
          </cell>
          <cell r="Q138">
            <v>0.61290322600000002</v>
          </cell>
          <cell r="R138">
            <v>0.72626004399999999</v>
          </cell>
          <cell r="S138">
            <v>0.34091605000000003</v>
          </cell>
          <cell r="T138">
            <v>0.86783140199999997</v>
          </cell>
          <cell r="U138">
            <v>0.56625310200000001</v>
          </cell>
          <cell r="V138">
            <v>0.69234845700000003</v>
          </cell>
          <cell r="W138">
            <v>0.25613866200000002</v>
          </cell>
        </row>
        <row r="139">
          <cell r="C139" t="str">
            <v>american pie</v>
          </cell>
          <cell r="D139">
            <v>1999</v>
          </cell>
          <cell r="E139">
            <v>6.9</v>
          </cell>
          <cell r="F139">
            <v>107961</v>
          </cell>
          <cell r="G139" t="str">
            <v>['comedy', 'romance']</v>
          </cell>
          <cell r="H139">
            <v>2</v>
          </cell>
          <cell r="I139">
            <v>1999</v>
          </cell>
          <cell r="J139">
            <v>2311</v>
          </cell>
          <cell r="K139">
            <v>163651</v>
          </cell>
          <cell r="L139">
            <v>2.2784552850000002</v>
          </cell>
          <cell r="M139">
            <v>2.41958042</v>
          </cell>
          <cell r="N139">
            <v>2.784552846</v>
          </cell>
          <cell r="O139">
            <v>2.538461538</v>
          </cell>
          <cell r="P139">
            <v>0.57926829300000005</v>
          </cell>
          <cell r="Q139">
            <v>0.60839160800000003</v>
          </cell>
          <cell r="R139">
            <v>0.63119369400000003</v>
          </cell>
          <cell r="S139">
            <v>0.34044347600000002</v>
          </cell>
          <cell r="T139">
            <v>0.92569585200000004</v>
          </cell>
          <cell r="U139">
            <v>0.54674556200000002</v>
          </cell>
          <cell r="V139">
            <v>0.65353345799999996</v>
          </cell>
          <cell r="W139">
            <v>0.25425320899999998</v>
          </cell>
        </row>
        <row r="140">
          <cell r="C140" t="str">
            <v>an american werewolf in paris</v>
          </cell>
          <cell r="D140">
            <v>1997</v>
          </cell>
          <cell r="E140">
            <v>4.9000000000000004</v>
          </cell>
          <cell r="F140">
            <v>10158</v>
          </cell>
          <cell r="G140" t="str">
            <v>['horror', 'romance', 'thriller', 'comedy']</v>
          </cell>
          <cell r="H140">
            <v>1</v>
          </cell>
          <cell r="I140">
            <v>1997</v>
          </cell>
          <cell r="J140">
            <v>7675</v>
          </cell>
          <cell r="K140">
            <v>118604</v>
          </cell>
          <cell r="L140">
            <v>1.8359621450000001</v>
          </cell>
          <cell r="M140">
            <v>1.9655172409999999</v>
          </cell>
          <cell r="N140">
            <v>2.094637224</v>
          </cell>
          <cell r="O140">
            <v>2.4137931030000002</v>
          </cell>
          <cell r="P140">
            <v>0.46056782299999999</v>
          </cell>
          <cell r="Q140">
            <v>0.482758621</v>
          </cell>
          <cell r="R140">
            <v>0.50861113499999999</v>
          </cell>
          <cell r="S140">
            <v>0.27655519000000001</v>
          </cell>
          <cell r="T140">
            <v>0.69634052499999999</v>
          </cell>
          <cell r="U140">
            <v>0.51989389900000005</v>
          </cell>
          <cell r="V140">
            <v>0.51961497999999995</v>
          </cell>
          <cell r="W140">
            <v>0.201749871</v>
          </cell>
        </row>
        <row r="141">
          <cell r="C141" t="str">
            <v>anastasia</v>
          </cell>
          <cell r="D141">
            <v>1997</v>
          </cell>
          <cell r="E141">
            <v>6.6</v>
          </cell>
          <cell r="F141">
            <v>16844</v>
          </cell>
          <cell r="G141" t="str">
            <v>['animation', 'adventure', 'drama', 'family', 'musical', 'animation', 'family']</v>
          </cell>
          <cell r="H141">
            <v>3</v>
          </cell>
          <cell r="I141">
            <v>1997</v>
          </cell>
          <cell r="J141">
            <v>1218</v>
          </cell>
          <cell r="K141">
            <v>118617</v>
          </cell>
          <cell r="L141">
            <v>2.366336634</v>
          </cell>
          <cell r="M141">
            <v>2.1835443040000002</v>
          </cell>
          <cell r="N141">
            <v>2.306930693</v>
          </cell>
          <cell r="O141">
            <v>2.2341772149999999</v>
          </cell>
          <cell r="P141">
            <v>0.55445544599999996</v>
          </cell>
          <cell r="Q141">
            <v>0.63924050600000004</v>
          </cell>
          <cell r="R141">
            <v>0.65553920300000001</v>
          </cell>
          <cell r="S141">
            <v>0.30723236399999998</v>
          </cell>
          <cell r="T141">
            <v>0.76691529700000005</v>
          </cell>
          <cell r="U141">
            <v>0.48120740000000001</v>
          </cell>
          <cell r="V141">
            <v>0.62553947700000001</v>
          </cell>
          <cell r="W141">
            <v>0.26714528599999998</v>
          </cell>
        </row>
        <row r="142">
          <cell r="C142" t="str">
            <v>annie hall</v>
          </cell>
          <cell r="D142">
            <v>1977</v>
          </cell>
          <cell r="E142">
            <v>8.3000000000000007</v>
          </cell>
          <cell r="F142">
            <v>66781</v>
          </cell>
          <cell r="G142" t="str">
            <v>['comedy', 'drama', 'romance']</v>
          </cell>
          <cell r="H142">
            <v>3</v>
          </cell>
          <cell r="I142">
            <v>1977</v>
          </cell>
          <cell r="J142">
            <v>1469</v>
          </cell>
          <cell r="K142">
            <v>75686</v>
          </cell>
          <cell r="L142">
            <v>2.155532359</v>
          </cell>
          <cell r="M142">
            <v>2.3333333330000001</v>
          </cell>
          <cell r="N142">
            <v>2.4519832990000001</v>
          </cell>
          <cell r="O142">
            <v>2.4408602149999998</v>
          </cell>
          <cell r="P142">
            <v>0.53549060500000001</v>
          </cell>
          <cell r="Q142">
            <v>0.49462365600000002</v>
          </cell>
          <cell r="R142">
            <v>0.59714072100000004</v>
          </cell>
          <cell r="S142">
            <v>0.32830820799999999</v>
          </cell>
          <cell r="T142">
            <v>0.81513653900000005</v>
          </cell>
          <cell r="U142">
            <v>0.52572373900000002</v>
          </cell>
          <cell r="V142">
            <v>0.60414324699999999</v>
          </cell>
          <cell r="W142">
            <v>0.20670839399999999</v>
          </cell>
        </row>
        <row r="143">
          <cell r="C143" t="str">
            <v>antz</v>
          </cell>
          <cell r="D143">
            <v>1998</v>
          </cell>
          <cell r="E143">
            <v>6.8</v>
          </cell>
          <cell r="F143">
            <v>37825</v>
          </cell>
          <cell r="G143" t="str">
            <v>['animation', 'adventure', 'comedy', 'family']</v>
          </cell>
          <cell r="H143">
            <v>3</v>
          </cell>
          <cell r="I143">
            <v>1998</v>
          </cell>
          <cell r="J143">
            <v>8088</v>
          </cell>
          <cell r="K143">
            <v>120587</v>
          </cell>
          <cell r="L143">
            <v>1.9213483149999999</v>
          </cell>
          <cell r="M143">
            <v>2.2380952380000001</v>
          </cell>
          <cell r="N143">
            <v>2.3146067420000001</v>
          </cell>
          <cell r="O143">
            <v>2.3333333330000001</v>
          </cell>
          <cell r="P143">
            <v>0.39325842700000002</v>
          </cell>
          <cell r="Q143">
            <v>0.48917748900000002</v>
          </cell>
          <cell r="R143">
            <v>0.53226541100000002</v>
          </cell>
          <cell r="S143">
            <v>0.314907873</v>
          </cell>
          <cell r="T143">
            <v>0.76946712100000003</v>
          </cell>
          <cell r="U143">
            <v>0.50256410299999998</v>
          </cell>
          <cell r="V143">
            <v>0.44367617399999998</v>
          </cell>
          <cell r="W143">
            <v>0.20443238399999999</v>
          </cell>
        </row>
        <row r="144">
          <cell r="C144" t="str">
            <v>apocalypse now</v>
          </cell>
          <cell r="D144">
            <v>1979</v>
          </cell>
          <cell r="E144">
            <v>8.6</v>
          </cell>
          <cell r="F144">
            <v>176465</v>
          </cell>
          <cell r="G144" t="str">
            <v>['drama', 'war']</v>
          </cell>
          <cell r="H144">
            <v>0</v>
          </cell>
          <cell r="I144">
            <v>1979</v>
          </cell>
          <cell r="J144">
            <v>2227</v>
          </cell>
          <cell r="K144">
            <v>78788</v>
          </cell>
          <cell r="L144">
            <v>2.1354359930000002</v>
          </cell>
          <cell r="M144">
            <v>2.363636364</v>
          </cell>
          <cell r="N144">
            <v>2.4155844160000002</v>
          </cell>
          <cell r="O144">
            <v>2.6545454550000001</v>
          </cell>
          <cell r="P144">
            <v>0.55287569599999997</v>
          </cell>
          <cell r="Q144">
            <v>0.8</v>
          </cell>
          <cell r="R144">
            <v>0.59157348399999998</v>
          </cell>
          <cell r="S144">
            <v>0.33257195099999998</v>
          </cell>
          <cell r="T144">
            <v>0.80303610599999997</v>
          </cell>
          <cell r="U144">
            <v>0.57174825200000001</v>
          </cell>
          <cell r="V144">
            <v>0.62375719500000004</v>
          </cell>
          <cell r="W144">
            <v>0.33432835799999999</v>
          </cell>
        </row>
        <row r="145">
          <cell r="C145" t="str">
            <v>arctic blue</v>
          </cell>
          <cell r="D145">
            <v>1993</v>
          </cell>
          <cell r="E145">
            <v>4.8</v>
          </cell>
          <cell r="F145">
            <v>464</v>
          </cell>
          <cell r="G145" t="str">
            <v>['action', 'thriller']</v>
          </cell>
          <cell r="H145">
            <v>1</v>
          </cell>
          <cell r="I145">
            <v>1993</v>
          </cell>
          <cell r="J145">
            <v>7055</v>
          </cell>
          <cell r="K145">
            <v>106303</v>
          </cell>
          <cell r="L145">
            <v>2.58302583</v>
          </cell>
          <cell r="M145">
            <v>2.247191011</v>
          </cell>
          <cell r="N145">
            <v>2.6568265680000001</v>
          </cell>
          <cell r="O145">
            <v>2.5955056179999998</v>
          </cell>
          <cell r="P145">
            <v>0.62730627299999997</v>
          </cell>
          <cell r="Q145">
            <v>0.52808988800000001</v>
          </cell>
          <cell r="R145">
            <v>0.71556796600000006</v>
          </cell>
          <cell r="S145">
            <v>0.31618768000000003</v>
          </cell>
          <cell r="T145">
            <v>0.88323457000000005</v>
          </cell>
          <cell r="U145">
            <v>0.55903197900000001</v>
          </cell>
          <cell r="V145">
            <v>0.70773015399999994</v>
          </cell>
          <cell r="W145">
            <v>0.22069428099999999</v>
          </cell>
        </row>
        <row r="146">
          <cell r="C146" t="str">
            <v>as good as it gets</v>
          </cell>
          <cell r="D146">
            <v>1997</v>
          </cell>
          <cell r="E146">
            <v>7.8</v>
          </cell>
          <cell r="F146">
            <v>93201</v>
          </cell>
          <cell r="G146" t="str">
            <v>['comedy', 'drama', 'romance']</v>
          </cell>
          <cell r="H146">
            <v>3</v>
          </cell>
          <cell r="I146">
            <v>1997</v>
          </cell>
          <cell r="J146">
            <v>936</v>
          </cell>
          <cell r="K146">
            <v>119822</v>
          </cell>
          <cell r="L146">
            <v>2.2060085840000001</v>
          </cell>
          <cell r="M146">
            <v>2.383480826</v>
          </cell>
          <cell r="N146">
            <v>2.3047210300000001</v>
          </cell>
          <cell r="O146">
            <v>2.5840707959999998</v>
          </cell>
          <cell r="P146">
            <v>0.58798283299999998</v>
          </cell>
          <cell r="Q146">
            <v>0.62536873199999998</v>
          </cell>
          <cell r="R146">
            <v>0.611124</v>
          </cell>
          <cell r="S146">
            <v>0.33536413599999998</v>
          </cell>
          <cell r="T146">
            <v>0.76618071799999998</v>
          </cell>
          <cell r="U146">
            <v>0.55656909499999996</v>
          </cell>
          <cell r="V146">
            <v>0.66336524699999999</v>
          </cell>
          <cell r="W146">
            <v>0.26134812699999999</v>
          </cell>
        </row>
        <row r="147">
          <cell r="C147" t="str">
            <v>assassins</v>
          </cell>
          <cell r="D147">
            <v>1995</v>
          </cell>
          <cell r="E147">
            <v>6</v>
          </cell>
          <cell r="F147">
            <v>23681</v>
          </cell>
          <cell r="G147" t="str">
            <v>['action', 'thriller', 'crime']</v>
          </cell>
          <cell r="H147">
            <v>1</v>
          </cell>
          <cell r="I147">
            <v>1995</v>
          </cell>
          <cell r="J147">
            <v>4640</v>
          </cell>
          <cell r="K147">
            <v>112401</v>
          </cell>
          <cell r="L147">
            <v>2.1554404150000002</v>
          </cell>
          <cell r="M147">
            <v>2.3217821779999999</v>
          </cell>
          <cell r="N147">
            <v>2.481865285</v>
          </cell>
          <cell r="O147">
            <v>2.3019801979999999</v>
          </cell>
          <cell r="P147">
            <v>0.575129534</v>
          </cell>
          <cell r="Q147">
            <v>0.51980198</v>
          </cell>
          <cell r="R147">
            <v>0.59711524999999999</v>
          </cell>
          <cell r="S147">
            <v>0.32668291999999999</v>
          </cell>
          <cell r="T147">
            <v>0.82507049700000001</v>
          </cell>
          <cell r="U147">
            <v>0.49581111999999999</v>
          </cell>
          <cell r="V147">
            <v>0.64886408900000003</v>
          </cell>
          <cell r="W147">
            <v>0.21723067800000001</v>
          </cell>
        </row>
        <row r="148">
          <cell r="C148" t="str">
            <v>a walk to remember</v>
          </cell>
          <cell r="D148">
            <v>2002</v>
          </cell>
          <cell r="E148">
            <v>7.1</v>
          </cell>
          <cell r="F148">
            <v>38751</v>
          </cell>
          <cell r="G148" t="str">
            <v>['drama', 'romance']</v>
          </cell>
          <cell r="H148">
            <v>3</v>
          </cell>
          <cell r="I148">
            <v>2002</v>
          </cell>
          <cell r="J148">
            <v>5254</v>
          </cell>
          <cell r="K148">
            <v>281358</v>
          </cell>
          <cell r="L148">
            <v>2.404761905</v>
          </cell>
          <cell r="M148">
            <v>1.992307692</v>
          </cell>
          <cell r="N148">
            <v>2.5873015869999998</v>
          </cell>
          <cell r="O148">
            <v>2.2282051279999999</v>
          </cell>
          <cell r="P148">
            <v>0.55555555599999995</v>
          </cell>
          <cell r="Q148">
            <v>0.51538461499999999</v>
          </cell>
          <cell r="R148">
            <v>0.66618404099999995</v>
          </cell>
          <cell r="S148">
            <v>0.28032469999999998</v>
          </cell>
          <cell r="T148">
            <v>0.86012170700000001</v>
          </cell>
          <cell r="U148">
            <v>0.47992110500000001</v>
          </cell>
          <cell r="V148">
            <v>0.62678062700000003</v>
          </cell>
          <cell r="W148">
            <v>0.215384615</v>
          </cell>
        </row>
        <row r="149">
          <cell r="C149" t="str">
            <v>back to the future</v>
          </cell>
          <cell r="D149">
            <v>1985</v>
          </cell>
          <cell r="E149">
            <v>8.4</v>
          </cell>
          <cell r="F149">
            <v>207376</v>
          </cell>
          <cell r="G149" t="str">
            <v>['adventure', 'family', 'sci-fi']</v>
          </cell>
          <cell r="H149">
            <v>2</v>
          </cell>
          <cell r="I149">
            <v>1985</v>
          </cell>
          <cell r="J149">
            <v>149</v>
          </cell>
          <cell r="K149">
            <v>88763</v>
          </cell>
          <cell r="L149">
            <v>2.3222222220000002</v>
          </cell>
          <cell r="M149">
            <v>1.5185185189999999</v>
          </cell>
          <cell r="N149">
            <v>2.407407407</v>
          </cell>
          <cell r="O149">
            <v>1.888888889</v>
          </cell>
          <cell r="P149">
            <v>0.53333333299999997</v>
          </cell>
          <cell r="Q149">
            <v>0.35185185200000002</v>
          </cell>
          <cell r="R149">
            <v>0.64331831799999994</v>
          </cell>
          <cell r="S149">
            <v>0.21366089699999999</v>
          </cell>
          <cell r="T149">
            <v>0.800317744</v>
          </cell>
          <cell r="U149">
            <v>0.40683760699999999</v>
          </cell>
          <cell r="V149">
            <v>0.601709402</v>
          </cell>
          <cell r="W149">
            <v>0.14704256499999999</v>
          </cell>
        </row>
        <row r="150">
          <cell r="C150" t="str">
            <v>badlands</v>
          </cell>
          <cell r="D150">
            <v>1973</v>
          </cell>
          <cell r="E150">
            <v>7.9</v>
          </cell>
          <cell r="F150">
            <v>16753</v>
          </cell>
          <cell r="G150" t="str">
            <v>['crime', 'drama', 'romance', 'thriller']</v>
          </cell>
          <cell r="H150">
            <v>0</v>
          </cell>
          <cell r="I150">
            <v>1973</v>
          </cell>
          <cell r="J150">
            <v>269</v>
          </cell>
          <cell r="K150">
            <v>69762</v>
          </cell>
          <cell r="L150">
            <v>2.0714285710000002</v>
          </cell>
          <cell r="M150">
            <v>2.4433962259999999</v>
          </cell>
          <cell r="N150">
            <v>2.1836734689999999</v>
          </cell>
          <cell r="O150">
            <v>2.6981132080000001</v>
          </cell>
          <cell r="P150">
            <v>0.53061224500000004</v>
          </cell>
          <cell r="Q150">
            <v>0.65094339599999995</v>
          </cell>
          <cell r="R150">
            <v>0.57384169900000004</v>
          </cell>
          <cell r="S150">
            <v>0.34379444399999998</v>
          </cell>
          <cell r="T150">
            <v>0.72593970600000002</v>
          </cell>
          <cell r="U150">
            <v>0.58113207499999997</v>
          </cell>
          <cell r="V150">
            <v>0.59863945600000001</v>
          </cell>
          <cell r="W150">
            <v>0.27203604599999998</v>
          </cell>
        </row>
        <row r="151">
          <cell r="C151" t="str">
            <v>barton fink</v>
          </cell>
          <cell r="D151">
            <v>1991</v>
          </cell>
          <cell r="E151">
            <v>7.8</v>
          </cell>
          <cell r="F151">
            <v>33119</v>
          </cell>
          <cell r="G151" t="str">
            <v>['drama', 'mystery', 'thriller']</v>
          </cell>
          <cell r="H151">
            <v>1</v>
          </cell>
          <cell r="I151">
            <v>1991</v>
          </cell>
          <cell r="J151">
            <v>2315</v>
          </cell>
          <cell r="K151">
            <v>101410</v>
          </cell>
          <cell r="L151">
            <v>2.198156682</v>
          </cell>
          <cell r="M151">
            <v>2.25</v>
          </cell>
          <cell r="N151">
            <v>2.3525345620000002</v>
          </cell>
          <cell r="O151">
            <v>2.3026315789999998</v>
          </cell>
          <cell r="P151">
            <v>0.56912442399999996</v>
          </cell>
          <cell r="Q151">
            <v>0.35526315800000002</v>
          </cell>
          <cell r="R151">
            <v>0.60894881099999998</v>
          </cell>
          <cell r="S151">
            <v>0.31658291500000002</v>
          </cell>
          <cell r="T151">
            <v>0.78207583300000005</v>
          </cell>
          <cell r="U151">
            <v>0.49595141700000001</v>
          </cell>
          <cell r="V151">
            <v>0.64208909400000003</v>
          </cell>
          <cell r="W151">
            <v>0.148468185</v>
          </cell>
        </row>
        <row r="152">
          <cell r="C152" t="str">
            <v>basic instinct</v>
          </cell>
          <cell r="D152">
            <v>1992</v>
          </cell>
          <cell r="E152">
            <v>6.9</v>
          </cell>
          <cell r="F152">
            <v>57615</v>
          </cell>
          <cell r="G152" t="str">
            <v>['mystery', 'romance', 'thriller']</v>
          </cell>
          <cell r="H152">
            <v>1</v>
          </cell>
          <cell r="I152">
            <v>1992</v>
          </cell>
          <cell r="J152">
            <v>4940</v>
          </cell>
          <cell r="K152">
            <v>103772</v>
          </cell>
          <cell r="L152">
            <v>2.4705882350000001</v>
          </cell>
          <cell r="M152">
            <v>2.6739130430000002</v>
          </cell>
          <cell r="N152">
            <v>2.6421568629999999</v>
          </cell>
          <cell r="O152">
            <v>2.684782609</v>
          </cell>
          <cell r="P152">
            <v>0.73039215700000004</v>
          </cell>
          <cell r="Q152">
            <v>0.65217391300000005</v>
          </cell>
          <cell r="R152">
            <v>0.68441971400000001</v>
          </cell>
          <cell r="S152">
            <v>0.37622897100000002</v>
          </cell>
          <cell r="T152">
            <v>0.87835777699999995</v>
          </cell>
          <cell r="U152">
            <v>0.57826087000000004</v>
          </cell>
          <cell r="V152">
            <v>0.82403217699999998</v>
          </cell>
          <cell r="W152">
            <v>0.27255029200000003</v>
          </cell>
        </row>
        <row r="153">
          <cell r="C153" t="str">
            <v>basquiat</v>
          </cell>
          <cell r="D153">
            <v>1996</v>
          </cell>
          <cell r="E153">
            <v>6.7</v>
          </cell>
          <cell r="F153">
            <v>8016</v>
          </cell>
          <cell r="G153" t="str">
            <v>['biography', 'drama']</v>
          </cell>
          <cell r="H153">
            <v>2</v>
          </cell>
          <cell r="I153">
            <v>1996</v>
          </cell>
          <cell r="J153">
            <v>6074</v>
          </cell>
          <cell r="K153">
            <v>115632</v>
          </cell>
          <cell r="L153">
            <v>2.0661764709999999</v>
          </cell>
          <cell r="M153">
            <v>2.5</v>
          </cell>
          <cell r="N153">
            <v>2.299019608</v>
          </cell>
          <cell r="O153">
            <v>2.3333333330000001</v>
          </cell>
          <cell r="P153">
            <v>0.54411764699999998</v>
          </cell>
          <cell r="Q153">
            <v>0.66666666699999999</v>
          </cell>
          <cell r="R153">
            <v>0.57238672499999999</v>
          </cell>
          <cell r="S153">
            <v>0.35175879399999999</v>
          </cell>
          <cell r="T153">
            <v>0.76428533899999995</v>
          </cell>
          <cell r="U153">
            <v>0.50256410299999998</v>
          </cell>
          <cell r="V153">
            <v>0.61387632000000003</v>
          </cell>
          <cell r="W153">
            <v>0.27860696499999998</v>
          </cell>
        </row>
        <row r="154">
          <cell r="C154" t="str">
            <v>batman returns</v>
          </cell>
          <cell r="D154">
            <v>1992</v>
          </cell>
          <cell r="E154">
            <v>6.9</v>
          </cell>
          <cell r="F154">
            <v>79770</v>
          </cell>
          <cell r="G154" t="str">
            <v>['action', 'crime', 'fantasy', 'thriller', 'animation', 'crime', 'fantasy', 'action', 'thriller']</v>
          </cell>
          <cell r="H154">
            <v>0</v>
          </cell>
          <cell r="I154">
            <v>1992</v>
          </cell>
          <cell r="J154">
            <v>1025</v>
          </cell>
          <cell r="K154">
            <v>103776</v>
          </cell>
          <cell r="L154">
            <v>2.04</v>
          </cell>
          <cell r="M154">
            <v>2.5</v>
          </cell>
          <cell r="N154">
            <v>2.484</v>
          </cell>
          <cell r="O154">
            <v>2.5</v>
          </cell>
          <cell r="P154">
            <v>0.53200000000000003</v>
          </cell>
          <cell r="Q154">
            <v>0.625</v>
          </cell>
          <cell r="R154">
            <v>0.56513513500000001</v>
          </cell>
          <cell r="S154">
            <v>0.35175879399999999</v>
          </cell>
          <cell r="T154">
            <v>0.82578016099999996</v>
          </cell>
          <cell r="U154">
            <v>0.53846153799999996</v>
          </cell>
          <cell r="V154">
            <v>0.60020512800000003</v>
          </cell>
          <cell r="W154">
            <v>0.26119403000000002</v>
          </cell>
        </row>
        <row r="155">
          <cell r="C155" t="str">
            <v>batman forever</v>
          </cell>
          <cell r="D155">
            <v>1995</v>
          </cell>
          <cell r="E155">
            <v>5.4</v>
          </cell>
          <cell r="F155">
            <v>77223</v>
          </cell>
          <cell r="G155" t="str">
            <v>['action', 'crime', 'fantasy', 'thriller']</v>
          </cell>
          <cell r="H155">
            <v>1</v>
          </cell>
          <cell r="I155">
            <v>1995</v>
          </cell>
          <cell r="J155">
            <v>1024</v>
          </cell>
          <cell r="K155">
            <v>112462</v>
          </cell>
          <cell r="L155">
            <v>2.5657492350000002</v>
          </cell>
          <cell r="M155">
            <v>2.1818181820000002</v>
          </cell>
          <cell r="N155">
            <v>2.6483180430000002</v>
          </cell>
          <cell r="O155">
            <v>2.9090909090000001</v>
          </cell>
          <cell r="P155">
            <v>0.66972477100000005</v>
          </cell>
          <cell r="Q155">
            <v>0.36363636399999999</v>
          </cell>
          <cell r="R155">
            <v>0.710781883</v>
          </cell>
          <cell r="S155">
            <v>0.306989493</v>
          </cell>
          <cell r="T155">
            <v>0.88040599799999997</v>
          </cell>
          <cell r="U155">
            <v>0.62657342699999996</v>
          </cell>
          <cell r="V155">
            <v>0.75558692100000002</v>
          </cell>
          <cell r="W155">
            <v>0.15196743600000001</v>
          </cell>
        </row>
        <row r="156">
          <cell r="C156" t="str">
            <v>batman</v>
          </cell>
          <cell r="D156">
            <v>1989</v>
          </cell>
          <cell r="E156">
            <v>7.6</v>
          </cell>
          <cell r="F156">
            <v>112731</v>
          </cell>
          <cell r="G156" t="str">
            <v>['crime', 'drama', 'thriller', 'action', 'adventure', 'crime']</v>
          </cell>
          <cell r="H156">
            <v>1</v>
          </cell>
          <cell r="I156">
            <v>1989</v>
          </cell>
          <cell r="J156">
            <v>1023</v>
          </cell>
          <cell r="K156">
            <v>96895</v>
          </cell>
          <cell r="L156">
            <v>2.6870748299999998</v>
          </cell>
          <cell r="M156">
            <v>2.1666666669999999</v>
          </cell>
          <cell r="N156">
            <v>2.8537414970000001</v>
          </cell>
          <cell r="O156">
            <v>2.4583333330000001</v>
          </cell>
          <cell r="P156">
            <v>0.70748299299999995</v>
          </cell>
          <cell r="Q156">
            <v>0.41666666699999999</v>
          </cell>
          <cell r="R156">
            <v>0.74439235199999998</v>
          </cell>
          <cell r="S156">
            <v>0.30485762100000002</v>
          </cell>
          <cell r="T156">
            <v>0.94869690500000003</v>
          </cell>
          <cell r="U156">
            <v>0.52948717899999997</v>
          </cell>
          <cell r="V156">
            <v>0.79818594099999995</v>
          </cell>
          <cell r="W156">
            <v>0.17412935299999999</v>
          </cell>
        </row>
        <row r="157">
          <cell r="C157" t="str">
            <v>beavis and butt-head do america</v>
          </cell>
          <cell r="D157">
            <v>1996</v>
          </cell>
          <cell r="E157">
            <v>6.6</v>
          </cell>
          <cell r="F157">
            <v>23149</v>
          </cell>
          <cell r="G157" t="str">
            <v>['animation', 'adventure', 'comedy', 'crime']</v>
          </cell>
          <cell r="H157">
            <v>1</v>
          </cell>
          <cell r="I157">
            <v>1996</v>
          </cell>
          <cell r="J157">
            <v>5493</v>
          </cell>
          <cell r="K157">
            <v>115641</v>
          </cell>
          <cell r="L157">
            <v>2.2773972599999999</v>
          </cell>
          <cell r="M157">
            <v>0</v>
          </cell>
          <cell r="N157">
            <v>2.4794520549999999</v>
          </cell>
          <cell r="O157">
            <v>0</v>
          </cell>
          <cell r="P157">
            <v>0.63698630099999998</v>
          </cell>
          <cell r="Q157">
            <v>0</v>
          </cell>
          <cell r="R157">
            <v>0.63090059200000004</v>
          </cell>
          <cell r="S157">
            <v>0</v>
          </cell>
          <cell r="T157">
            <v>0.82426824300000001</v>
          </cell>
          <cell r="U157">
            <v>0</v>
          </cell>
          <cell r="V157">
            <v>0.71865121200000004</v>
          </cell>
          <cell r="W157">
            <v>0</v>
          </cell>
        </row>
        <row r="158">
          <cell r="C158" t="str">
            <v>beetle juice</v>
          </cell>
          <cell r="D158">
            <v>1988</v>
          </cell>
          <cell r="E158">
            <v>7.3</v>
          </cell>
          <cell r="F158">
            <v>62164</v>
          </cell>
          <cell r="G158" t="str">
            <v>['comedy', 'fantasy']</v>
          </cell>
          <cell r="H158">
            <v>3</v>
          </cell>
          <cell r="I158">
            <v>1988</v>
          </cell>
          <cell r="J158">
            <v>647</v>
          </cell>
          <cell r="K158">
            <v>94721</v>
          </cell>
          <cell r="L158">
            <v>2.3360433600000001</v>
          </cell>
          <cell r="M158">
            <v>2.3012820509999998</v>
          </cell>
          <cell r="N158">
            <v>2.3495934959999998</v>
          </cell>
          <cell r="O158">
            <v>2.442307692</v>
          </cell>
          <cell r="P158">
            <v>0.56910569099999997</v>
          </cell>
          <cell r="Q158">
            <v>0.60256410299999996</v>
          </cell>
          <cell r="R158">
            <v>0.64714714699999998</v>
          </cell>
          <cell r="S158">
            <v>0.32379848</v>
          </cell>
          <cell r="T158">
            <v>0.78109810599999996</v>
          </cell>
          <cell r="U158">
            <v>0.52603550300000002</v>
          </cell>
          <cell r="V158">
            <v>0.64206795900000002</v>
          </cell>
          <cell r="W158">
            <v>0.25181783400000002</v>
          </cell>
        </row>
        <row r="159">
          <cell r="C159" t="str">
            <v>being there</v>
          </cell>
          <cell r="D159">
            <v>1979</v>
          </cell>
          <cell r="E159">
            <v>8</v>
          </cell>
          <cell r="F159">
            <v>25085</v>
          </cell>
          <cell r="G159" t="str">
            <v>['drama', 'comedy']</v>
          </cell>
          <cell r="H159">
            <v>2</v>
          </cell>
          <cell r="I159">
            <v>1979</v>
          </cell>
          <cell r="J159">
            <v>1699</v>
          </cell>
          <cell r="K159">
            <v>78841</v>
          </cell>
          <cell r="L159">
            <v>2.2567375890000001</v>
          </cell>
          <cell r="M159">
            <v>2.7142857139999998</v>
          </cell>
          <cell r="N159">
            <v>2.4907801420000002</v>
          </cell>
          <cell r="O159">
            <v>3.19047619</v>
          </cell>
          <cell r="P159">
            <v>0.58723404300000004</v>
          </cell>
          <cell r="Q159">
            <v>0.88095238099999995</v>
          </cell>
          <cell r="R159">
            <v>0.62517730500000002</v>
          </cell>
          <cell r="S159">
            <v>0.38190954799999999</v>
          </cell>
          <cell r="T159">
            <v>0.82803414900000005</v>
          </cell>
          <cell r="U159">
            <v>0.68717948699999998</v>
          </cell>
          <cell r="V159">
            <v>0.66252045800000003</v>
          </cell>
          <cell r="W159">
            <v>0.36815920400000002</v>
          </cell>
        </row>
        <row r="160">
          <cell r="C160" t="str">
            <v>being john malkovich</v>
          </cell>
          <cell r="D160">
            <v>1999</v>
          </cell>
          <cell r="E160">
            <v>7.9</v>
          </cell>
          <cell r="F160">
            <v>115008</v>
          </cell>
          <cell r="G160" t="str">
            <v>['comedy', 'drama', 'fantasy', 'romance']</v>
          </cell>
          <cell r="H160">
            <v>3</v>
          </cell>
          <cell r="I160">
            <v>1999</v>
          </cell>
          <cell r="J160">
            <v>917</v>
          </cell>
          <cell r="K160">
            <v>120601</v>
          </cell>
          <cell r="L160">
            <v>2.1179487180000001</v>
          </cell>
          <cell r="M160">
            <v>2.2083333330000001</v>
          </cell>
          <cell r="N160">
            <v>2.4085470089999998</v>
          </cell>
          <cell r="O160">
            <v>2.5</v>
          </cell>
          <cell r="P160">
            <v>0.53162393200000002</v>
          </cell>
          <cell r="Q160">
            <v>0.70833333300000001</v>
          </cell>
          <cell r="R160">
            <v>0.58672903700000001</v>
          </cell>
          <cell r="S160">
            <v>0.31072026800000002</v>
          </cell>
          <cell r="T160">
            <v>0.80069659299999996</v>
          </cell>
          <cell r="U160">
            <v>0.53846153799999996</v>
          </cell>
          <cell r="V160">
            <v>0.59978084600000003</v>
          </cell>
          <cell r="W160">
            <v>0.2960199</v>
          </cell>
        </row>
        <row r="161">
          <cell r="C161" t="str">
            <v>beloved</v>
          </cell>
          <cell r="D161" t="str">
            <v>1998/I</v>
          </cell>
          <cell r="E161">
            <v>5.6</v>
          </cell>
          <cell r="F161">
            <v>4014</v>
          </cell>
          <cell r="G161" t="str">
            <v>['drama', 'mystery']</v>
          </cell>
          <cell r="H161">
            <v>3</v>
          </cell>
          <cell r="I161">
            <v>1998</v>
          </cell>
          <cell r="J161">
            <v>4400</v>
          </cell>
          <cell r="K161">
            <v>120603</v>
          </cell>
          <cell r="L161">
            <v>2.5942028989999999</v>
          </cell>
          <cell r="M161">
            <v>2.3247863249999998</v>
          </cell>
          <cell r="N161">
            <v>2.3043478259999999</v>
          </cell>
          <cell r="O161">
            <v>2.5512820509999998</v>
          </cell>
          <cell r="P161">
            <v>0.62318840600000003</v>
          </cell>
          <cell r="Q161">
            <v>0.61965811999999998</v>
          </cell>
          <cell r="R161">
            <v>0.71866431600000003</v>
          </cell>
          <cell r="S161">
            <v>0.32710561399999999</v>
          </cell>
          <cell r="T161">
            <v>0.76605665000000001</v>
          </cell>
          <cell r="U161">
            <v>0.54950690300000005</v>
          </cell>
          <cell r="V161">
            <v>0.70308435499999999</v>
          </cell>
          <cell r="W161">
            <v>0.25896160200000001</v>
          </cell>
        </row>
        <row r="162">
          <cell r="C162" t="str">
            <v>blade ii</v>
          </cell>
          <cell r="D162">
            <v>2002</v>
          </cell>
          <cell r="E162">
            <v>6.6</v>
          </cell>
          <cell r="F162">
            <v>51826</v>
          </cell>
          <cell r="G162" t="str">
            <v>['action', 'fantasy', 'horror', 'thriller', 'action', 'adventure', 'horror']</v>
          </cell>
          <cell r="H162">
            <v>1</v>
          </cell>
          <cell r="I162">
            <v>2002</v>
          </cell>
          <cell r="J162">
            <v>2151</v>
          </cell>
          <cell r="K162">
            <v>187738</v>
          </cell>
          <cell r="L162">
            <v>2.162679426</v>
          </cell>
          <cell r="M162">
            <v>0</v>
          </cell>
          <cell r="N162">
            <v>2.5215310999999998</v>
          </cell>
          <cell r="O162">
            <v>0</v>
          </cell>
          <cell r="P162">
            <v>0.54066985599999995</v>
          </cell>
          <cell r="Q162">
            <v>0</v>
          </cell>
          <cell r="R162">
            <v>0.59912065199999998</v>
          </cell>
          <cell r="S162">
            <v>0</v>
          </cell>
          <cell r="T162">
            <v>0.83825698800000004</v>
          </cell>
          <cell r="U162">
            <v>0</v>
          </cell>
          <cell r="V162">
            <v>0.60998650499999996</v>
          </cell>
          <cell r="W162">
            <v>0</v>
          </cell>
        </row>
        <row r="163">
          <cell r="C163" t="str">
            <v>blade</v>
          </cell>
          <cell r="D163">
            <v>1998</v>
          </cell>
          <cell r="E163">
            <v>7</v>
          </cell>
          <cell r="F163">
            <v>65885</v>
          </cell>
          <cell r="G163" t="str">
            <v>['action', 'adventure', 'fantasy', 'horror', 'thriller']</v>
          </cell>
          <cell r="H163">
            <v>1</v>
          </cell>
          <cell r="I163">
            <v>1998</v>
          </cell>
          <cell r="J163">
            <v>42</v>
          </cell>
          <cell r="K163">
            <v>120611</v>
          </cell>
          <cell r="L163">
            <v>2.101382488</v>
          </cell>
          <cell r="M163">
            <v>2.1206896550000001</v>
          </cell>
          <cell r="N163">
            <v>2.350230415</v>
          </cell>
          <cell r="O163">
            <v>1.8103448280000001</v>
          </cell>
          <cell r="P163">
            <v>0.66820276499999998</v>
          </cell>
          <cell r="Q163">
            <v>0.56896551699999998</v>
          </cell>
          <cell r="R163">
            <v>0.58213974300000004</v>
          </cell>
          <cell r="S163">
            <v>0.298388494</v>
          </cell>
          <cell r="T163">
            <v>0.78130984299999995</v>
          </cell>
          <cell r="U163">
            <v>0.38992042399999999</v>
          </cell>
          <cell r="V163">
            <v>0.75386978599999999</v>
          </cell>
          <cell r="W163">
            <v>0.23777663399999999</v>
          </cell>
        </row>
        <row r="164">
          <cell r="C164" t="str">
            <v>blood simple.</v>
          </cell>
          <cell r="D164">
            <v>1984</v>
          </cell>
          <cell r="E164">
            <v>7.8</v>
          </cell>
          <cell r="F164">
            <v>28901</v>
          </cell>
          <cell r="G164" t="str">
            <v>['crime', 'drama', 'thriller']</v>
          </cell>
          <cell r="H164">
            <v>1</v>
          </cell>
          <cell r="I164">
            <v>1984</v>
          </cell>
          <cell r="J164">
            <v>5731</v>
          </cell>
          <cell r="K164">
            <v>86979</v>
          </cell>
          <cell r="L164">
            <v>2.1898734179999999</v>
          </cell>
          <cell r="M164">
            <v>2.0820895519999998</v>
          </cell>
          <cell r="N164">
            <v>2.1835443040000002</v>
          </cell>
          <cell r="O164">
            <v>2.5522388060000001</v>
          </cell>
          <cell r="P164">
            <v>0.51265822800000005</v>
          </cell>
          <cell r="Q164">
            <v>0.58208955200000001</v>
          </cell>
          <cell r="R164">
            <v>0.60665412200000002</v>
          </cell>
          <cell r="S164">
            <v>0.29295732400000002</v>
          </cell>
          <cell r="T164">
            <v>0.72589676599999997</v>
          </cell>
          <cell r="U164">
            <v>0.54971297399999997</v>
          </cell>
          <cell r="V164">
            <v>0.57838364200000003</v>
          </cell>
          <cell r="W164">
            <v>0.24326130500000001</v>
          </cell>
        </row>
        <row r="165">
          <cell r="C165" t="str">
            <v>blow</v>
          </cell>
          <cell r="D165">
            <v>2001</v>
          </cell>
          <cell r="E165">
            <v>7.4</v>
          </cell>
          <cell r="F165">
            <v>71334</v>
          </cell>
          <cell r="G165" t="str">
            <v>['biography', 'crime', 'drama']</v>
          </cell>
          <cell r="H165">
            <v>1</v>
          </cell>
          <cell r="I165">
            <v>2001</v>
          </cell>
          <cell r="J165">
            <v>4934</v>
          </cell>
          <cell r="K165">
            <v>221027</v>
          </cell>
          <cell r="L165">
            <v>2.062913907</v>
          </cell>
          <cell r="M165">
            <v>2.4942528739999998</v>
          </cell>
          <cell r="N165">
            <v>2.1589403969999998</v>
          </cell>
          <cell r="O165">
            <v>2.5747126439999999</v>
          </cell>
          <cell r="P165">
            <v>0.53476821200000002</v>
          </cell>
          <cell r="Q165">
            <v>0.58620689699999995</v>
          </cell>
          <cell r="R165">
            <v>0.57148290700000004</v>
          </cell>
          <cell r="S165">
            <v>0.35095015299999999</v>
          </cell>
          <cell r="T165">
            <v>0.71771745099999995</v>
          </cell>
          <cell r="U165">
            <v>0.55455349200000004</v>
          </cell>
          <cell r="V165">
            <v>0.60332823899999999</v>
          </cell>
          <cell r="W165">
            <v>0.24498198700000001</v>
          </cell>
        </row>
        <row r="166">
          <cell r="C166" t="str">
            <v>la battaglia di algeri</v>
          </cell>
          <cell r="D166">
            <v>1966</v>
          </cell>
          <cell r="E166">
            <v>8.1999999999999993</v>
          </cell>
          <cell r="F166">
            <v>14339</v>
          </cell>
          <cell r="G166" t="str">
            <v>['drama', 'history', 'war']</v>
          </cell>
          <cell r="H166">
            <v>1</v>
          </cell>
          <cell r="I166">
            <v>1966</v>
          </cell>
          <cell r="J166">
            <v>658</v>
          </cell>
          <cell r="K166">
            <v>58946</v>
          </cell>
          <cell r="L166">
            <v>1.893939394</v>
          </cell>
          <cell r="M166">
            <v>0</v>
          </cell>
          <cell r="N166">
            <v>2.174242424</v>
          </cell>
          <cell r="O166">
            <v>0</v>
          </cell>
          <cell r="P166">
            <v>0.59848484800000001</v>
          </cell>
          <cell r="Q166">
            <v>0</v>
          </cell>
          <cell r="R166">
            <v>0.52467240000000004</v>
          </cell>
          <cell r="S166">
            <v>0</v>
          </cell>
          <cell r="T166">
            <v>0.72280445199999999</v>
          </cell>
          <cell r="U166">
            <v>0</v>
          </cell>
          <cell r="V166">
            <v>0.67521367499999996</v>
          </cell>
          <cell r="W166">
            <v>0</v>
          </cell>
        </row>
        <row r="167">
          <cell r="C167" t="str">
            <v>body of evidence</v>
          </cell>
          <cell r="D167">
            <v>1993</v>
          </cell>
          <cell r="E167">
            <v>4.0999999999999996</v>
          </cell>
          <cell r="F167">
            <v>6052</v>
          </cell>
          <cell r="G167" t="str">
            <v>['drama', 'romance', 'thriller']</v>
          </cell>
          <cell r="H167">
            <v>3</v>
          </cell>
          <cell r="I167">
            <v>1993</v>
          </cell>
          <cell r="J167">
            <v>5243</v>
          </cell>
          <cell r="K167">
            <v>106453</v>
          </cell>
          <cell r="L167">
            <v>2.3191196700000001</v>
          </cell>
          <cell r="M167">
            <v>3.6666666669999999</v>
          </cell>
          <cell r="N167">
            <v>2.5653370010000001</v>
          </cell>
          <cell r="O167">
            <v>4.5555555559999998</v>
          </cell>
          <cell r="P167">
            <v>0.63686382399999997</v>
          </cell>
          <cell r="Q167">
            <v>0.66666666699999999</v>
          </cell>
          <cell r="R167">
            <v>0.64245882700000001</v>
          </cell>
          <cell r="S167">
            <v>0.51591289799999995</v>
          </cell>
          <cell r="T167">
            <v>0.85281980700000004</v>
          </cell>
          <cell r="U167">
            <v>0.98119658099999996</v>
          </cell>
          <cell r="V167">
            <v>0.71851303200000005</v>
          </cell>
          <cell r="W167">
            <v>0.27860696499999998</v>
          </cell>
        </row>
        <row r="168">
          <cell r="C168" t="str">
            <v>bound</v>
          </cell>
          <cell r="D168">
            <v>1996</v>
          </cell>
          <cell r="E168">
            <v>7.5</v>
          </cell>
          <cell r="F168">
            <v>23772</v>
          </cell>
          <cell r="G168" t="str">
            <v>['crime', 'drama', 'thriller']</v>
          </cell>
          <cell r="H168">
            <v>3</v>
          </cell>
          <cell r="I168">
            <v>1996</v>
          </cell>
          <cell r="J168">
            <v>182</v>
          </cell>
          <cell r="K168">
            <v>115736</v>
          </cell>
          <cell r="L168">
            <v>2.4605678229999999</v>
          </cell>
          <cell r="M168">
            <v>2.477099237</v>
          </cell>
          <cell r="N168">
            <v>2.6277602519999999</v>
          </cell>
          <cell r="O168">
            <v>2.6717557250000001</v>
          </cell>
          <cell r="P168">
            <v>0.57413249200000005</v>
          </cell>
          <cell r="Q168">
            <v>0.51908396899999998</v>
          </cell>
          <cell r="R168">
            <v>0.681643789</v>
          </cell>
          <cell r="S168">
            <v>0.34853657599999999</v>
          </cell>
          <cell r="T168">
            <v>0.873571773</v>
          </cell>
          <cell r="U168">
            <v>0.57545507900000004</v>
          </cell>
          <cell r="V168">
            <v>0.647739222</v>
          </cell>
          <cell r="W168">
            <v>0.21693061399999999</v>
          </cell>
        </row>
        <row r="169">
          <cell r="C169" t="str">
            <v>bound</v>
          </cell>
          <cell r="D169">
            <v>1996</v>
          </cell>
          <cell r="E169">
            <v>7.5</v>
          </cell>
          <cell r="F169">
            <v>23772</v>
          </cell>
          <cell r="G169" t="str">
            <v>['crime', 'drama', 'thriller']</v>
          </cell>
          <cell r="H169">
            <v>3</v>
          </cell>
          <cell r="I169">
            <v>2015</v>
          </cell>
          <cell r="J169">
            <v>6229</v>
          </cell>
          <cell r="K169">
            <v>4145324</v>
          </cell>
          <cell r="L169">
            <v>2.4605678229999999</v>
          </cell>
          <cell r="M169">
            <v>2.477099237</v>
          </cell>
          <cell r="N169">
            <v>2.6277602519999999</v>
          </cell>
          <cell r="O169">
            <v>2.6717557250000001</v>
          </cell>
          <cell r="P169">
            <v>0.57413249200000005</v>
          </cell>
          <cell r="Q169">
            <v>0.51908396899999998</v>
          </cell>
          <cell r="R169">
            <v>0.681643789</v>
          </cell>
          <cell r="S169">
            <v>0.34853657599999999</v>
          </cell>
          <cell r="T169">
            <v>0.873571773</v>
          </cell>
          <cell r="U169">
            <v>0.57545507900000004</v>
          </cell>
          <cell r="V169">
            <v>0.647739222</v>
          </cell>
          <cell r="W169">
            <v>0.21693061399999999</v>
          </cell>
        </row>
        <row r="170">
          <cell r="C170" t="str">
            <v>brazil</v>
          </cell>
          <cell r="D170">
            <v>1985</v>
          </cell>
          <cell r="E170">
            <v>8</v>
          </cell>
          <cell r="F170">
            <v>77350</v>
          </cell>
          <cell r="G170" t="str">
            <v>['drama', 'fantasy', 'sci-fi']</v>
          </cell>
          <cell r="H170">
            <v>3</v>
          </cell>
          <cell r="I170">
            <v>1985</v>
          </cell>
          <cell r="J170">
            <v>880</v>
          </cell>
          <cell r="K170">
            <v>88846</v>
          </cell>
          <cell r="L170">
            <v>2.0359897170000001</v>
          </cell>
          <cell r="M170">
            <v>2.6525423730000002</v>
          </cell>
          <cell r="N170">
            <v>2.254498715</v>
          </cell>
          <cell r="O170">
            <v>2.8347457629999999</v>
          </cell>
          <cell r="P170">
            <v>0.50385604100000003</v>
          </cell>
          <cell r="Q170">
            <v>0.60169491500000005</v>
          </cell>
          <cell r="R170">
            <v>0.56402417800000004</v>
          </cell>
          <cell r="S170">
            <v>0.37322204199999998</v>
          </cell>
          <cell r="T170">
            <v>0.74948482699999996</v>
          </cell>
          <cell r="U170">
            <v>0.61056062600000005</v>
          </cell>
          <cell r="V170">
            <v>0.56845296899999997</v>
          </cell>
          <cell r="W170">
            <v>0.25145459100000001</v>
          </cell>
        </row>
        <row r="171">
          <cell r="C171" t="str">
            <v>broadcast news</v>
          </cell>
          <cell r="D171">
            <v>1987</v>
          </cell>
          <cell r="E171">
            <v>7.1</v>
          </cell>
          <cell r="F171">
            <v>10559</v>
          </cell>
          <cell r="G171" t="str">
            <v>['comedy', 'drama', 'romance']</v>
          </cell>
          <cell r="H171">
            <v>3</v>
          </cell>
          <cell r="I171">
            <v>1987</v>
          </cell>
          <cell r="J171">
            <v>5310</v>
          </cell>
          <cell r="K171">
            <v>92699</v>
          </cell>
          <cell r="L171">
            <v>2.589569161</v>
          </cell>
          <cell r="M171">
            <v>2.407801418</v>
          </cell>
          <cell r="N171">
            <v>2.725623583</v>
          </cell>
          <cell r="O171">
            <v>2.244680851</v>
          </cell>
          <cell r="P171">
            <v>0.673469388</v>
          </cell>
          <cell r="Q171">
            <v>0.54964539000000001</v>
          </cell>
          <cell r="R171">
            <v>0.71738064599999996</v>
          </cell>
          <cell r="S171">
            <v>0.33878612899999999</v>
          </cell>
          <cell r="T171">
            <v>0.90610542699999996</v>
          </cell>
          <cell r="U171">
            <v>0.48346972199999999</v>
          </cell>
          <cell r="V171">
            <v>0.75981161699999999</v>
          </cell>
          <cell r="W171">
            <v>0.229702551</v>
          </cell>
        </row>
        <row r="172">
          <cell r="C172" t="str">
            <v>a bucket of blood</v>
          </cell>
          <cell r="D172">
            <v>1959</v>
          </cell>
          <cell r="E172">
            <v>6.8</v>
          </cell>
          <cell r="F172">
            <v>1892</v>
          </cell>
          <cell r="G172" t="str">
            <v>['comedy', 'horror']</v>
          </cell>
          <cell r="H172">
            <v>2</v>
          </cell>
          <cell r="I172">
            <v>1959</v>
          </cell>
          <cell r="J172">
            <v>4065</v>
          </cell>
          <cell r="K172">
            <v>52655</v>
          </cell>
          <cell r="L172">
            <v>2.4501992029999999</v>
          </cell>
          <cell r="M172">
            <v>1.774647887</v>
          </cell>
          <cell r="N172">
            <v>2.6135458169999999</v>
          </cell>
          <cell r="O172">
            <v>2.0046948360000001</v>
          </cell>
          <cell r="P172">
            <v>0.63346613500000004</v>
          </cell>
          <cell r="Q172">
            <v>0.43661971799999999</v>
          </cell>
          <cell r="R172">
            <v>0.678771401</v>
          </cell>
          <cell r="S172">
            <v>0.24969920000000001</v>
          </cell>
          <cell r="T172">
            <v>0.86884633</v>
          </cell>
          <cell r="U172">
            <v>0.43178042599999999</v>
          </cell>
          <cell r="V172">
            <v>0.71467974300000003</v>
          </cell>
          <cell r="W172">
            <v>0.18246794199999999</v>
          </cell>
        </row>
        <row r="173">
          <cell r="C173" t="str">
            <v>buffy the vampire slayer</v>
          </cell>
          <cell r="D173">
            <v>1992</v>
          </cell>
          <cell r="E173">
            <v>5.3</v>
          </cell>
          <cell r="F173">
            <v>16206</v>
          </cell>
          <cell r="G173" t="str">
            <v>['horror', 'comedy', 'action']</v>
          </cell>
          <cell r="H173">
            <v>3</v>
          </cell>
          <cell r="I173">
            <v>1992</v>
          </cell>
          <cell r="J173">
            <v>748</v>
          </cell>
          <cell r="K173">
            <v>103893</v>
          </cell>
          <cell r="L173">
            <v>1.971962617</v>
          </cell>
          <cell r="M173">
            <v>2.288321168</v>
          </cell>
          <cell r="N173">
            <v>2.1588785050000001</v>
          </cell>
          <cell r="O173">
            <v>2.4470802919999999</v>
          </cell>
          <cell r="P173">
            <v>0.56074766399999998</v>
          </cell>
          <cell r="Q173">
            <v>0.56021897799999998</v>
          </cell>
          <cell r="R173">
            <v>0.54628694099999997</v>
          </cell>
          <cell r="S173">
            <v>0.32197483799999999</v>
          </cell>
          <cell r="T173">
            <v>0.71769687599999998</v>
          </cell>
          <cell r="U173">
            <v>0.52706344800000005</v>
          </cell>
          <cell r="V173">
            <v>0.63263838999999999</v>
          </cell>
          <cell r="W173">
            <v>0.234121364</v>
          </cell>
        </row>
        <row r="174">
          <cell r="C174" t="str">
            <v>casino</v>
          </cell>
          <cell r="D174">
            <v>1995</v>
          </cell>
          <cell r="E174">
            <v>8.1</v>
          </cell>
          <cell r="F174">
            <v>111223</v>
          </cell>
          <cell r="G174" t="str">
            <v>['biography', 'crime', 'drama']</v>
          </cell>
          <cell r="H174">
            <v>2</v>
          </cell>
          <cell r="I174">
            <v>1995</v>
          </cell>
          <cell r="J174">
            <v>2220</v>
          </cell>
          <cell r="K174">
            <v>112641</v>
          </cell>
          <cell r="L174">
            <v>2.2534992219999999</v>
          </cell>
          <cell r="M174">
            <v>2.1393442619999998</v>
          </cell>
          <cell r="N174">
            <v>2.4370139970000002</v>
          </cell>
          <cell r="O174">
            <v>2.676229508</v>
          </cell>
          <cell r="P174">
            <v>0.53188180399999996</v>
          </cell>
          <cell r="Q174">
            <v>0.60655737700000001</v>
          </cell>
          <cell r="R174">
            <v>0.62428019000000001</v>
          </cell>
          <cell r="S174">
            <v>0.30101326299999998</v>
          </cell>
          <cell r="T174">
            <v>0.810160149</v>
          </cell>
          <cell r="U174">
            <v>0.576418663</v>
          </cell>
          <cell r="V174">
            <v>0.60007177899999997</v>
          </cell>
          <cell r="W174">
            <v>0.253486665</v>
          </cell>
        </row>
        <row r="175">
          <cell r="C175" t="str">
            <v>catwoman</v>
          </cell>
          <cell r="D175">
            <v>2004</v>
          </cell>
          <cell r="E175">
            <v>3.2</v>
          </cell>
          <cell r="F175">
            <v>35065</v>
          </cell>
          <cell r="G175" t="str">
            <v>['action', 'crime', 'fantasy']</v>
          </cell>
          <cell r="H175">
            <v>3</v>
          </cell>
          <cell r="I175">
            <v>2004</v>
          </cell>
          <cell r="J175">
            <v>1027</v>
          </cell>
          <cell r="K175">
            <v>327554</v>
          </cell>
          <cell r="L175">
            <v>2.1821305839999998</v>
          </cell>
          <cell r="M175">
            <v>2.0806451610000001</v>
          </cell>
          <cell r="N175">
            <v>2.257731959</v>
          </cell>
          <cell r="O175">
            <v>2.451612903</v>
          </cell>
          <cell r="P175">
            <v>0.48109965599999999</v>
          </cell>
          <cell r="Q175">
            <v>0.59677419399999998</v>
          </cell>
          <cell r="R175">
            <v>0.604509148</v>
          </cell>
          <cell r="S175">
            <v>0.29275409299999999</v>
          </cell>
          <cell r="T175">
            <v>0.750559686</v>
          </cell>
          <cell r="U175">
            <v>0.52803970200000006</v>
          </cell>
          <cell r="V175">
            <v>0.54277909899999999</v>
          </cell>
          <cell r="W175">
            <v>0.24939817</v>
          </cell>
        </row>
        <row r="176">
          <cell r="C176" t="str">
            <v>cellular</v>
          </cell>
          <cell r="D176">
            <v>2004</v>
          </cell>
          <cell r="E176">
            <v>6.5</v>
          </cell>
          <cell r="F176">
            <v>32920</v>
          </cell>
          <cell r="G176" t="str">
            <v>['action', 'crime', 'thriller']</v>
          </cell>
          <cell r="H176">
            <v>3</v>
          </cell>
          <cell r="I176">
            <v>2004</v>
          </cell>
          <cell r="J176">
            <v>2921</v>
          </cell>
          <cell r="K176">
            <v>337921</v>
          </cell>
          <cell r="L176">
            <v>1.9559471369999999</v>
          </cell>
          <cell r="M176">
            <v>2.2201646089999998</v>
          </cell>
          <cell r="N176">
            <v>2.0484581500000001</v>
          </cell>
          <cell r="O176">
            <v>2.3312757199999998</v>
          </cell>
          <cell r="P176">
            <v>0.51541850199999995</v>
          </cell>
          <cell r="Q176">
            <v>0.58436213999999997</v>
          </cell>
          <cell r="R176">
            <v>0.54185022000000005</v>
          </cell>
          <cell r="S176">
            <v>0.31238496999999998</v>
          </cell>
          <cell r="T176">
            <v>0.68098876799999997</v>
          </cell>
          <cell r="U176">
            <v>0.50212092399999997</v>
          </cell>
          <cell r="V176">
            <v>0.58149779700000004</v>
          </cell>
          <cell r="W176">
            <v>0.24421104399999999</v>
          </cell>
        </row>
        <row r="177">
          <cell r="C177" t="str">
            <v>charade</v>
          </cell>
          <cell r="D177">
            <v>1963</v>
          </cell>
          <cell r="E177">
            <v>8</v>
          </cell>
          <cell r="F177">
            <v>22815</v>
          </cell>
          <cell r="G177" t="str">
            <v>['comedy', 'mystery', 'romance', 'thriller']</v>
          </cell>
          <cell r="H177">
            <v>2</v>
          </cell>
          <cell r="I177">
            <v>1963</v>
          </cell>
          <cell r="J177">
            <v>1984</v>
          </cell>
          <cell r="K177">
            <v>56923</v>
          </cell>
          <cell r="L177">
            <v>2.426229508</v>
          </cell>
          <cell r="M177">
            <v>2.6666666669999999</v>
          </cell>
          <cell r="N177">
            <v>2.6381733020000002</v>
          </cell>
          <cell r="O177">
            <v>1.6666666670000001</v>
          </cell>
          <cell r="P177">
            <v>0.64988290400000004</v>
          </cell>
          <cell r="Q177">
            <v>0.8</v>
          </cell>
          <cell r="R177">
            <v>0.67213114799999996</v>
          </cell>
          <cell r="S177">
            <v>0.37520937999999998</v>
          </cell>
          <cell r="T177">
            <v>0.87703348400000003</v>
          </cell>
          <cell r="U177">
            <v>0.35897435900000002</v>
          </cell>
          <cell r="V177">
            <v>0.73320122499999996</v>
          </cell>
          <cell r="W177">
            <v>0.33432835799999999</v>
          </cell>
        </row>
        <row r="178">
          <cell r="C178" t="str">
            <v>cherry falls</v>
          </cell>
          <cell r="D178">
            <v>2000</v>
          </cell>
          <cell r="E178">
            <v>4.8</v>
          </cell>
          <cell r="F178">
            <v>5669</v>
          </cell>
          <cell r="G178" t="str">
            <v>['horror', 'mystery', 'thriller']</v>
          </cell>
          <cell r="H178">
            <v>3</v>
          </cell>
          <cell r="I178">
            <v>2000</v>
          </cell>
          <cell r="J178">
            <v>4821</v>
          </cell>
          <cell r="K178">
            <v>175526</v>
          </cell>
          <cell r="L178">
            <v>2.293269231</v>
          </cell>
          <cell r="M178">
            <v>2.2796934869999999</v>
          </cell>
          <cell r="N178">
            <v>2.322115385</v>
          </cell>
          <cell r="O178">
            <v>2.5057471260000002</v>
          </cell>
          <cell r="P178">
            <v>0.50961538500000003</v>
          </cell>
          <cell r="Q178">
            <v>0.55172413799999998</v>
          </cell>
          <cell r="R178">
            <v>0.63529755700000001</v>
          </cell>
          <cell r="S178">
            <v>0.32076089299999999</v>
          </cell>
          <cell r="T178">
            <v>0.77196329100000005</v>
          </cell>
          <cell r="U178">
            <v>0.53969938100000003</v>
          </cell>
          <cell r="V178">
            <v>0.57495068999999999</v>
          </cell>
          <cell r="W178">
            <v>0.23057128199999999</v>
          </cell>
        </row>
        <row r="179">
          <cell r="C179" t="str">
            <v>chinatown</v>
          </cell>
          <cell r="D179">
            <v>1974</v>
          </cell>
          <cell r="E179">
            <v>8.5</v>
          </cell>
          <cell r="F179">
            <v>80698</v>
          </cell>
          <cell r="G179" t="str">
            <v>['crime', 'drama', 'mystery', 'thriller']</v>
          </cell>
          <cell r="H179">
            <v>2</v>
          </cell>
          <cell r="I179">
            <v>1974</v>
          </cell>
          <cell r="J179">
            <v>2237</v>
          </cell>
          <cell r="K179">
            <v>71315</v>
          </cell>
          <cell r="L179">
            <v>2.1218181820000002</v>
          </cell>
          <cell r="M179">
            <v>2.5495207670000002</v>
          </cell>
          <cell r="N179">
            <v>2.4290909090000001</v>
          </cell>
          <cell r="O179">
            <v>2.4025559109999999</v>
          </cell>
          <cell r="P179">
            <v>0.56545454500000003</v>
          </cell>
          <cell r="Q179">
            <v>0.54632587899999996</v>
          </cell>
          <cell r="R179">
            <v>0.58780098300000005</v>
          </cell>
          <cell r="S179">
            <v>0.35872653999999998</v>
          </cell>
          <cell r="T179">
            <v>0.80752619999999997</v>
          </cell>
          <cell r="U179">
            <v>0.51747358099999996</v>
          </cell>
          <cell r="V179">
            <v>0.63794871799999997</v>
          </cell>
          <cell r="W179">
            <v>0.228315293</v>
          </cell>
        </row>
        <row r="180">
          <cell r="C180" t="str">
            <v>citizen kane</v>
          </cell>
          <cell r="D180">
            <v>1941</v>
          </cell>
          <cell r="E180">
            <v>8.6</v>
          </cell>
          <cell r="F180">
            <v>140517</v>
          </cell>
          <cell r="G180" t="str">
            <v>['drama', 'mystery']</v>
          </cell>
          <cell r="H180">
            <v>1</v>
          </cell>
          <cell r="I180">
            <v>1941</v>
          </cell>
          <cell r="J180">
            <v>1266</v>
          </cell>
          <cell r="K180">
            <v>33467</v>
          </cell>
          <cell r="L180">
            <v>2.1857142860000001</v>
          </cell>
          <cell r="M180">
            <v>2.334177215</v>
          </cell>
          <cell r="N180">
            <v>2.15</v>
          </cell>
          <cell r="O180">
            <v>2.574683544</v>
          </cell>
          <cell r="P180">
            <v>0.52857142899999998</v>
          </cell>
          <cell r="Q180">
            <v>0.58734177200000004</v>
          </cell>
          <cell r="R180">
            <v>0.60550193100000005</v>
          </cell>
          <cell r="S180">
            <v>0.32842694500000003</v>
          </cell>
          <cell r="T180">
            <v>0.71474530800000002</v>
          </cell>
          <cell r="U180">
            <v>0.55454722499999998</v>
          </cell>
          <cell r="V180">
            <v>0.59633699600000001</v>
          </cell>
          <cell r="W180">
            <v>0.24545626300000001</v>
          </cell>
        </row>
        <row r="181">
          <cell r="C181" t="str">
            <v>clerks.</v>
          </cell>
          <cell r="D181">
            <v>1994</v>
          </cell>
          <cell r="E181">
            <v>8</v>
          </cell>
          <cell r="F181">
            <v>90972</v>
          </cell>
          <cell r="G181" t="str">
            <v>['comedy']</v>
          </cell>
          <cell r="H181">
            <v>1</v>
          </cell>
          <cell r="I181">
            <v>1994</v>
          </cell>
          <cell r="J181">
            <v>488</v>
          </cell>
          <cell r="K181">
            <v>109445</v>
          </cell>
          <cell r="L181">
            <v>2.3887349950000001</v>
          </cell>
          <cell r="M181">
            <v>2.3990147780000002</v>
          </cell>
          <cell r="N181">
            <v>2.5586334260000001</v>
          </cell>
          <cell r="O181">
            <v>2.4827586209999999</v>
          </cell>
          <cell r="P181">
            <v>0.60387811599999996</v>
          </cell>
          <cell r="Q181">
            <v>0.60098522200000004</v>
          </cell>
          <cell r="R181">
            <v>0.66174415399999997</v>
          </cell>
          <cell r="S181">
            <v>0.337549818</v>
          </cell>
          <cell r="T181">
            <v>0.85059127300000004</v>
          </cell>
          <cell r="U181">
            <v>0.53474801100000002</v>
          </cell>
          <cell r="V181">
            <v>0.68129838799999998</v>
          </cell>
          <cell r="W181">
            <v>0.25115800300000002</v>
          </cell>
        </row>
        <row r="182">
          <cell r="C182" t="str">
            <v>cliffhanger</v>
          </cell>
          <cell r="D182">
            <v>1993</v>
          </cell>
          <cell r="E182">
            <v>6.2</v>
          </cell>
          <cell r="F182">
            <v>34880</v>
          </cell>
          <cell r="G182" t="str">
            <v>['action', 'adventure', 'thriller']</v>
          </cell>
          <cell r="H182">
            <v>1</v>
          </cell>
          <cell r="I182">
            <v>1993</v>
          </cell>
          <cell r="J182">
            <v>3369</v>
          </cell>
          <cell r="K182">
            <v>106582</v>
          </cell>
          <cell r="L182">
            <v>2.4118993139999998</v>
          </cell>
          <cell r="M182">
            <v>3.21875</v>
          </cell>
          <cell r="N182">
            <v>2.7093821509999998</v>
          </cell>
          <cell r="O182">
            <v>3.71875</v>
          </cell>
          <cell r="P182">
            <v>0.55377574399999996</v>
          </cell>
          <cell r="Q182">
            <v>0.9375</v>
          </cell>
          <cell r="R182">
            <v>0.66816129599999996</v>
          </cell>
          <cell r="S182">
            <v>0.452889447</v>
          </cell>
          <cell r="T182">
            <v>0.90070613099999997</v>
          </cell>
          <cell r="U182">
            <v>0.80096153800000003</v>
          </cell>
          <cell r="V182">
            <v>0.62477263400000005</v>
          </cell>
          <cell r="W182">
            <v>0.391791045</v>
          </cell>
        </row>
        <row r="183">
          <cell r="C183" t="str">
            <v>a clockwork orange</v>
          </cell>
          <cell r="D183">
            <v>1971</v>
          </cell>
          <cell r="E183">
            <v>8.5</v>
          </cell>
          <cell r="F183">
            <v>197372</v>
          </cell>
          <cell r="G183" t="str">
            <v>['crime', 'drama', 'sci-fi']</v>
          </cell>
          <cell r="H183">
            <v>1</v>
          </cell>
          <cell r="I183">
            <v>1971</v>
          </cell>
          <cell r="J183">
            <v>1039</v>
          </cell>
          <cell r="K183">
            <v>66921</v>
          </cell>
          <cell r="L183">
            <v>2.3940092169999998</v>
          </cell>
          <cell r="M183">
            <v>3.7</v>
          </cell>
          <cell r="N183">
            <v>2.4700460830000002</v>
          </cell>
          <cell r="O183">
            <v>3.8</v>
          </cell>
          <cell r="P183">
            <v>0.58064516099999997</v>
          </cell>
          <cell r="Q183">
            <v>1</v>
          </cell>
          <cell r="R183">
            <v>0.66320525600000002</v>
          </cell>
          <cell r="S183">
            <v>0.52060301499999995</v>
          </cell>
          <cell r="T183">
            <v>0.82114132500000003</v>
          </cell>
          <cell r="U183">
            <v>0.81846153799999999</v>
          </cell>
          <cell r="V183">
            <v>0.65508684900000003</v>
          </cell>
          <cell r="W183">
            <v>0.41791044799999999</v>
          </cell>
        </row>
        <row r="184">
          <cell r="C184" t="str">
            <v>collateral</v>
          </cell>
          <cell r="D184">
            <v>2004</v>
          </cell>
          <cell r="E184">
            <v>7.8</v>
          </cell>
          <cell r="F184">
            <v>106866</v>
          </cell>
          <cell r="G184" t="str">
            <v>['crime', 'drama', 'thriller']</v>
          </cell>
          <cell r="H184">
            <v>1</v>
          </cell>
          <cell r="I184">
            <v>2004</v>
          </cell>
          <cell r="J184">
            <v>2544</v>
          </cell>
          <cell r="K184">
            <v>369339</v>
          </cell>
          <cell r="L184">
            <v>2.2146226420000001</v>
          </cell>
          <cell r="M184">
            <v>2.2402597399999999</v>
          </cell>
          <cell r="N184">
            <v>2.4811320750000001</v>
          </cell>
          <cell r="O184">
            <v>2.3896103900000001</v>
          </cell>
          <cell r="P184">
            <v>0.53301886799999998</v>
          </cell>
          <cell r="Q184">
            <v>0.590909091</v>
          </cell>
          <cell r="R184">
            <v>0.61351032599999999</v>
          </cell>
          <cell r="S184">
            <v>0.31521242599999999</v>
          </cell>
          <cell r="T184">
            <v>0.82482674899999997</v>
          </cell>
          <cell r="U184">
            <v>0.51468531500000003</v>
          </cell>
          <cell r="V184">
            <v>0.60135461999999995</v>
          </cell>
          <cell r="W184">
            <v>0.24694708300000001</v>
          </cell>
        </row>
        <row r="185">
          <cell r="C185" t="str">
            <v>conspiracy theory</v>
          </cell>
          <cell r="D185">
            <v>1997</v>
          </cell>
          <cell r="E185">
            <v>6.5</v>
          </cell>
          <cell r="F185">
            <v>36045</v>
          </cell>
          <cell r="G185" t="str">
            <v>['action', 'crime', 'mystery', 'romance', 'thriller']</v>
          </cell>
          <cell r="H185">
            <v>2</v>
          </cell>
          <cell r="I185">
            <v>1997</v>
          </cell>
          <cell r="J185">
            <v>318</v>
          </cell>
          <cell r="K185">
            <v>118883</v>
          </cell>
          <cell r="L185">
            <v>2.6895734600000001</v>
          </cell>
          <cell r="M185">
            <v>2.8510638300000002</v>
          </cell>
          <cell r="N185">
            <v>2.8033175360000002</v>
          </cell>
          <cell r="O185">
            <v>2.8191489359999999</v>
          </cell>
          <cell r="P185">
            <v>0.710900474</v>
          </cell>
          <cell r="Q185">
            <v>0.60638297900000004</v>
          </cell>
          <cell r="R185">
            <v>0.74508454000000002</v>
          </cell>
          <cell r="S185">
            <v>0.40115471000000003</v>
          </cell>
          <cell r="T185">
            <v>0.93193398000000005</v>
          </cell>
          <cell r="U185">
            <v>0.60720130900000002</v>
          </cell>
          <cell r="V185">
            <v>0.80204156000000004</v>
          </cell>
          <cell r="W185">
            <v>0.25341378199999998</v>
          </cell>
        </row>
        <row r="186">
          <cell r="C186" t="str">
            <v>contact</v>
          </cell>
          <cell r="D186">
            <v>1997</v>
          </cell>
          <cell r="E186">
            <v>7.4</v>
          </cell>
          <cell r="F186">
            <v>75043</v>
          </cell>
          <cell r="G186" t="str">
            <v>['drama', 'mystery', 'sci-fi', 'thriller']</v>
          </cell>
          <cell r="H186">
            <v>3</v>
          </cell>
          <cell r="I186">
            <v>1997</v>
          </cell>
          <cell r="J186">
            <v>904</v>
          </cell>
          <cell r="K186">
            <v>118884</v>
          </cell>
          <cell r="L186">
            <v>2.1451612899999999</v>
          </cell>
          <cell r="M186">
            <v>2.2200956939999998</v>
          </cell>
          <cell r="N186">
            <v>2.1048387100000001</v>
          </cell>
          <cell r="O186">
            <v>2.3253588519999999</v>
          </cell>
          <cell r="P186">
            <v>0.37096774199999999</v>
          </cell>
          <cell r="Q186">
            <v>0.57894736800000002</v>
          </cell>
          <cell r="R186">
            <v>0.59426765500000001</v>
          </cell>
          <cell r="S186">
            <v>0.31237527300000001</v>
          </cell>
          <cell r="T186">
            <v>0.69973190299999999</v>
          </cell>
          <cell r="U186">
            <v>0.50084652200000002</v>
          </cell>
          <cell r="V186">
            <v>0.41852770900000003</v>
          </cell>
          <cell r="W186">
            <v>0.241948154</v>
          </cell>
        </row>
        <row r="187">
          <cell r="C187" t="str">
            <v>cool hand luke</v>
          </cell>
          <cell r="D187">
            <v>1967</v>
          </cell>
          <cell r="E187">
            <v>8.3000000000000007</v>
          </cell>
          <cell r="F187">
            <v>46514</v>
          </cell>
          <cell r="G187" t="str">
            <v>['crime', 'drama']</v>
          </cell>
          <cell r="H187">
            <v>1</v>
          </cell>
          <cell r="I187">
            <v>1967</v>
          </cell>
          <cell r="J187">
            <v>301</v>
          </cell>
          <cell r="K187">
            <v>61512</v>
          </cell>
          <cell r="L187">
            <v>2.3537906139999998</v>
          </cell>
          <cell r="M187">
            <v>2.1944444440000002</v>
          </cell>
          <cell r="N187">
            <v>2.5992779779999999</v>
          </cell>
          <cell r="O187">
            <v>2.138888889</v>
          </cell>
          <cell r="P187">
            <v>0.65703971100000003</v>
          </cell>
          <cell r="Q187">
            <v>0.63888888899999996</v>
          </cell>
          <cell r="R187">
            <v>0.65206361599999996</v>
          </cell>
          <cell r="S187">
            <v>0.30876605200000001</v>
          </cell>
          <cell r="T187">
            <v>0.86410313500000002</v>
          </cell>
          <cell r="U187">
            <v>0.46068376100000002</v>
          </cell>
          <cell r="V187">
            <v>0.74127557200000005</v>
          </cell>
          <cell r="W187">
            <v>0.266998342</v>
          </cell>
        </row>
        <row r="188">
          <cell r="C188" t="str">
            <v>copycat</v>
          </cell>
          <cell r="D188">
            <v>1995</v>
          </cell>
          <cell r="E188">
            <v>6.5</v>
          </cell>
          <cell r="F188">
            <v>17335</v>
          </cell>
          <cell r="G188" t="str">
            <v>['crime', 'mystery', 'thriller']</v>
          </cell>
          <cell r="H188">
            <v>3</v>
          </cell>
          <cell r="I188">
            <v>1995</v>
          </cell>
          <cell r="J188">
            <v>2100</v>
          </cell>
          <cell r="K188">
            <v>112722</v>
          </cell>
          <cell r="L188">
            <v>2.19047619</v>
          </cell>
          <cell r="M188">
            <v>2.6326034059999999</v>
          </cell>
          <cell r="N188">
            <v>2.462585034</v>
          </cell>
          <cell r="O188">
            <v>2.6107055959999999</v>
          </cell>
          <cell r="P188">
            <v>0.42176870700000002</v>
          </cell>
          <cell r="Q188">
            <v>0.65206812700000005</v>
          </cell>
          <cell r="R188">
            <v>0.60682110700000003</v>
          </cell>
          <cell r="S188">
            <v>0.37041656000000001</v>
          </cell>
          <cell r="T188">
            <v>0.81866097599999998</v>
          </cell>
          <cell r="U188">
            <v>0.56230582100000004</v>
          </cell>
          <cell r="V188">
            <v>0.47584161899999999</v>
          </cell>
          <cell r="W188">
            <v>0.27250608300000001</v>
          </cell>
        </row>
        <row r="189">
          <cell r="C189" t="str">
            <v>crash</v>
          </cell>
          <cell r="D189" t="str">
            <v>2004/I</v>
          </cell>
          <cell r="E189">
            <v>8</v>
          </cell>
          <cell r="F189">
            <v>174003</v>
          </cell>
          <cell r="G189" t="str">
            <v>['crime', 'drama']</v>
          </cell>
          <cell r="H189">
            <v>3</v>
          </cell>
          <cell r="I189">
            <v>1996</v>
          </cell>
          <cell r="J189">
            <v>5551</v>
          </cell>
          <cell r="K189">
            <v>115964</v>
          </cell>
          <cell r="L189">
            <v>1.902439024</v>
          </cell>
          <cell r="M189">
            <v>2.3495145630000001</v>
          </cell>
          <cell r="N189">
            <v>2.2682926829999999</v>
          </cell>
          <cell r="O189">
            <v>2.5825242720000001</v>
          </cell>
          <cell r="P189">
            <v>0.46341463399999999</v>
          </cell>
          <cell r="Q189">
            <v>0.53398058299999995</v>
          </cell>
          <cell r="R189">
            <v>0.52702702700000004</v>
          </cell>
          <cell r="S189">
            <v>0.33058496399999998</v>
          </cell>
          <cell r="T189">
            <v>0.75407049000000004</v>
          </cell>
          <cell r="U189">
            <v>0.55623599700000004</v>
          </cell>
          <cell r="V189">
            <v>0.52282676699999997</v>
          </cell>
          <cell r="W189">
            <v>0.22315606399999999</v>
          </cell>
        </row>
        <row r="190">
          <cell r="C190" t="str">
            <v>crash</v>
          </cell>
          <cell r="D190" t="str">
            <v>2004/I</v>
          </cell>
          <cell r="E190">
            <v>8</v>
          </cell>
          <cell r="F190">
            <v>174003</v>
          </cell>
          <cell r="G190" t="str">
            <v>['crime', 'drama']</v>
          </cell>
          <cell r="H190">
            <v>3</v>
          </cell>
          <cell r="I190">
            <v>2004</v>
          </cell>
          <cell r="J190">
            <v>3609</v>
          </cell>
          <cell r="K190">
            <v>375679</v>
          </cell>
          <cell r="L190">
            <v>1.902439024</v>
          </cell>
          <cell r="M190">
            <v>2.3495145630000001</v>
          </cell>
          <cell r="N190">
            <v>2.2682926829999999</v>
          </cell>
          <cell r="O190">
            <v>2.5825242720000001</v>
          </cell>
          <cell r="P190">
            <v>0.46341463399999999</v>
          </cell>
          <cell r="Q190">
            <v>0.53398058299999995</v>
          </cell>
          <cell r="R190">
            <v>0.52702702700000004</v>
          </cell>
          <cell r="S190">
            <v>0.33058496399999998</v>
          </cell>
          <cell r="T190">
            <v>0.75407049000000004</v>
          </cell>
          <cell r="U190">
            <v>0.55623599700000004</v>
          </cell>
          <cell r="V190">
            <v>0.52282676699999997</v>
          </cell>
          <cell r="W190">
            <v>0.22315606399999999</v>
          </cell>
        </row>
        <row r="191">
          <cell r="C191" t="str">
            <v>cruel intentions</v>
          </cell>
          <cell r="D191">
            <v>1999</v>
          </cell>
          <cell r="E191">
            <v>6.7</v>
          </cell>
          <cell r="F191">
            <v>67532</v>
          </cell>
          <cell r="G191" t="str">
            <v>['drama', 'romance', 'thriller']</v>
          </cell>
          <cell r="H191">
            <v>3</v>
          </cell>
          <cell r="I191">
            <v>1999</v>
          </cell>
          <cell r="J191">
            <v>2617</v>
          </cell>
          <cell r="K191">
            <v>139134</v>
          </cell>
          <cell r="L191">
            <v>2.4081632650000002</v>
          </cell>
          <cell r="M191">
            <v>2.4577464789999999</v>
          </cell>
          <cell r="N191">
            <v>2.7857142860000002</v>
          </cell>
          <cell r="O191">
            <v>2.4746478870000002</v>
          </cell>
          <cell r="P191">
            <v>0.591836735</v>
          </cell>
          <cell r="Q191">
            <v>0.61690140800000004</v>
          </cell>
          <cell r="R191">
            <v>0.66712631</v>
          </cell>
          <cell r="S191">
            <v>0.34581357499999998</v>
          </cell>
          <cell r="T191">
            <v>0.92608196099999995</v>
          </cell>
          <cell r="U191">
            <v>0.53300108300000004</v>
          </cell>
          <cell r="V191">
            <v>0.66771323900000001</v>
          </cell>
          <cell r="W191">
            <v>0.257809544</v>
          </cell>
        </row>
        <row r="192">
          <cell r="C192" t="str">
            <v>dark city</v>
          </cell>
          <cell r="D192">
            <v>1998</v>
          </cell>
          <cell r="E192">
            <v>7.8</v>
          </cell>
          <cell r="F192">
            <v>64262</v>
          </cell>
          <cell r="G192" t="str">
            <v>['mystery', 'sci-fi', 'thriller']</v>
          </cell>
          <cell r="H192">
            <v>1</v>
          </cell>
          <cell r="I192">
            <v>1998</v>
          </cell>
          <cell r="J192">
            <v>1855</v>
          </cell>
          <cell r="K192">
            <v>118929</v>
          </cell>
          <cell r="L192">
            <v>2.0861244019999998</v>
          </cell>
          <cell r="M192">
            <v>2.125</v>
          </cell>
          <cell r="N192">
            <v>2.4497607659999998</v>
          </cell>
          <cell r="O192">
            <v>3.5</v>
          </cell>
          <cell r="P192">
            <v>0.51196172200000001</v>
          </cell>
          <cell r="Q192">
            <v>0.5</v>
          </cell>
          <cell r="R192">
            <v>0.57791284099999995</v>
          </cell>
          <cell r="S192">
            <v>0.298994975</v>
          </cell>
          <cell r="T192">
            <v>0.81439768099999998</v>
          </cell>
          <cell r="U192">
            <v>0.75384615399999999</v>
          </cell>
          <cell r="V192">
            <v>0.577597841</v>
          </cell>
          <cell r="W192">
            <v>0.20895522399999999</v>
          </cell>
        </row>
        <row r="193">
          <cell r="C193" t="str">
            <v>dave</v>
          </cell>
          <cell r="D193">
            <v>1993</v>
          </cell>
          <cell r="E193">
            <v>6.8</v>
          </cell>
          <cell r="F193">
            <v>20807</v>
          </cell>
          <cell r="G193" t="str">
            <v>['comedy', 'romance']</v>
          </cell>
          <cell r="H193">
            <v>3</v>
          </cell>
          <cell r="I193">
            <v>1993</v>
          </cell>
          <cell r="J193">
            <v>1133</v>
          </cell>
          <cell r="K193">
            <v>106673</v>
          </cell>
          <cell r="L193">
            <v>2.677932406</v>
          </cell>
          <cell r="M193">
            <v>0</v>
          </cell>
          <cell r="N193">
            <v>2.6421471169999999</v>
          </cell>
          <cell r="O193">
            <v>0</v>
          </cell>
          <cell r="P193">
            <v>0.62425447300000003</v>
          </cell>
          <cell r="Q193">
            <v>0</v>
          </cell>
          <cell r="R193">
            <v>0.74185965300000001</v>
          </cell>
          <cell r="S193">
            <v>0</v>
          </cell>
          <cell r="T193">
            <v>0.87835453799999996</v>
          </cell>
          <cell r="U193">
            <v>0</v>
          </cell>
          <cell r="V193">
            <v>0.704287098</v>
          </cell>
          <cell r="W193">
            <v>0</v>
          </cell>
        </row>
        <row r="194">
          <cell r="C194" t="str">
            <v>day of the dead</v>
          </cell>
          <cell r="D194">
            <v>1985</v>
          </cell>
          <cell r="E194">
            <v>7</v>
          </cell>
          <cell r="F194">
            <v>22746</v>
          </cell>
          <cell r="G194" t="str">
            <v>['horror', 'sci-fi']</v>
          </cell>
          <cell r="H194">
            <v>0</v>
          </cell>
          <cell r="I194">
            <v>1985</v>
          </cell>
          <cell r="J194">
            <v>3802</v>
          </cell>
          <cell r="K194">
            <v>88993</v>
          </cell>
          <cell r="L194">
            <v>2.2283464569999998</v>
          </cell>
          <cell r="M194">
            <v>2.0750000000000002</v>
          </cell>
          <cell r="N194">
            <v>2.3543307090000001</v>
          </cell>
          <cell r="O194">
            <v>2.35</v>
          </cell>
          <cell r="P194">
            <v>0.606299213</v>
          </cell>
          <cell r="Q194">
            <v>0.58750000000000002</v>
          </cell>
          <cell r="R194">
            <v>0.61731219400000004</v>
          </cell>
          <cell r="S194">
            <v>0.29195979900000002</v>
          </cell>
          <cell r="T194">
            <v>0.78267294300000001</v>
          </cell>
          <cell r="U194">
            <v>0.50615384600000002</v>
          </cell>
          <cell r="V194">
            <v>0.68402988099999995</v>
          </cell>
          <cell r="W194">
            <v>0.24552238800000001</v>
          </cell>
        </row>
        <row r="195">
          <cell r="C195" t="str">
            <v>day of the dead</v>
          </cell>
          <cell r="D195">
            <v>1985</v>
          </cell>
          <cell r="E195">
            <v>7</v>
          </cell>
          <cell r="F195">
            <v>22746</v>
          </cell>
          <cell r="G195" t="str">
            <v>['horror', 'sci-fi']</v>
          </cell>
          <cell r="H195">
            <v>3</v>
          </cell>
          <cell r="I195">
            <v>2008</v>
          </cell>
          <cell r="J195">
            <v>3128</v>
          </cell>
          <cell r="K195">
            <v>489018</v>
          </cell>
          <cell r="L195">
            <v>2.2283464569999998</v>
          </cell>
          <cell r="M195">
            <v>2.0750000000000002</v>
          </cell>
          <cell r="N195">
            <v>2.3543307090000001</v>
          </cell>
          <cell r="O195">
            <v>2.35</v>
          </cell>
          <cell r="P195">
            <v>0.606299213</v>
          </cell>
          <cell r="Q195">
            <v>0.58750000000000002</v>
          </cell>
          <cell r="R195">
            <v>0.61731219400000004</v>
          </cell>
          <cell r="S195">
            <v>0.29195979900000002</v>
          </cell>
          <cell r="T195">
            <v>0.78267294300000001</v>
          </cell>
          <cell r="U195">
            <v>0.50615384600000002</v>
          </cell>
          <cell r="V195">
            <v>0.68402988099999995</v>
          </cell>
          <cell r="W195">
            <v>0.24552238800000001</v>
          </cell>
        </row>
        <row r="196">
          <cell r="C196" t="str">
            <v>dead poets society</v>
          </cell>
          <cell r="D196">
            <v>1989</v>
          </cell>
          <cell r="E196">
            <v>7.8</v>
          </cell>
          <cell r="F196">
            <v>90842</v>
          </cell>
          <cell r="G196" t="str">
            <v>['drama']</v>
          </cell>
          <cell r="H196">
            <v>1</v>
          </cell>
          <cell r="I196">
            <v>1989</v>
          </cell>
          <cell r="J196">
            <v>2361</v>
          </cell>
          <cell r="K196">
            <v>97165</v>
          </cell>
          <cell r="L196">
            <v>2.3256351039999998</v>
          </cell>
          <cell r="M196">
            <v>1.4137931029999999</v>
          </cell>
          <cell r="N196">
            <v>2.750577367</v>
          </cell>
          <cell r="O196">
            <v>1.948275862</v>
          </cell>
          <cell r="P196">
            <v>0.63741339500000005</v>
          </cell>
          <cell r="Q196">
            <v>0.46551724100000003</v>
          </cell>
          <cell r="R196">
            <v>0.64426377899999998</v>
          </cell>
          <cell r="S196">
            <v>0.198925663</v>
          </cell>
          <cell r="T196">
            <v>0.91440105500000002</v>
          </cell>
          <cell r="U196">
            <v>0.41962864700000002</v>
          </cell>
          <cell r="V196">
            <v>0.71913306099999996</v>
          </cell>
          <cell r="W196">
            <v>0.194544519</v>
          </cell>
        </row>
        <row r="197">
          <cell r="C197" t="str">
            <v>demolition man</v>
          </cell>
          <cell r="D197">
            <v>1993</v>
          </cell>
          <cell r="E197">
            <v>6.3</v>
          </cell>
          <cell r="F197">
            <v>46318</v>
          </cell>
          <cell r="G197" t="str">
            <v>['action', 'crime', 'sci-fi']</v>
          </cell>
          <cell r="H197">
            <v>0</v>
          </cell>
          <cell r="I197">
            <v>1993</v>
          </cell>
          <cell r="J197">
            <v>117</v>
          </cell>
          <cell r="K197">
            <v>106697</v>
          </cell>
          <cell r="L197">
            <v>2.461538462</v>
          </cell>
          <cell r="M197">
            <v>1.4705882349999999</v>
          </cell>
          <cell r="N197">
            <v>2.9160839159999998</v>
          </cell>
          <cell r="O197">
            <v>1.588235294</v>
          </cell>
          <cell r="P197">
            <v>0.64685314699999996</v>
          </cell>
          <cell r="Q197">
            <v>0.35294117600000002</v>
          </cell>
          <cell r="R197">
            <v>0.68191268199999999</v>
          </cell>
          <cell r="S197">
            <v>0.20691693799999999</v>
          </cell>
          <cell r="T197">
            <v>0.96942199900000003</v>
          </cell>
          <cell r="U197">
            <v>0.34208144800000001</v>
          </cell>
          <cell r="V197">
            <v>0.72978303700000002</v>
          </cell>
          <cell r="W197">
            <v>0.14749780500000001</v>
          </cell>
        </row>
        <row r="198">
          <cell r="C198" t="str">
            <v>die hard</v>
          </cell>
          <cell r="D198">
            <v>1988</v>
          </cell>
          <cell r="E198">
            <v>8.3000000000000007</v>
          </cell>
          <cell r="F198">
            <v>185430</v>
          </cell>
          <cell r="G198" t="str">
            <v>['action', 'crime', 'thriller']</v>
          </cell>
          <cell r="H198">
            <v>3</v>
          </cell>
          <cell r="I198">
            <v>1988</v>
          </cell>
          <cell r="J198">
            <v>619</v>
          </cell>
          <cell r="K198">
            <v>95016</v>
          </cell>
          <cell r="L198">
            <v>2.3901515149999999</v>
          </cell>
          <cell r="M198">
            <v>0</v>
          </cell>
          <cell r="N198">
            <v>2.6212121210000001</v>
          </cell>
          <cell r="O198">
            <v>0</v>
          </cell>
          <cell r="P198">
            <v>0.659090909</v>
          </cell>
          <cell r="Q198">
            <v>0</v>
          </cell>
          <cell r="R198">
            <v>0.66213656799999998</v>
          </cell>
          <cell r="S198">
            <v>0</v>
          </cell>
          <cell r="T198">
            <v>0.87139491400000002</v>
          </cell>
          <cell r="U198">
            <v>0</v>
          </cell>
          <cell r="V198">
            <v>0.743589744</v>
          </cell>
          <cell r="W198">
            <v>0</v>
          </cell>
        </row>
        <row r="199">
          <cell r="C199" t="str">
            <v>dog day afternoon</v>
          </cell>
          <cell r="D199">
            <v>1975</v>
          </cell>
          <cell r="E199">
            <v>8.1999999999999993</v>
          </cell>
          <cell r="F199">
            <v>61120</v>
          </cell>
          <cell r="G199" t="str">
            <v>['crime', 'drama']</v>
          </cell>
          <cell r="H199">
            <v>3</v>
          </cell>
          <cell r="I199">
            <v>1975</v>
          </cell>
          <cell r="J199">
            <v>3799</v>
          </cell>
          <cell r="K199">
            <v>72890</v>
          </cell>
          <cell r="L199">
            <v>2.3310810810000002</v>
          </cell>
          <cell r="M199">
            <v>1.794117647</v>
          </cell>
          <cell r="N199">
            <v>2.287162162</v>
          </cell>
          <cell r="O199">
            <v>3.1470588240000001</v>
          </cell>
          <cell r="P199">
            <v>0.581081081</v>
          </cell>
          <cell r="Q199">
            <v>0.64705882400000003</v>
          </cell>
          <cell r="R199">
            <v>0.64577246200000005</v>
          </cell>
          <cell r="S199">
            <v>0.25243866399999998</v>
          </cell>
          <cell r="T199">
            <v>0.76034345299999995</v>
          </cell>
          <cell r="U199">
            <v>0.67782805400000001</v>
          </cell>
          <cell r="V199">
            <v>0.65557865599999998</v>
          </cell>
          <cell r="W199">
            <v>0.27041264300000001</v>
          </cell>
        </row>
        <row r="200">
          <cell r="C200" t="str">
            <v>domino</v>
          </cell>
          <cell r="D200">
            <v>2005</v>
          </cell>
          <cell r="E200">
            <v>5.9</v>
          </cell>
          <cell r="F200">
            <v>32949</v>
          </cell>
          <cell r="G200" t="str">
            <v>['action', 'crime', 'drama', 'thriller']</v>
          </cell>
          <cell r="H200">
            <v>3</v>
          </cell>
          <cell r="I200">
            <v>2005</v>
          </cell>
          <cell r="J200">
            <v>2292</v>
          </cell>
          <cell r="K200">
            <v>421054</v>
          </cell>
          <cell r="L200">
            <v>2.84</v>
          </cell>
          <cell r="M200">
            <v>2.3309859149999999</v>
          </cell>
          <cell r="N200">
            <v>2.9</v>
          </cell>
          <cell r="O200">
            <v>2.7042253519999999</v>
          </cell>
          <cell r="P200">
            <v>0.68</v>
          </cell>
          <cell r="Q200">
            <v>0.59154929599999995</v>
          </cell>
          <cell r="R200">
            <v>0.78675675700000003</v>
          </cell>
          <cell r="S200">
            <v>0.32797791799999998</v>
          </cell>
          <cell r="T200">
            <v>0.96407506700000001</v>
          </cell>
          <cell r="U200">
            <v>0.58244853699999999</v>
          </cell>
          <cell r="V200">
            <v>0.76717948700000005</v>
          </cell>
          <cell r="W200">
            <v>0.24721463099999999</v>
          </cell>
        </row>
        <row r="201">
          <cell r="C201" t="str">
            <v>do the right thing</v>
          </cell>
          <cell r="D201">
            <v>1989</v>
          </cell>
          <cell r="E201">
            <v>7.9</v>
          </cell>
          <cell r="F201">
            <v>27164</v>
          </cell>
          <cell r="G201" t="str">
            <v>['drama']</v>
          </cell>
          <cell r="H201">
            <v>2</v>
          </cell>
          <cell r="I201">
            <v>1989</v>
          </cell>
          <cell r="J201">
            <v>6594</v>
          </cell>
          <cell r="K201">
            <v>97216</v>
          </cell>
          <cell r="L201">
            <v>2.2847533630000001</v>
          </cell>
          <cell r="M201">
            <v>2.2428571430000002</v>
          </cell>
          <cell r="N201">
            <v>2.4551569510000002</v>
          </cell>
          <cell r="O201">
            <v>2.628571429</v>
          </cell>
          <cell r="P201">
            <v>0.52242152500000005</v>
          </cell>
          <cell r="Q201">
            <v>0.485714286</v>
          </cell>
          <cell r="R201">
            <v>0.632938432</v>
          </cell>
          <cell r="S201">
            <v>0.315577889</v>
          </cell>
          <cell r="T201">
            <v>0.81619158700000005</v>
          </cell>
          <cell r="U201">
            <v>0.56615384599999996</v>
          </cell>
          <cell r="V201">
            <v>0.589398643</v>
          </cell>
          <cell r="W201">
            <v>0.20298507499999999</v>
          </cell>
        </row>
        <row r="202">
          <cell r="C202" t="str">
            <v>dune</v>
          </cell>
          <cell r="D202">
            <v>1984</v>
          </cell>
          <cell r="E202">
            <v>6.5</v>
          </cell>
          <cell r="F202">
            <v>38954</v>
          </cell>
          <cell r="G202" t="str">
            <v>['action', 'adventure', 'sci-fi']</v>
          </cell>
          <cell r="H202">
            <v>3</v>
          </cell>
          <cell r="I202">
            <v>1984</v>
          </cell>
          <cell r="J202">
            <v>1534</v>
          </cell>
          <cell r="K202">
            <v>87182</v>
          </cell>
          <cell r="L202">
            <v>2.623376623</v>
          </cell>
          <cell r="M202">
            <v>2.3148148150000001</v>
          </cell>
          <cell r="N202">
            <v>2.987012987</v>
          </cell>
          <cell r="O202">
            <v>2.388888889</v>
          </cell>
          <cell r="P202">
            <v>0.68181818199999999</v>
          </cell>
          <cell r="Q202">
            <v>0.592592593</v>
          </cell>
          <cell r="R202">
            <v>0.72674622700000002</v>
          </cell>
          <cell r="S202">
            <v>0.32570258699999999</v>
          </cell>
          <cell r="T202">
            <v>0.99300163600000002</v>
          </cell>
          <cell r="U202">
            <v>0.514529915</v>
          </cell>
          <cell r="V202">
            <v>0.76923076899999998</v>
          </cell>
          <cell r="W202">
            <v>0.24765063600000001</v>
          </cell>
        </row>
        <row r="203">
          <cell r="C203" t="str">
            <v>dune</v>
          </cell>
          <cell r="D203">
            <v>1984</v>
          </cell>
          <cell r="E203">
            <v>6.5</v>
          </cell>
          <cell r="F203">
            <v>38954</v>
          </cell>
          <cell r="G203" t="str">
            <v>['action', 'adventure', 'sci-fi']</v>
          </cell>
          <cell r="H203">
            <v>3</v>
          </cell>
          <cell r="I203">
            <v>2000</v>
          </cell>
          <cell r="J203">
            <v>4716</v>
          </cell>
          <cell r="K203">
            <v>142032</v>
          </cell>
          <cell r="L203">
            <v>2.623376623</v>
          </cell>
          <cell r="M203">
            <v>2.3148148150000001</v>
          </cell>
          <cell r="N203">
            <v>2.987012987</v>
          </cell>
          <cell r="O203">
            <v>2.388888889</v>
          </cell>
          <cell r="P203">
            <v>0.68181818199999999</v>
          </cell>
          <cell r="Q203">
            <v>0.592592593</v>
          </cell>
          <cell r="R203">
            <v>0.72674622700000002</v>
          </cell>
          <cell r="S203">
            <v>0.32570258699999999</v>
          </cell>
          <cell r="T203">
            <v>0.99300163600000002</v>
          </cell>
          <cell r="U203">
            <v>0.514529915</v>
          </cell>
          <cell r="V203">
            <v>0.76923076899999998</v>
          </cell>
          <cell r="W203">
            <v>0.24765063600000001</v>
          </cell>
        </row>
        <row r="204">
          <cell r="C204" t="str">
            <v>ed wood</v>
          </cell>
          <cell r="D204">
            <v>1994</v>
          </cell>
          <cell r="E204">
            <v>8.1</v>
          </cell>
          <cell r="F204">
            <v>75704</v>
          </cell>
          <cell r="G204" t="str">
            <v>['biography', 'comedy', 'drama']</v>
          </cell>
          <cell r="H204">
            <v>3</v>
          </cell>
          <cell r="I204">
            <v>1994</v>
          </cell>
          <cell r="J204">
            <v>1920</v>
          </cell>
          <cell r="K204">
            <v>109707</v>
          </cell>
          <cell r="L204">
            <v>2.4239999999999999</v>
          </cell>
          <cell r="M204">
            <v>2.5034013609999999</v>
          </cell>
          <cell r="N204">
            <v>2.5407999999999999</v>
          </cell>
          <cell r="O204">
            <v>2.5646258500000001</v>
          </cell>
          <cell r="P204">
            <v>0.64480000000000004</v>
          </cell>
          <cell r="Q204">
            <v>0.63265306099999996</v>
          </cell>
          <cell r="R204">
            <v>0.67151351400000003</v>
          </cell>
          <cell r="S204">
            <v>0.35223737700000002</v>
          </cell>
          <cell r="T204">
            <v>0.844662735</v>
          </cell>
          <cell r="U204">
            <v>0.55238095200000004</v>
          </cell>
          <cell r="V204">
            <v>0.72746666699999996</v>
          </cell>
          <cell r="W204">
            <v>0.26439232400000001</v>
          </cell>
        </row>
        <row r="205">
          <cell r="C205" t="str">
            <v>edtv</v>
          </cell>
          <cell r="D205">
            <v>1999</v>
          </cell>
          <cell r="E205">
            <v>6.1</v>
          </cell>
          <cell r="F205">
            <v>21865</v>
          </cell>
          <cell r="G205" t="str">
            <v>['comedy']</v>
          </cell>
          <cell r="H205">
            <v>1</v>
          </cell>
          <cell r="I205">
            <v>1999</v>
          </cell>
          <cell r="J205">
            <v>5545</v>
          </cell>
          <cell r="K205">
            <v>131369</v>
          </cell>
          <cell r="L205">
            <v>2.4153005460000001</v>
          </cell>
          <cell r="M205">
            <v>2.1282051279999998</v>
          </cell>
          <cell r="N205">
            <v>2.6320582880000001</v>
          </cell>
          <cell r="O205">
            <v>2.4487179490000002</v>
          </cell>
          <cell r="P205">
            <v>0.64298725000000001</v>
          </cell>
          <cell r="Q205">
            <v>0.47435897399999999</v>
          </cell>
          <cell r="R205">
            <v>0.66910353</v>
          </cell>
          <cell r="S205">
            <v>0.29944594800000002</v>
          </cell>
          <cell r="T205">
            <v>0.87500060999999996</v>
          </cell>
          <cell r="U205">
            <v>0.52741617399999996</v>
          </cell>
          <cell r="V205">
            <v>0.72542151200000005</v>
          </cell>
          <cell r="W205">
            <v>0.198239571</v>
          </cell>
        </row>
        <row r="206">
          <cell r="C206" t="str">
            <v>election</v>
          </cell>
          <cell r="D206">
            <v>1999</v>
          </cell>
          <cell r="E206">
            <v>7.4</v>
          </cell>
          <cell r="F206">
            <v>37868</v>
          </cell>
          <cell r="G206" t="str">
            <v>['comedy', 'drama']</v>
          </cell>
          <cell r="H206">
            <v>3</v>
          </cell>
          <cell r="I206">
            <v>1999</v>
          </cell>
          <cell r="J206">
            <v>867</v>
          </cell>
          <cell r="K206">
            <v>126886</v>
          </cell>
          <cell r="L206">
            <v>2.3263473050000001</v>
          </cell>
          <cell r="M206">
            <v>2.5</v>
          </cell>
          <cell r="N206">
            <v>2.574850299</v>
          </cell>
          <cell r="O206">
            <v>2.25</v>
          </cell>
          <cell r="P206">
            <v>0.60778443100000001</v>
          </cell>
          <cell r="Q206">
            <v>0.75</v>
          </cell>
          <cell r="R206">
            <v>0.64446107799999997</v>
          </cell>
          <cell r="S206">
            <v>0.35175879399999999</v>
          </cell>
          <cell r="T206">
            <v>0.855982405</v>
          </cell>
          <cell r="U206">
            <v>0.48461538500000001</v>
          </cell>
          <cell r="V206">
            <v>0.68570551199999996</v>
          </cell>
          <cell r="W206">
            <v>0.31343283599999999</v>
          </cell>
        </row>
        <row r="207">
          <cell r="C207" t="str">
            <v>l.a. confidential</v>
          </cell>
          <cell r="D207">
            <v>1997</v>
          </cell>
          <cell r="E207">
            <v>8.4</v>
          </cell>
          <cell r="F207">
            <v>168009</v>
          </cell>
          <cell r="G207" t="str">
            <v>['crime', 'drama', 'mystery', 'thriller']</v>
          </cell>
          <cell r="H207">
            <v>1</v>
          </cell>
          <cell r="I207">
            <v>1997</v>
          </cell>
          <cell r="J207">
            <v>2236</v>
          </cell>
          <cell r="K207">
            <v>119488</v>
          </cell>
          <cell r="L207">
            <v>2.2861491630000002</v>
          </cell>
          <cell r="M207">
            <v>0</v>
          </cell>
          <cell r="N207">
            <v>2.4140030440000002</v>
          </cell>
          <cell r="O207">
            <v>0</v>
          </cell>
          <cell r="P207">
            <v>0.53729071500000003</v>
          </cell>
          <cell r="Q207">
            <v>0</v>
          </cell>
          <cell r="R207">
            <v>0.63332510600000003</v>
          </cell>
          <cell r="S207">
            <v>0</v>
          </cell>
          <cell r="T207">
            <v>0.80251039499999999</v>
          </cell>
          <cell r="U207">
            <v>0</v>
          </cell>
          <cell r="V207">
            <v>0.60617414000000003</v>
          </cell>
          <cell r="W207">
            <v>0</v>
          </cell>
        </row>
        <row r="208">
          <cell r="C208" t="str">
            <v>enemy of the state</v>
          </cell>
          <cell r="D208">
            <v>1998</v>
          </cell>
          <cell r="E208">
            <v>7.2</v>
          </cell>
          <cell r="F208">
            <v>67504</v>
          </cell>
          <cell r="G208" t="str">
            <v>['action', 'drama', 'thriller']</v>
          </cell>
          <cell r="H208">
            <v>1</v>
          </cell>
          <cell r="I208">
            <v>1998</v>
          </cell>
          <cell r="J208">
            <v>4955</v>
          </cell>
          <cell r="K208">
            <v>120660</v>
          </cell>
          <cell r="L208">
            <v>2.365116279</v>
          </cell>
          <cell r="M208">
            <v>2.2222222220000001</v>
          </cell>
          <cell r="N208">
            <v>2.459302326</v>
          </cell>
          <cell r="O208">
            <v>3.4444444440000002</v>
          </cell>
          <cell r="P208">
            <v>0.57441860499999997</v>
          </cell>
          <cell r="Q208">
            <v>1</v>
          </cell>
          <cell r="R208">
            <v>0.65520113099999999</v>
          </cell>
          <cell r="S208">
            <v>0.31267448399999997</v>
          </cell>
          <cell r="T208">
            <v>0.81756967400000002</v>
          </cell>
          <cell r="U208">
            <v>0.74188034199999997</v>
          </cell>
          <cell r="V208">
            <v>0.64806201600000002</v>
          </cell>
          <cell r="W208">
            <v>0.41791044799999999</v>
          </cell>
        </row>
        <row r="209">
          <cell r="C209" t="str">
            <v>erin brockovich</v>
          </cell>
          <cell r="D209">
            <v>2000</v>
          </cell>
          <cell r="E209">
            <v>7.2</v>
          </cell>
          <cell r="F209">
            <v>55641</v>
          </cell>
          <cell r="G209" t="str">
            <v>['biography', 'drama', 'romance']</v>
          </cell>
          <cell r="H209">
            <v>3</v>
          </cell>
          <cell r="I209">
            <v>2000</v>
          </cell>
          <cell r="J209">
            <v>452</v>
          </cell>
          <cell r="K209">
            <v>195685</v>
          </cell>
          <cell r="L209">
            <v>2.0029850749999998</v>
          </cell>
          <cell r="M209">
            <v>2.2261306529999998</v>
          </cell>
          <cell r="N209">
            <v>2.3492537310000001</v>
          </cell>
          <cell r="O209">
            <v>2.5276381909999999</v>
          </cell>
          <cell r="P209">
            <v>0.62985074600000002</v>
          </cell>
          <cell r="Q209">
            <v>0.60050251300000002</v>
          </cell>
          <cell r="R209">
            <v>0.55488099999999996</v>
          </cell>
          <cell r="S209">
            <v>0.31322441400000001</v>
          </cell>
          <cell r="T209">
            <v>0.78098515499999999</v>
          </cell>
          <cell r="U209">
            <v>0.54441437999999998</v>
          </cell>
          <cell r="V209">
            <v>0.71060084199999995</v>
          </cell>
          <cell r="W209">
            <v>0.25095627399999998</v>
          </cell>
        </row>
        <row r="210">
          <cell r="C210" t="str">
            <v>escape from the planet of the apes</v>
          </cell>
          <cell r="D210">
            <v>1971</v>
          </cell>
          <cell r="E210">
            <v>6.1</v>
          </cell>
          <cell r="F210">
            <v>7754</v>
          </cell>
          <cell r="G210" t="str">
            <v>['sci-fi', 'thriller']</v>
          </cell>
          <cell r="H210">
            <v>1</v>
          </cell>
          <cell r="I210">
            <v>1971</v>
          </cell>
          <cell r="J210">
            <v>2893</v>
          </cell>
          <cell r="K210">
            <v>67065</v>
          </cell>
          <cell r="L210">
            <v>1.658536585</v>
          </cell>
          <cell r="M210">
            <v>2</v>
          </cell>
          <cell r="N210">
            <v>2.4390243900000002</v>
          </cell>
          <cell r="O210">
            <v>2</v>
          </cell>
          <cell r="P210">
            <v>0.60975609799999997</v>
          </cell>
          <cell r="Q210">
            <v>0.88888888899999996</v>
          </cell>
          <cell r="R210">
            <v>0.45945945900000001</v>
          </cell>
          <cell r="S210">
            <v>0.28140703500000003</v>
          </cell>
          <cell r="T210">
            <v>0.81082848399999996</v>
          </cell>
          <cell r="U210">
            <v>0.43076923099999997</v>
          </cell>
          <cell r="V210">
            <v>0.68792995599999995</v>
          </cell>
          <cell r="W210">
            <v>0.371475954</v>
          </cell>
        </row>
        <row r="211">
          <cell r="C211" t="str">
            <v>escape from l.a.</v>
          </cell>
          <cell r="D211">
            <v>1996</v>
          </cell>
          <cell r="E211">
            <v>5.3</v>
          </cell>
          <cell r="F211">
            <v>23551</v>
          </cell>
          <cell r="G211" t="str">
            <v>['action', 'adventure', 'sci-fi', 'thriller']</v>
          </cell>
          <cell r="H211">
            <v>1</v>
          </cell>
          <cell r="I211">
            <v>1996</v>
          </cell>
          <cell r="J211">
            <v>1428</v>
          </cell>
          <cell r="K211">
            <v>116225</v>
          </cell>
          <cell r="L211">
            <v>2.4243697480000002</v>
          </cell>
          <cell r="M211">
            <v>2.363636364</v>
          </cell>
          <cell r="N211">
            <v>2.6974789920000002</v>
          </cell>
          <cell r="O211">
            <v>1.4545454550000001</v>
          </cell>
          <cell r="P211">
            <v>0.71428571399999996</v>
          </cell>
          <cell r="Q211">
            <v>0.27272727299999999</v>
          </cell>
          <cell r="R211">
            <v>0.67161594400000002</v>
          </cell>
          <cell r="S211">
            <v>0.33257195099999998</v>
          </cell>
          <cell r="T211">
            <v>0.89674904799999999</v>
          </cell>
          <cell r="U211">
            <v>0.31328671299999999</v>
          </cell>
          <cell r="V211">
            <v>0.80586080599999999</v>
          </cell>
          <cell r="W211">
            <v>0.11397557699999999</v>
          </cell>
        </row>
        <row r="212">
          <cell r="C212" t="str">
            <v>face/off</v>
          </cell>
          <cell r="D212">
            <v>1997</v>
          </cell>
          <cell r="E212">
            <v>7.3</v>
          </cell>
          <cell r="F212">
            <v>103386</v>
          </cell>
          <cell r="G212" t="str">
            <v>['action', 'crime', 'drama', 'sci-fi', 'thriller']</v>
          </cell>
          <cell r="H212">
            <v>1</v>
          </cell>
          <cell r="I212">
            <v>1997</v>
          </cell>
          <cell r="J212">
            <v>5329</v>
          </cell>
          <cell r="K212">
            <v>119094</v>
          </cell>
          <cell r="L212">
            <v>2.0893371759999999</v>
          </cell>
          <cell r="M212">
            <v>0</v>
          </cell>
          <cell r="N212">
            <v>2.524495677</v>
          </cell>
          <cell r="O212">
            <v>0</v>
          </cell>
          <cell r="P212">
            <v>0.56484149900000002</v>
          </cell>
          <cell r="Q212">
            <v>0</v>
          </cell>
          <cell r="R212">
            <v>0.57880286599999997</v>
          </cell>
          <cell r="S212">
            <v>0</v>
          </cell>
          <cell r="T212">
            <v>0.83924253100000001</v>
          </cell>
          <cell r="U212">
            <v>0</v>
          </cell>
          <cell r="V212">
            <v>0.63725707499999995</v>
          </cell>
          <cell r="W212">
            <v>0</v>
          </cell>
        </row>
        <row r="213">
          <cell r="C213" t="str">
            <v>fantastic voyage</v>
          </cell>
          <cell r="D213">
            <v>1966</v>
          </cell>
          <cell r="E213">
            <v>6.8</v>
          </cell>
          <cell r="F213">
            <v>5231</v>
          </cell>
          <cell r="G213" t="str">
            <v>['adventure', 'sci-fi']</v>
          </cell>
          <cell r="H213">
            <v>0</v>
          </cell>
          <cell r="I213">
            <v>1966</v>
          </cell>
          <cell r="J213">
            <v>2625</v>
          </cell>
          <cell r="K213">
            <v>60397</v>
          </cell>
          <cell r="L213">
            <v>2.1447368419999999</v>
          </cell>
          <cell r="M213">
            <v>2.2755102040000001</v>
          </cell>
          <cell r="N213">
            <v>2.4703947369999999</v>
          </cell>
          <cell r="O213">
            <v>2.7857142860000002</v>
          </cell>
          <cell r="P213">
            <v>0.53289473700000001</v>
          </cell>
          <cell r="Q213">
            <v>0.63265306099999996</v>
          </cell>
          <cell r="R213">
            <v>0.59415007099999995</v>
          </cell>
          <cell r="S213">
            <v>0.32017229000000003</v>
          </cell>
          <cell r="T213">
            <v>0.821257232</v>
          </cell>
          <cell r="U213">
            <v>0.6</v>
          </cell>
          <cell r="V213">
            <v>0.60121457499999997</v>
          </cell>
          <cell r="W213">
            <v>0.26439232400000001</v>
          </cell>
        </row>
        <row r="214">
          <cell r="C214" t="str">
            <v>fargo</v>
          </cell>
          <cell r="D214">
            <v>1996</v>
          </cell>
          <cell r="E214">
            <v>8.3000000000000007</v>
          </cell>
          <cell r="F214">
            <v>168176</v>
          </cell>
          <cell r="G214" t="str">
            <v>['crime', 'drama', 'thriller']</v>
          </cell>
          <cell r="H214">
            <v>2</v>
          </cell>
          <cell r="I214">
            <v>1996</v>
          </cell>
          <cell r="J214">
            <v>1852</v>
          </cell>
          <cell r="K214">
            <v>116282</v>
          </cell>
          <cell r="L214">
            <v>2.2783300199999998</v>
          </cell>
          <cell r="M214">
            <v>2.2000000000000002</v>
          </cell>
          <cell r="N214">
            <v>2.6282306160000002</v>
          </cell>
          <cell r="O214">
            <v>2.2780487800000002</v>
          </cell>
          <cell r="P214">
            <v>0.58051689900000003</v>
          </cell>
          <cell r="Q214">
            <v>0.6</v>
          </cell>
          <cell r="R214">
            <v>0.63115899200000003</v>
          </cell>
          <cell r="S214">
            <v>0.30954773899999999</v>
          </cell>
          <cell r="T214">
            <v>0.87372814099999996</v>
          </cell>
          <cell r="U214">
            <v>0.49065666000000002</v>
          </cell>
          <cell r="V214">
            <v>0.654942142</v>
          </cell>
          <cell r="W214">
            <v>0.25074626900000002</v>
          </cell>
        </row>
        <row r="215">
          <cell r="C215" t="str">
            <v>fight club</v>
          </cell>
          <cell r="D215">
            <v>1999</v>
          </cell>
          <cell r="E215">
            <v>8.8000000000000007</v>
          </cell>
          <cell r="F215">
            <v>391697</v>
          </cell>
          <cell r="G215" t="str">
            <v>['crime', 'drama', 'mystery', 'thriller']</v>
          </cell>
          <cell r="H215">
            <v>1</v>
          </cell>
          <cell r="I215">
            <v>1999</v>
          </cell>
          <cell r="J215">
            <v>210</v>
          </cell>
          <cell r="K215">
            <v>137523</v>
          </cell>
          <cell r="L215">
            <v>2.11481976</v>
          </cell>
          <cell r="M215">
            <v>2.8666666670000001</v>
          </cell>
          <cell r="N215">
            <v>2.316421896</v>
          </cell>
          <cell r="O215">
            <v>3.0333333329999999</v>
          </cell>
          <cell r="P215">
            <v>0.53671562100000003</v>
          </cell>
          <cell r="Q215">
            <v>0.53333333299999997</v>
          </cell>
          <cell r="R215">
            <v>0.58586223100000001</v>
          </cell>
          <cell r="S215">
            <v>0.403350084</v>
          </cell>
          <cell r="T215">
            <v>0.77007055000000002</v>
          </cell>
          <cell r="U215">
            <v>0.65333333299999996</v>
          </cell>
          <cell r="V215">
            <v>0.60552531600000004</v>
          </cell>
          <cell r="W215">
            <v>0.222885572</v>
          </cell>
        </row>
        <row r="216">
          <cell r="C216" t="str">
            <v>final destination 2</v>
          </cell>
          <cell r="D216">
            <v>2003</v>
          </cell>
          <cell r="E216">
            <v>6.4</v>
          </cell>
          <cell r="F216">
            <v>36312</v>
          </cell>
          <cell r="G216" t="str">
            <v>['horror', 'thriller']</v>
          </cell>
          <cell r="H216">
            <v>3</v>
          </cell>
          <cell r="I216">
            <v>2003</v>
          </cell>
          <cell r="J216">
            <v>2821</v>
          </cell>
          <cell r="K216">
            <v>309593</v>
          </cell>
          <cell r="L216">
            <v>1.433333333</v>
          </cell>
          <cell r="M216">
            <v>2.2977777779999999</v>
          </cell>
          <cell r="N216">
            <v>2.6666666669999999</v>
          </cell>
          <cell r="O216">
            <v>2.4266666670000001</v>
          </cell>
          <cell r="P216">
            <v>0.366666667</v>
          </cell>
          <cell r="Q216">
            <v>0.546666667</v>
          </cell>
          <cell r="R216">
            <v>0.397072072</v>
          </cell>
          <cell r="S216">
            <v>0.32330541600000001</v>
          </cell>
          <cell r="T216">
            <v>0.88650580899999998</v>
          </cell>
          <cell r="U216">
            <v>0.52266666699999997</v>
          </cell>
          <cell r="V216">
            <v>0.41367521400000001</v>
          </cell>
          <cell r="W216">
            <v>0.22845771100000001</v>
          </cell>
        </row>
        <row r="217">
          <cell r="C217" t="str">
            <v>final destination</v>
          </cell>
          <cell r="D217">
            <v>2000</v>
          </cell>
          <cell r="E217">
            <v>6.8</v>
          </cell>
          <cell r="F217">
            <v>53422</v>
          </cell>
          <cell r="G217" t="str">
            <v>['horror', 'thriller']</v>
          </cell>
          <cell r="H217">
            <v>1</v>
          </cell>
          <cell r="I217">
            <v>2000</v>
          </cell>
          <cell r="J217">
            <v>4557</v>
          </cell>
          <cell r="K217">
            <v>195714</v>
          </cell>
          <cell r="L217">
            <v>2.2661870500000001</v>
          </cell>
          <cell r="M217">
            <v>0</v>
          </cell>
          <cell r="N217">
            <v>2.4388489209999999</v>
          </cell>
          <cell r="O217">
            <v>0</v>
          </cell>
          <cell r="P217">
            <v>0.49640287799999999</v>
          </cell>
          <cell r="Q217">
            <v>0</v>
          </cell>
          <cell r="R217">
            <v>0.62779506100000004</v>
          </cell>
          <cell r="S217">
            <v>0</v>
          </cell>
          <cell r="T217">
            <v>0.81077015100000005</v>
          </cell>
          <cell r="U217">
            <v>0</v>
          </cell>
          <cell r="V217">
            <v>0.56004427199999995</v>
          </cell>
          <cell r="W217">
            <v>0</v>
          </cell>
        </row>
        <row r="218">
          <cell r="C218" t="str">
            <v>rambo: first blood part ii</v>
          </cell>
          <cell r="D218">
            <v>1985</v>
          </cell>
          <cell r="E218">
            <v>5.8</v>
          </cell>
          <cell r="F218">
            <v>39147</v>
          </cell>
          <cell r="G218" t="str">
            <v>['action', 'adventure', 'thriller']</v>
          </cell>
          <cell r="H218">
            <v>0</v>
          </cell>
          <cell r="I218">
            <v>1985</v>
          </cell>
          <cell r="J218">
            <v>6840</v>
          </cell>
          <cell r="K218">
            <v>89880</v>
          </cell>
          <cell r="L218">
            <v>2.3722943719999998</v>
          </cell>
          <cell r="M218">
            <v>2.16</v>
          </cell>
          <cell r="N218">
            <v>2.5497835499999999</v>
          </cell>
          <cell r="O218">
            <v>2.4</v>
          </cell>
          <cell r="P218">
            <v>0.58008658000000002</v>
          </cell>
          <cell r="Q218">
            <v>0.62</v>
          </cell>
          <cell r="R218">
            <v>0.65718965699999998</v>
          </cell>
          <cell r="S218">
            <v>0.30391959800000001</v>
          </cell>
          <cell r="T218">
            <v>0.84764922300000001</v>
          </cell>
          <cell r="U218">
            <v>0.51692307699999995</v>
          </cell>
          <cell r="V218">
            <v>0.65445665399999997</v>
          </cell>
          <cell r="W218">
            <v>0.25910447800000003</v>
          </cell>
        </row>
        <row r="219">
          <cell r="C219" t="str">
            <v>five easy pieces</v>
          </cell>
          <cell r="D219">
            <v>1970</v>
          </cell>
          <cell r="E219">
            <v>7.5</v>
          </cell>
          <cell r="F219">
            <v>11969</v>
          </cell>
          <cell r="G219" t="str">
            <v>['drama']</v>
          </cell>
          <cell r="H219">
            <v>3</v>
          </cell>
          <cell r="I219">
            <v>1970</v>
          </cell>
          <cell r="J219">
            <v>2984</v>
          </cell>
          <cell r="K219">
            <v>65724</v>
          </cell>
          <cell r="L219">
            <v>2.3825363830000001</v>
          </cell>
          <cell r="M219">
            <v>1.740740741</v>
          </cell>
          <cell r="N219">
            <v>2.6382536380000001</v>
          </cell>
          <cell r="O219">
            <v>1.9629629630000001</v>
          </cell>
          <cell r="P219">
            <v>0.67359667400000001</v>
          </cell>
          <cell r="Q219">
            <v>0.37037037</v>
          </cell>
          <cell r="R219">
            <v>0.66002697099999996</v>
          </cell>
          <cell r="S219">
            <v>0.24492834499999999</v>
          </cell>
          <cell r="T219">
            <v>0.87706019099999999</v>
          </cell>
          <cell r="U219">
            <v>0.42279202300000002</v>
          </cell>
          <cell r="V219">
            <v>0.75995522100000001</v>
          </cell>
          <cell r="W219">
            <v>0.15478164699999999</v>
          </cell>
        </row>
        <row r="220">
          <cell r="C220" t="str">
            <v>fletch</v>
          </cell>
          <cell r="D220">
            <v>1985</v>
          </cell>
          <cell r="E220">
            <v>6.7</v>
          </cell>
          <cell r="F220">
            <v>17336</v>
          </cell>
          <cell r="G220" t="str">
            <v>['comedy', 'crime', 'mystery']</v>
          </cell>
          <cell r="H220">
            <v>1</v>
          </cell>
          <cell r="I220">
            <v>1985</v>
          </cell>
          <cell r="J220">
            <v>1832</v>
          </cell>
          <cell r="K220">
            <v>89155</v>
          </cell>
          <cell r="L220">
            <v>2.5324675320000001</v>
          </cell>
          <cell r="M220">
            <v>2.038461538</v>
          </cell>
          <cell r="N220">
            <v>2.4343434340000001</v>
          </cell>
          <cell r="O220">
            <v>3.615384615</v>
          </cell>
          <cell r="P220">
            <v>0.60750360800000003</v>
          </cell>
          <cell r="Q220">
            <v>0.57692307700000001</v>
          </cell>
          <cell r="R220">
            <v>0.70156195200000004</v>
          </cell>
          <cell r="S220">
            <v>0.28681870900000001</v>
          </cell>
          <cell r="T220">
            <v>0.80927234800000003</v>
          </cell>
          <cell r="U220">
            <v>0.77869822499999997</v>
          </cell>
          <cell r="V220">
            <v>0.68538868500000005</v>
          </cell>
          <cell r="W220">
            <v>0.241102181</v>
          </cell>
        </row>
        <row r="221">
          <cell r="C221" t="str">
            <v>friday the 13th part iii</v>
          </cell>
          <cell r="D221">
            <v>1982</v>
          </cell>
          <cell r="E221">
            <v>5.0999999999999996</v>
          </cell>
          <cell r="F221">
            <v>11718</v>
          </cell>
          <cell r="G221" t="str">
            <v>['horror']</v>
          </cell>
          <cell r="H221">
            <v>3</v>
          </cell>
          <cell r="I221">
            <v>1982</v>
          </cell>
          <cell r="J221">
            <v>4573</v>
          </cell>
          <cell r="K221">
            <v>83972</v>
          </cell>
          <cell r="L221">
            <v>2.353448276</v>
          </cell>
          <cell r="M221">
            <v>2.9102564100000001</v>
          </cell>
          <cell r="N221">
            <v>2.0862068969999998</v>
          </cell>
          <cell r="O221">
            <v>2.7564102560000001</v>
          </cell>
          <cell r="P221">
            <v>0.482758621</v>
          </cell>
          <cell r="Q221">
            <v>0.85897435899999997</v>
          </cell>
          <cell r="R221">
            <v>0.65196877900000005</v>
          </cell>
          <cell r="S221">
            <v>0.40948331399999999</v>
          </cell>
          <cell r="T221">
            <v>0.69353794999999996</v>
          </cell>
          <cell r="U221">
            <v>0.59368836300000005</v>
          </cell>
          <cell r="V221">
            <v>0.54465075200000002</v>
          </cell>
          <cell r="W221">
            <v>0.35897435900000002</v>
          </cell>
        </row>
        <row r="222">
          <cell r="C222" t="str">
            <v>friday the 13th part viii: jason takes manhattan</v>
          </cell>
          <cell r="D222">
            <v>1989</v>
          </cell>
          <cell r="E222">
            <v>3.9</v>
          </cell>
          <cell r="F222">
            <v>10288</v>
          </cell>
          <cell r="G222" t="str">
            <v>['horror']</v>
          </cell>
          <cell r="H222">
            <v>3</v>
          </cell>
          <cell r="I222">
            <v>1989</v>
          </cell>
          <cell r="J222">
            <v>6675</v>
          </cell>
          <cell r="K222">
            <v>97388</v>
          </cell>
          <cell r="L222">
            <v>2.1219512200000001</v>
          </cell>
          <cell r="M222">
            <v>2.457142857</v>
          </cell>
          <cell r="N222">
            <v>2.6747967479999999</v>
          </cell>
          <cell r="O222">
            <v>3.0761904759999998</v>
          </cell>
          <cell r="P222">
            <v>0.59349593499999997</v>
          </cell>
          <cell r="Q222">
            <v>0.71428571399999996</v>
          </cell>
          <cell r="R222">
            <v>0.587837838</v>
          </cell>
          <cell r="S222">
            <v>0.345728643</v>
          </cell>
          <cell r="T222">
            <v>0.88920856999999998</v>
          </cell>
          <cell r="U222">
            <v>0.66256410300000002</v>
          </cell>
          <cell r="V222">
            <v>0.66958515699999999</v>
          </cell>
          <cell r="W222">
            <v>0.29850746299999997</v>
          </cell>
        </row>
        <row r="223">
          <cell r="C223" t="str">
            <v>gattaca</v>
          </cell>
          <cell r="D223">
            <v>1997</v>
          </cell>
          <cell r="E223">
            <v>7.8</v>
          </cell>
          <cell r="F223">
            <v>72063</v>
          </cell>
          <cell r="G223" t="str">
            <v>['drama', 'romance', 'sci-fi', 'thriller']</v>
          </cell>
          <cell r="H223">
            <v>1</v>
          </cell>
          <cell r="I223">
            <v>1997</v>
          </cell>
          <cell r="J223">
            <v>77</v>
          </cell>
          <cell r="K223">
            <v>119177</v>
          </cell>
          <cell r="L223">
            <v>2.3960396039999998</v>
          </cell>
          <cell r="M223">
            <v>1.8961038960000001</v>
          </cell>
          <cell r="N223">
            <v>2.673267327</v>
          </cell>
          <cell r="O223">
            <v>2.0779220779999998</v>
          </cell>
          <cell r="P223">
            <v>0.58745874600000003</v>
          </cell>
          <cell r="Q223">
            <v>0.40259740300000002</v>
          </cell>
          <cell r="R223">
            <v>0.66376772799999995</v>
          </cell>
          <cell r="S223">
            <v>0.26678848799999999</v>
          </cell>
          <cell r="T223">
            <v>0.88870013000000003</v>
          </cell>
          <cell r="U223">
            <v>0.44755244799999999</v>
          </cell>
          <cell r="V223">
            <v>0.66277397000000005</v>
          </cell>
          <cell r="W223">
            <v>0.16824966099999999</v>
          </cell>
        </row>
        <row r="224">
          <cell r="C224" t="str">
            <v>get carter</v>
          </cell>
          <cell r="D224">
            <v>2000</v>
          </cell>
          <cell r="E224">
            <v>4.8</v>
          </cell>
          <cell r="F224">
            <v>14319</v>
          </cell>
          <cell r="G224" t="str">
            <v>['action', 'crime', 'drama', 'thriller']</v>
          </cell>
          <cell r="H224">
            <v>1</v>
          </cell>
          <cell r="I224">
            <v>1971</v>
          </cell>
          <cell r="J224">
            <v>7518</v>
          </cell>
          <cell r="K224">
            <v>67128</v>
          </cell>
          <cell r="L224">
            <v>2.3157894739999998</v>
          </cell>
          <cell r="M224">
            <v>2.711538462</v>
          </cell>
          <cell r="N224">
            <v>2.3827751199999998</v>
          </cell>
          <cell r="O224">
            <v>3.442307692</v>
          </cell>
          <cell r="P224">
            <v>0.56459330100000005</v>
          </cell>
          <cell r="Q224">
            <v>0.92307692299999999</v>
          </cell>
          <cell r="R224">
            <v>0.64153627300000005</v>
          </cell>
          <cell r="S224">
            <v>0.381523</v>
          </cell>
          <cell r="T224">
            <v>0.79212899400000003</v>
          </cell>
          <cell r="U224">
            <v>0.74142011799999996</v>
          </cell>
          <cell r="V224">
            <v>0.63697705800000004</v>
          </cell>
          <cell r="W224">
            <v>0.38576348999999999</v>
          </cell>
        </row>
        <row r="225">
          <cell r="C225" t="str">
            <v>glengarry glen ross</v>
          </cell>
          <cell r="D225">
            <v>1992</v>
          </cell>
          <cell r="E225">
            <v>7.9</v>
          </cell>
          <cell r="F225">
            <v>32882</v>
          </cell>
          <cell r="G225" t="str">
            <v>['drama']</v>
          </cell>
          <cell r="H225">
            <v>0</v>
          </cell>
          <cell r="I225">
            <v>1992</v>
          </cell>
          <cell r="J225">
            <v>450</v>
          </cell>
          <cell r="K225">
            <v>104348</v>
          </cell>
          <cell r="L225">
            <v>2.1463939719999998</v>
          </cell>
          <cell r="M225">
            <v>0</v>
          </cell>
          <cell r="N225">
            <v>2.4639397199999999</v>
          </cell>
          <cell r="O225">
            <v>0</v>
          </cell>
          <cell r="P225">
            <v>0.57911732999999999</v>
          </cell>
          <cell r="Q225">
            <v>0</v>
          </cell>
          <cell r="R225">
            <v>0.59460914099999995</v>
          </cell>
          <cell r="S225">
            <v>0</v>
          </cell>
          <cell r="T225">
            <v>0.81911132799999997</v>
          </cell>
          <cell r="U225">
            <v>0</v>
          </cell>
          <cell r="V225">
            <v>0.65336314200000001</v>
          </cell>
          <cell r="W225">
            <v>0</v>
          </cell>
        </row>
        <row r="226">
          <cell r="C226" t="str">
            <v>gone in sixty seconds</v>
          </cell>
          <cell r="D226">
            <v>2000</v>
          </cell>
          <cell r="E226">
            <v>6</v>
          </cell>
          <cell r="F226">
            <v>74474</v>
          </cell>
          <cell r="G226" t="str">
            <v>['action', 'crime', 'thriller']</v>
          </cell>
          <cell r="H226">
            <v>1</v>
          </cell>
          <cell r="I226">
            <v>2000</v>
          </cell>
          <cell r="J226">
            <v>2917</v>
          </cell>
          <cell r="K226">
            <v>187078</v>
          </cell>
          <cell r="L226">
            <v>2.261136713</v>
          </cell>
          <cell r="M226">
            <v>0</v>
          </cell>
          <cell r="N226">
            <v>2.5514592930000002</v>
          </cell>
          <cell r="O226">
            <v>0</v>
          </cell>
          <cell r="P226">
            <v>0.56835637500000002</v>
          </cell>
          <cell r="Q226">
            <v>0</v>
          </cell>
          <cell r="R226">
            <v>0.62639598100000005</v>
          </cell>
          <cell r="S226">
            <v>0</v>
          </cell>
          <cell r="T226">
            <v>0.84820630699999999</v>
          </cell>
          <cell r="U226">
            <v>0</v>
          </cell>
          <cell r="V226">
            <v>0.64122257699999996</v>
          </cell>
          <cell r="W226">
            <v>0</v>
          </cell>
        </row>
        <row r="227">
          <cell r="C227" t="str">
            <v>goodfellas</v>
          </cell>
          <cell r="D227">
            <v>1990</v>
          </cell>
          <cell r="E227">
            <v>8.8000000000000007</v>
          </cell>
          <cell r="F227">
            <v>234582</v>
          </cell>
          <cell r="G227" t="str">
            <v>['crime', 'drama', 'thriller']</v>
          </cell>
          <cell r="H227">
            <v>3</v>
          </cell>
          <cell r="I227">
            <v>1990</v>
          </cell>
          <cell r="J227">
            <v>2211</v>
          </cell>
          <cell r="K227">
            <v>99685</v>
          </cell>
          <cell r="L227">
            <v>2.0411985019999999</v>
          </cell>
          <cell r="M227">
            <v>2.461538462</v>
          </cell>
          <cell r="N227">
            <v>2.2734082400000002</v>
          </cell>
          <cell r="O227">
            <v>3.269230769</v>
          </cell>
          <cell r="P227">
            <v>0.52434456900000004</v>
          </cell>
          <cell r="Q227">
            <v>1.038461538</v>
          </cell>
          <cell r="R227">
            <v>0.56546715299999994</v>
          </cell>
          <cell r="S227">
            <v>0.34634712000000001</v>
          </cell>
          <cell r="T227">
            <v>0.75577110400000003</v>
          </cell>
          <cell r="U227">
            <v>0.70414201200000004</v>
          </cell>
          <cell r="V227">
            <v>0.59156823199999997</v>
          </cell>
          <cell r="W227">
            <v>0.43398392699999999</v>
          </cell>
        </row>
        <row r="228">
          <cell r="C228" t="str">
            <v>good will hunting</v>
          </cell>
          <cell r="D228">
            <v>1997</v>
          </cell>
          <cell r="E228">
            <v>8.1</v>
          </cell>
          <cell r="F228">
            <v>154419</v>
          </cell>
          <cell r="G228" t="str">
            <v>['drama']</v>
          </cell>
          <cell r="H228">
            <v>0</v>
          </cell>
          <cell r="I228">
            <v>1997</v>
          </cell>
          <cell r="J228">
            <v>623</v>
          </cell>
          <cell r="K228">
            <v>119217</v>
          </cell>
          <cell r="L228">
            <v>2.2351190480000001</v>
          </cell>
          <cell r="M228">
            <v>2.526570048</v>
          </cell>
          <cell r="N228">
            <v>2.3928571430000001</v>
          </cell>
          <cell r="O228">
            <v>2.5603864729999999</v>
          </cell>
          <cell r="P228">
            <v>0.54761904800000005</v>
          </cell>
          <cell r="Q228">
            <v>0.63285024199999995</v>
          </cell>
          <cell r="R228">
            <v>0.61918838499999995</v>
          </cell>
          <cell r="S228">
            <v>0.35549729299999999</v>
          </cell>
          <cell r="T228">
            <v>0.79548065899999998</v>
          </cell>
          <cell r="U228">
            <v>0.55146785600000003</v>
          </cell>
          <cell r="V228">
            <v>0.61782661800000005</v>
          </cell>
          <cell r="W228">
            <v>0.26447472799999999</v>
          </cell>
        </row>
        <row r="229">
          <cell r="C229" t="str">
            <v>grosse pointe blank</v>
          </cell>
          <cell r="D229">
            <v>1997</v>
          </cell>
          <cell r="E229">
            <v>7.4</v>
          </cell>
          <cell r="F229">
            <v>41877</v>
          </cell>
          <cell r="G229" t="str">
            <v>['comedy', 'crime', 'romance', 'thriller']</v>
          </cell>
          <cell r="H229">
            <v>3</v>
          </cell>
          <cell r="I229">
            <v>1997</v>
          </cell>
          <cell r="J229">
            <v>1000</v>
          </cell>
          <cell r="K229">
            <v>119229</v>
          </cell>
          <cell r="L229">
            <v>2.4354838710000002</v>
          </cell>
          <cell r="M229">
            <v>1.9411764709999999</v>
          </cell>
          <cell r="N229">
            <v>2.7580645160000001</v>
          </cell>
          <cell r="O229">
            <v>2.4545454549999999</v>
          </cell>
          <cell r="P229">
            <v>0.71370967699999999</v>
          </cell>
          <cell r="Q229">
            <v>0.52406417100000002</v>
          </cell>
          <cell r="R229">
            <v>0.67469485600000001</v>
          </cell>
          <cell r="S229">
            <v>0.27313035800000002</v>
          </cell>
          <cell r="T229">
            <v>0.91689008000000005</v>
          </cell>
          <cell r="U229">
            <v>0.52867132900000002</v>
          </cell>
          <cell r="V229">
            <v>0.805210918</v>
          </cell>
          <cell r="W229">
            <v>0.21901189200000001</v>
          </cell>
        </row>
        <row r="230">
          <cell r="C230" t="str">
            <v>hackers</v>
          </cell>
          <cell r="D230">
            <v>1995</v>
          </cell>
          <cell r="E230">
            <v>5.8</v>
          </cell>
          <cell r="F230">
            <v>27009</v>
          </cell>
          <cell r="G230" t="str">
            <v>['action', 'crime', 'drama', 'thriller']</v>
          </cell>
          <cell r="H230">
            <v>2</v>
          </cell>
          <cell r="I230">
            <v>1995</v>
          </cell>
          <cell r="J230">
            <v>97</v>
          </cell>
          <cell r="K230">
            <v>113243</v>
          </cell>
          <cell r="L230">
            <v>2.08</v>
          </cell>
          <cell r="M230">
            <v>2.6689655170000002</v>
          </cell>
          <cell r="N230">
            <v>2.6109090909999999</v>
          </cell>
          <cell r="O230">
            <v>2.4206896549999999</v>
          </cell>
          <cell r="P230">
            <v>0.62181818200000005</v>
          </cell>
          <cell r="Q230">
            <v>0.64827586199999998</v>
          </cell>
          <cell r="R230">
            <v>0.57621621599999995</v>
          </cell>
          <cell r="S230">
            <v>0.37553283700000001</v>
          </cell>
          <cell r="T230">
            <v>0.86796977799999997</v>
          </cell>
          <cell r="U230">
            <v>0.52137931000000004</v>
          </cell>
          <cell r="V230">
            <v>0.70153846200000003</v>
          </cell>
          <cell r="W230">
            <v>0.270921256</v>
          </cell>
        </row>
        <row r="231">
          <cell r="C231" t="str">
            <v>halloween</v>
          </cell>
          <cell r="D231">
            <v>1978</v>
          </cell>
          <cell r="E231">
            <v>7.9</v>
          </cell>
          <cell r="F231">
            <v>64690</v>
          </cell>
          <cell r="G231" t="str">
            <v>['horror', 'thriller']</v>
          </cell>
          <cell r="H231">
            <v>3</v>
          </cell>
          <cell r="I231">
            <v>1978</v>
          </cell>
          <cell r="J231">
            <v>2815</v>
          </cell>
          <cell r="K231">
            <v>77651</v>
          </cell>
          <cell r="L231">
            <v>2.0657894739999998</v>
          </cell>
          <cell r="M231">
            <v>2.3868312760000001</v>
          </cell>
          <cell r="N231">
            <v>2.25</v>
          </cell>
          <cell r="O231">
            <v>2.5308641980000002</v>
          </cell>
          <cell r="P231">
            <v>0.56578947400000001</v>
          </cell>
          <cell r="Q231">
            <v>0.71193415599999998</v>
          </cell>
          <cell r="R231">
            <v>0.57227951600000004</v>
          </cell>
          <cell r="S231">
            <v>0.33583555599999998</v>
          </cell>
          <cell r="T231">
            <v>0.74798927599999998</v>
          </cell>
          <cell r="U231">
            <v>0.54510921199999995</v>
          </cell>
          <cell r="V231">
            <v>0.63832658600000003</v>
          </cell>
          <cell r="W231">
            <v>0.29752472200000002</v>
          </cell>
        </row>
        <row r="232">
          <cell r="C232" t="str">
            <v>halloween</v>
          </cell>
          <cell r="D232">
            <v>1978</v>
          </cell>
          <cell r="E232">
            <v>7.9</v>
          </cell>
          <cell r="F232">
            <v>64690</v>
          </cell>
          <cell r="G232" t="str">
            <v>['horror', 'thriller']</v>
          </cell>
          <cell r="H232">
            <v>3</v>
          </cell>
          <cell r="I232">
            <v>2007</v>
          </cell>
          <cell r="J232">
            <v>3655</v>
          </cell>
          <cell r="K232">
            <v>373883</v>
          </cell>
          <cell r="L232">
            <v>2.0657894739999998</v>
          </cell>
          <cell r="M232">
            <v>2.3868312760000001</v>
          </cell>
          <cell r="N232">
            <v>2.25</v>
          </cell>
          <cell r="O232">
            <v>2.5308641980000002</v>
          </cell>
          <cell r="P232">
            <v>0.56578947400000001</v>
          </cell>
          <cell r="Q232">
            <v>0.71193415599999998</v>
          </cell>
          <cell r="R232">
            <v>0.57227951600000004</v>
          </cell>
          <cell r="S232">
            <v>0.33583555599999998</v>
          </cell>
          <cell r="T232">
            <v>0.74798927599999998</v>
          </cell>
          <cell r="U232">
            <v>0.54510921199999995</v>
          </cell>
          <cell r="V232">
            <v>0.63832658600000003</v>
          </cell>
          <cell r="W232">
            <v>0.29752472200000002</v>
          </cell>
        </row>
        <row r="233">
          <cell r="C233" t="str">
            <v>halloween</v>
          </cell>
          <cell r="D233">
            <v>1978</v>
          </cell>
          <cell r="E233">
            <v>7.9</v>
          </cell>
          <cell r="F233">
            <v>64690</v>
          </cell>
          <cell r="G233" t="str">
            <v>['horror', 'thriller']</v>
          </cell>
          <cell r="H233">
            <v>3</v>
          </cell>
          <cell r="I233">
            <v>2018</v>
          </cell>
          <cell r="J233">
            <v>8452</v>
          </cell>
          <cell r="K233">
            <v>1502407</v>
          </cell>
          <cell r="L233">
            <v>2.0657894739999998</v>
          </cell>
          <cell r="M233">
            <v>2.3868312760000001</v>
          </cell>
          <cell r="N233">
            <v>2.25</v>
          </cell>
          <cell r="O233">
            <v>2.5308641980000002</v>
          </cell>
          <cell r="P233">
            <v>0.56578947400000001</v>
          </cell>
          <cell r="Q233">
            <v>0.71193415599999998</v>
          </cell>
          <cell r="R233">
            <v>0.57227951600000004</v>
          </cell>
          <cell r="S233">
            <v>0.33583555599999998</v>
          </cell>
          <cell r="T233">
            <v>0.74798927599999998</v>
          </cell>
          <cell r="U233">
            <v>0.54510921199999995</v>
          </cell>
          <cell r="V233">
            <v>0.63832658600000003</v>
          </cell>
          <cell r="W233">
            <v>0.29752472200000002</v>
          </cell>
        </row>
        <row r="234">
          <cell r="C234" t="str">
            <v>hannah and her sisters</v>
          </cell>
          <cell r="D234">
            <v>1986</v>
          </cell>
          <cell r="E234">
            <v>7.9</v>
          </cell>
          <cell r="F234">
            <v>21088</v>
          </cell>
          <cell r="G234" t="str">
            <v>['comedy', 'drama', 'romance']</v>
          </cell>
          <cell r="H234">
            <v>3</v>
          </cell>
          <cell r="I234">
            <v>1986</v>
          </cell>
          <cell r="J234">
            <v>1017</v>
          </cell>
          <cell r="K234">
            <v>91167</v>
          </cell>
          <cell r="L234">
            <v>2.4327354259999998</v>
          </cell>
          <cell r="M234">
            <v>2.4889589910000001</v>
          </cell>
          <cell r="N234">
            <v>2.6053811659999999</v>
          </cell>
          <cell r="O234">
            <v>2.697160883</v>
          </cell>
          <cell r="P234">
            <v>0.56726457399999997</v>
          </cell>
          <cell r="Q234">
            <v>0.62618296500000004</v>
          </cell>
          <cell r="R234">
            <v>0.67393346300000001</v>
          </cell>
          <cell r="S234">
            <v>0.35020528499999998</v>
          </cell>
          <cell r="T234">
            <v>0.86613207699999994</v>
          </cell>
          <cell r="U234">
            <v>0.58092695900000002</v>
          </cell>
          <cell r="V234">
            <v>0.63999080100000005</v>
          </cell>
          <cell r="W234">
            <v>0.26168840300000001</v>
          </cell>
        </row>
        <row r="235">
          <cell r="C235" t="str">
            <v>hannibal</v>
          </cell>
          <cell r="D235">
            <v>2001</v>
          </cell>
          <cell r="E235">
            <v>6.4</v>
          </cell>
          <cell r="F235">
            <v>75788</v>
          </cell>
          <cell r="G235" t="str">
            <v>['crime', 'thriller']</v>
          </cell>
          <cell r="H235">
            <v>3</v>
          </cell>
          <cell r="I235">
            <v>2001</v>
          </cell>
          <cell r="J235">
            <v>4210</v>
          </cell>
          <cell r="K235">
            <v>212985</v>
          </cell>
          <cell r="L235">
            <v>2.4735849060000001</v>
          </cell>
          <cell r="M235">
            <v>1.832116788</v>
          </cell>
          <cell r="N235">
            <v>2.5867924530000002</v>
          </cell>
          <cell r="O235">
            <v>2.072992701</v>
          </cell>
          <cell r="P235">
            <v>0.63962264199999996</v>
          </cell>
          <cell r="Q235">
            <v>0.45255474499999998</v>
          </cell>
          <cell r="R235">
            <v>0.68524987299999995</v>
          </cell>
          <cell r="S235">
            <v>0.25778527699999998</v>
          </cell>
          <cell r="T235">
            <v>0.85995245099999995</v>
          </cell>
          <cell r="U235">
            <v>0.446490736</v>
          </cell>
          <cell r="V235">
            <v>0.72162554400000001</v>
          </cell>
          <cell r="W235">
            <v>0.189127356</v>
          </cell>
        </row>
        <row r="236">
          <cell r="C236" t="str">
            <v>hannibal</v>
          </cell>
          <cell r="D236">
            <v>2001</v>
          </cell>
          <cell r="E236">
            <v>6.4</v>
          </cell>
          <cell r="F236">
            <v>75788</v>
          </cell>
          <cell r="G236" t="str">
            <v>['crime', 'thriller']</v>
          </cell>
          <cell r="H236">
            <v>3</v>
          </cell>
          <cell r="I236">
            <v>2012</v>
          </cell>
          <cell r="J236">
            <v>4190</v>
          </cell>
          <cell r="K236">
            <v>2243973</v>
          </cell>
          <cell r="L236">
            <v>2.4735849060000001</v>
          </cell>
          <cell r="M236">
            <v>1.832116788</v>
          </cell>
          <cell r="N236">
            <v>2.5867924530000002</v>
          </cell>
          <cell r="O236">
            <v>2.072992701</v>
          </cell>
          <cell r="P236">
            <v>0.63962264199999996</v>
          </cell>
          <cell r="Q236">
            <v>0.45255474499999998</v>
          </cell>
          <cell r="R236">
            <v>0.68524987299999995</v>
          </cell>
          <cell r="S236">
            <v>0.25778527699999998</v>
          </cell>
          <cell r="T236">
            <v>0.85995245099999995</v>
          </cell>
          <cell r="U236">
            <v>0.446490736</v>
          </cell>
          <cell r="V236">
            <v>0.72162554400000001</v>
          </cell>
          <cell r="W236">
            <v>0.189127356</v>
          </cell>
        </row>
        <row r="237">
          <cell r="C237" t="str">
            <v>heathers</v>
          </cell>
          <cell r="D237">
            <v>1989</v>
          </cell>
          <cell r="E237">
            <v>7.3</v>
          </cell>
          <cell r="F237">
            <v>25236</v>
          </cell>
          <cell r="G237" t="str">
            <v>['comedy', 'crime']</v>
          </cell>
          <cell r="H237">
            <v>3</v>
          </cell>
          <cell r="I237">
            <v>1988</v>
          </cell>
          <cell r="J237">
            <v>859</v>
          </cell>
          <cell r="K237">
            <v>97493</v>
          </cell>
          <cell r="L237">
            <v>2.4855072460000001</v>
          </cell>
          <cell r="M237">
            <v>2.2147651009999998</v>
          </cell>
          <cell r="N237">
            <v>2.717391304</v>
          </cell>
          <cell r="O237">
            <v>2.3557046979999998</v>
          </cell>
          <cell r="P237">
            <v>0.53260869600000005</v>
          </cell>
          <cell r="Q237">
            <v>0.62416107399999998</v>
          </cell>
          <cell r="R237">
            <v>0.68855268300000005</v>
          </cell>
          <cell r="S237">
            <v>0.31162524000000003</v>
          </cell>
          <cell r="T237">
            <v>0.90336869099999995</v>
          </cell>
          <cell r="U237">
            <v>0.50738254999999999</v>
          </cell>
          <cell r="V237">
            <v>0.600891862</v>
          </cell>
          <cell r="W237">
            <v>0.26084343399999999</v>
          </cell>
        </row>
        <row r="238">
          <cell r="C238" t="str">
            <v>heavenly creatures</v>
          </cell>
          <cell r="D238">
            <v>1994</v>
          </cell>
          <cell r="E238">
            <v>7.6</v>
          </cell>
          <cell r="F238">
            <v>27211</v>
          </cell>
          <cell r="G238" t="str">
            <v>['crime', 'drama', 'fantasy', 'thriller']</v>
          </cell>
          <cell r="H238">
            <v>3</v>
          </cell>
          <cell r="I238">
            <v>1994</v>
          </cell>
          <cell r="J238">
            <v>567</v>
          </cell>
          <cell r="K238">
            <v>110005</v>
          </cell>
          <cell r="L238">
            <v>3.6097560980000001</v>
          </cell>
          <cell r="M238">
            <v>2.3313253010000001</v>
          </cell>
          <cell r="N238">
            <v>2.8780487799999999</v>
          </cell>
          <cell r="O238">
            <v>2.28313253</v>
          </cell>
          <cell r="P238">
            <v>0.82926829300000005</v>
          </cell>
          <cell r="Q238">
            <v>0.51807228900000002</v>
          </cell>
          <cell r="R238">
            <v>1</v>
          </cell>
          <cell r="S238">
            <v>0.32802567100000002</v>
          </cell>
          <cell r="T238">
            <v>0.95677761100000003</v>
          </cell>
          <cell r="U238">
            <v>0.491751622</v>
          </cell>
          <cell r="V238">
            <v>0.93558474000000003</v>
          </cell>
          <cell r="W238">
            <v>0.21650782199999999</v>
          </cell>
        </row>
        <row r="239">
          <cell r="C239" t="str">
            <v>hero</v>
          </cell>
          <cell r="D239" t="str">
            <v>1992/I</v>
          </cell>
          <cell r="E239">
            <v>6.3</v>
          </cell>
          <cell r="F239">
            <v>10573</v>
          </cell>
          <cell r="G239" t="str">
            <v>['comedy', 'drama']</v>
          </cell>
          <cell r="H239">
            <v>1</v>
          </cell>
          <cell r="I239">
            <v>1992</v>
          </cell>
          <cell r="J239">
            <v>4999</v>
          </cell>
          <cell r="K239">
            <v>104412</v>
          </cell>
          <cell r="L239">
            <v>2.6976744190000002</v>
          </cell>
          <cell r="M239">
            <v>2.1555555559999999</v>
          </cell>
          <cell r="N239">
            <v>2.8197674419999998</v>
          </cell>
          <cell r="O239">
            <v>2.8666666670000001</v>
          </cell>
          <cell r="P239">
            <v>0.62209302300000002</v>
          </cell>
          <cell r="Q239">
            <v>0.77777777800000003</v>
          </cell>
          <cell r="R239">
            <v>0.74732872400000006</v>
          </cell>
          <cell r="S239">
            <v>0.30329424900000002</v>
          </cell>
          <cell r="T239">
            <v>0.93740258099999996</v>
          </cell>
          <cell r="U239">
            <v>0.61743589700000001</v>
          </cell>
          <cell r="V239">
            <v>0.70184853899999999</v>
          </cell>
          <cell r="W239">
            <v>0.32504145899999998</v>
          </cell>
        </row>
        <row r="240">
          <cell r="C240" t="str">
            <v>house on haunted hill</v>
          </cell>
          <cell r="D240">
            <v>1999</v>
          </cell>
          <cell r="E240">
            <v>5.3</v>
          </cell>
          <cell r="F240">
            <v>23127</v>
          </cell>
          <cell r="G240" t="str">
            <v>['horror', 'mystery', 'thriller']</v>
          </cell>
          <cell r="H240">
            <v>3</v>
          </cell>
          <cell r="I240">
            <v>1959</v>
          </cell>
          <cell r="J240">
            <v>4373</v>
          </cell>
          <cell r="K240">
            <v>51744</v>
          </cell>
          <cell r="L240">
            <v>2.2036553520000002</v>
          </cell>
          <cell r="M240">
            <v>2.9569892470000001</v>
          </cell>
          <cell r="N240">
            <v>2.4255874670000002</v>
          </cell>
          <cell r="O240">
            <v>2.8924731179999998</v>
          </cell>
          <cell r="P240">
            <v>0.566579634</v>
          </cell>
          <cell r="Q240">
            <v>0.90322580600000002</v>
          </cell>
          <cell r="R240">
            <v>0.61047209099999999</v>
          </cell>
          <cell r="S240">
            <v>0.41605878899999998</v>
          </cell>
          <cell r="T240">
            <v>0.80636151700000003</v>
          </cell>
          <cell r="U240">
            <v>0.62299420999999999</v>
          </cell>
          <cell r="V240">
            <v>0.63921804900000001</v>
          </cell>
          <cell r="W240">
            <v>0.37746750099999998</v>
          </cell>
        </row>
        <row r="241">
          <cell r="C241" t="str">
            <v>hellraiser iii: hell on earth</v>
          </cell>
          <cell r="D241">
            <v>1992</v>
          </cell>
          <cell r="E241">
            <v>5.0999999999999996</v>
          </cell>
          <cell r="F241">
            <v>7716</v>
          </cell>
          <cell r="G241" t="str">
            <v>['horror']</v>
          </cell>
          <cell r="H241">
            <v>3</v>
          </cell>
          <cell r="I241">
            <v>1992</v>
          </cell>
          <cell r="J241">
            <v>6397</v>
          </cell>
          <cell r="K241">
            <v>104409</v>
          </cell>
          <cell r="L241">
            <v>1.8679245280000001</v>
          </cell>
          <cell r="M241">
            <v>2.0145985400000002</v>
          </cell>
          <cell r="N241">
            <v>2.41509434</v>
          </cell>
          <cell r="O241">
            <v>2.452554745</v>
          </cell>
          <cell r="P241">
            <v>0.61320754700000002</v>
          </cell>
          <cell r="Q241">
            <v>0.48905109499999999</v>
          </cell>
          <cell r="R241">
            <v>0.51746557900000001</v>
          </cell>
          <cell r="S241">
            <v>0.28346110099999999</v>
          </cell>
          <cell r="T241">
            <v>0.80287318500000004</v>
          </cell>
          <cell r="U241">
            <v>0.52824256000000003</v>
          </cell>
          <cell r="V241">
            <v>0.69182389899999996</v>
          </cell>
          <cell r="W241">
            <v>0.20437956199999999</v>
          </cell>
        </row>
        <row r="242">
          <cell r="C242" t="str">
            <v>hudson hawk</v>
          </cell>
          <cell r="D242">
            <v>1991</v>
          </cell>
          <cell r="E242">
            <v>5.4</v>
          </cell>
          <cell r="F242">
            <v>22116</v>
          </cell>
          <cell r="G242" t="str">
            <v>['action', 'adventure', 'comedy', 'action', 'adventure', 'comedy', 'crime']</v>
          </cell>
          <cell r="H242">
            <v>3</v>
          </cell>
          <cell r="I242">
            <v>1991</v>
          </cell>
          <cell r="J242">
            <v>3544</v>
          </cell>
          <cell r="K242">
            <v>102070</v>
          </cell>
          <cell r="L242">
            <v>2.35546875</v>
          </cell>
          <cell r="M242">
            <v>2.0522388060000001</v>
          </cell>
          <cell r="N242">
            <v>2.390625</v>
          </cell>
          <cell r="O242">
            <v>2.574626866</v>
          </cell>
          <cell r="P242">
            <v>0.578125</v>
          </cell>
          <cell r="Q242">
            <v>0.53731343300000001</v>
          </cell>
          <cell r="R242">
            <v>0.65252850500000004</v>
          </cell>
          <cell r="S242">
            <v>0.28875721900000001</v>
          </cell>
          <cell r="T242">
            <v>0.79473860600000001</v>
          </cell>
          <cell r="U242">
            <v>0.55453501699999996</v>
          </cell>
          <cell r="V242">
            <v>0.65224358999999998</v>
          </cell>
          <cell r="W242">
            <v>0.224548897</v>
          </cell>
        </row>
        <row r="243">
          <cell r="C243" t="str">
            <v>i walked with a zombie</v>
          </cell>
          <cell r="D243">
            <v>1943</v>
          </cell>
          <cell r="E243">
            <v>7.3</v>
          </cell>
          <cell r="F243">
            <v>3420</v>
          </cell>
          <cell r="G243" t="str">
            <v>['horror']</v>
          </cell>
          <cell r="H243">
            <v>3</v>
          </cell>
          <cell r="I243">
            <v>1943</v>
          </cell>
          <cell r="J243">
            <v>1955</v>
          </cell>
          <cell r="K243">
            <v>36027</v>
          </cell>
          <cell r="L243">
            <v>2.6590909090000001</v>
          </cell>
          <cell r="M243">
            <v>2.3399209490000001</v>
          </cell>
          <cell r="N243">
            <v>2.5681818179999998</v>
          </cell>
          <cell r="O243">
            <v>2.3754940709999999</v>
          </cell>
          <cell r="P243">
            <v>0.88636363600000001</v>
          </cell>
          <cell r="Q243">
            <v>0.57707509899999998</v>
          </cell>
          <cell r="R243">
            <v>0.73664004900000002</v>
          </cell>
          <cell r="S243">
            <v>0.329235108</v>
          </cell>
          <cell r="T243">
            <v>0.85376553700000002</v>
          </cell>
          <cell r="U243">
            <v>0.51164487700000005</v>
          </cell>
          <cell r="V243">
            <v>1</v>
          </cell>
          <cell r="W243">
            <v>0.241165713</v>
          </cell>
        </row>
        <row r="244">
          <cell r="C244" t="str">
            <v>insomnia</v>
          </cell>
          <cell r="D244" t="str">
            <v>2002/I</v>
          </cell>
          <cell r="E244">
            <v>7.3</v>
          </cell>
          <cell r="F244">
            <v>69635</v>
          </cell>
          <cell r="G244" t="str">
            <v>['crime', 'drama', 'mystery', 'thriller']</v>
          </cell>
          <cell r="H244">
            <v>1</v>
          </cell>
          <cell r="I244">
            <v>2002</v>
          </cell>
          <cell r="J244">
            <v>121</v>
          </cell>
          <cell r="K244">
            <v>278504</v>
          </cell>
          <cell r="L244">
            <v>2.461538462</v>
          </cell>
          <cell r="M244">
            <v>1.90070922</v>
          </cell>
          <cell r="N244">
            <v>2.6293706289999998</v>
          </cell>
          <cell r="O244">
            <v>2.0567375889999999</v>
          </cell>
          <cell r="P244">
            <v>0.67132867100000004</v>
          </cell>
          <cell r="Q244">
            <v>0.50354609900000002</v>
          </cell>
          <cell r="R244">
            <v>0.68191268199999999</v>
          </cell>
          <cell r="S244">
            <v>0.26743647300000001</v>
          </cell>
          <cell r="T244">
            <v>0.87410712599999996</v>
          </cell>
          <cell r="U244">
            <v>0.44298963400000002</v>
          </cell>
          <cell r="V244">
            <v>0.75739645</v>
          </cell>
          <cell r="W244">
            <v>0.210437176</v>
          </cell>
        </row>
        <row r="245">
          <cell r="C245" t="str">
            <v>i still know what you did last summer</v>
          </cell>
          <cell r="D245">
            <v>1998</v>
          </cell>
          <cell r="E245">
            <v>4.0999999999999996</v>
          </cell>
          <cell r="F245">
            <v>23543</v>
          </cell>
          <cell r="G245" t="str">
            <v>['horror', 'mystery', 'thriller']</v>
          </cell>
          <cell r="H245">
            <v>3</v>
          </cell>
          <cell r="I245">
            <v>1998</v>
          </cell>
          <cell r="J245">
            <v>5844</v>
          </cell>
          <cell r="K245">
            <v>130018</v>
          </cell>
          <cell r="L245">
            <v>1.6625000000000001</v>
          </cell>
          <cell r="M245">
            <v>1.9222614840000001</v>
          </cell>
          <cell r="N245">
            <v>2</v>
          </cell>
          <cell r="O245">
            <v>2.2720848060000001</v>
          </cell>
          <cell r="P245">
            <v>0.45</v>
          </cell>
          <cell r="Q245">
            <v>0.50530035299999998</v>
          </cell>
          <cell r="R245">
            <v>0.46055743199999999</v>
          </cell>
          <cell r="S245">
            <v>0.27046895300000001</v>
          </cell>
          <cell r="T245">
            <v>0.664879357</v>
          </cell>
          <cell r="U245">
            <v>0.48937211200000003</v>
          </cell>
          <cell r="V245">
            <v>0.50769230799999998</v>
          </cell>
          <cell r="W245">
            <v>0.21117029700000001</v>
          </cell>
        </row>
        <row r="246">
          <cell r="C246" t="str">
            <v>isle of the dead</v>
          </cell>
          <cell r="D246">
            <v>1945</v>
          </cell>
          <cell r="E246">
            <v>6.6</v>
          </cell>
          <cell r="F246">
            <v>1405</v>
          </cell>
          <cell r="G246" t="str">
            <v>['drama', 'horror', 'mystery', 'thriller']</v>
          </cell>
          <cell r="H246">
            <v>3</v>
          </cell>
          <cell r="I246">
            <v>1945</v>
          </cell>
          <cell r="J246">
            <v>2004</v>
          </cell>
          <cell r="K246">
            <v>37820</v>
          </cell>
          <cell r="L246">
            <v>2.0108695650000001</v>
          </cell>
          <cell r="M246">
            <v>1.8910891089999999</v>
          </cell>
          <cell r="N246">
            <v>2.315217391</v>
          </cell>
          <cell r="O246">
            <v>2.366336634</v>
          </cell>
          <cell r="P246">
            <v>0.505434783</v>
          </cell>
          <cell r="Q246">
            <v>0.485148515</v>
          </cell>
          <cell r="R246">
            <v>0.557065217</v>
          </cell>
          <cell r="S246">
            <v>0.26608289000000002</v>
          </cell>
          <cell r="T246">
            <v>0.76967012499999998</v>
          </cell>
          <cell r="U246">
            <v>0.50967250600000003</v>
          </cell>
          <cell r="V246">
            <v>0.57023411400000001</v>
          </cell>
          <cell r="W246">
            <v>0.20274863300000001</v>
          </cell>
        </row>
        <row r="247">
          <cell r="C247" t="str">
            <v>jaws 2</v>
          </cell>
          <cell r="D247">
            <v>1978</v>
          </cell>
          <cell r="E247">
            <v>5.6</v>
          </cell>
          <cell r="F247">
            <v>18995</v>
          </cell>
          <cell r="G247" t="str">
            <v>['thriller']</v>
          </cell>
          <cell r="H247">
            <v>2</v>
          </cell>
          <cell r="I247">
            <v>1978</v>
          </cell>
          <cell r="J247">
            <v>7223</v>
          </cell>
          <cell r="K247">
            <v>77766</v>
          </cell>
          <cell r="L247">
            <v>2.5110356540000001</v>
          </cell>
          <cell r="M247">
            <v>2.5873015869999998</v>
          </cell>
          <cell r="N247">
            <v>2.619694397</v>
          </cell>
          <cell r="O247">
            <v>2.3968253970000002</v>
          </cell>
          <cell r="P247">
            <v>0.66553480499999995</v>
          </cell>
          <cell r="Q247">
            <v>0.65079365099999997</v>
          </cell>
          <cell r="R247">
            <v>0.69562474200000002</v>
          </cell>
          <cell r="S247">
            <v>0.36404243400000003</v>
          </cell>
          <cell r="T247">
            <v>0.870890363</v>
          </cell>
          <cell r="U247">
            <v>0.51623931599999995</v>
          </cell>
          <cell r="V247">
            <v>0.75085977999999998</v>
          </cell>
          <cell r="W247">
            <v>0.271973466</v>
          </cell>
        </row>
        <row r="248">
          <cell r="C248" t="str">
            <v>jaws 3-d</v>
          </cell>
          <cell r="D248">
            <v>1983</v>
          </cell>
          <cell r="E248">
            <v>3.3</v>
          </cell>
          <cell r="F248">
            <v>12839</v>
          </cell>
          <cell r="G248" t="str">
            <v>['thriller']</v>
          </cell>
          <cell r="H248">
            <v>3</v>
          </cell>
          <cell r="I248">
            <v>1983</v>
          </cell>
          <cell r="J248">
            <v>7243</v>
          </cell>
          <cell r="K248">
            <v>85750</v>
          </cell>
          <cell r="L248">
            <v>2.2658227850000001</v>
          </cell>
          <cell r="M248">
            <v>2.411311054</v>
          </cell>
          <cell r="N248">
            <v>2.7025316460000002</v>
          </cell>
          <cell r="O248">
            <v>2.3650385599999999</v>
          </cell>
          <cell r="P248">
            <v>0.49367088599999998</v>
          </cell>
          <cell r="Q248">
            <v>0.51156812299999999</v>
          </cell>
          <cell r="R248">
            <v>0.62769414999999995</v>
          </cell>
          <cell r="S248">
            <v>0.33927994700000003</v>
          </cell>
          <cell r="T248">
            <v>0.89842875099999997</v>
          </cell>
          <cell r="U248">
            <v>0.509392921</v>
          </cell>
          <cell r="V248">
            <v>0.55696202500000003</v>
          </cell>
          <cell r="W248">
            <v>0.21378966399999999</v>
          </cell>
        </row>
        <row r="249">
          <cell r="C249" t="str">
            <v>jaws: the revenge</v>
          </cell>
          <cell r="D249">
            <v>1987</v>
          </cell>
          <cell r="E249">
            <v>2.6</v>
          </cell>
          <cell r="F249">
            <v>15727</v>
          </cell>
          <cell r="G249" t="str">
            <v>['thriller']</v>
          </cell>
          <cell r="H249">
            <v>3</v>
          </cell>
          <cell r="I249">
            <v>1987</v>
          </cell>
          <cell r="J249">
            <v>6920</v>
          </cell>
          <cell r="K249">
            <v>93300</v>
          </cell>
          <cell r="L249">
            <v>2.2887323940000002</v>
          </cell>
          <cell r="M249">
            <v>2.3381502890000001</v>
          </cell>
          <cell r="N249">
            <v>2.6197183100000001</v>
          </cell>
          <cell r="O249">
            <v>2.6127167629999999</v>
          </cell>
          <cell r="P249">
            <v>0.66549295799999997</v>
          </cell>
          <cell r="Q249">
            <v>0.53757225399999997</v>
          </cell>
          <cell r="R249">
            <v>0.63404073100000002</v>
          </cell>
          <cell r="S249">
            <v>0.32898597000000002</v>
          </cell>
          <cell r="T249">
            <v>0.87089831200000001</v>
          </cell>
          <cell r="U249">
            <v>0.56273899500000002</v>
          </cell>
          <cell r="V249">
            <v>0.75081256799999996</v>
          </cell>
          <cell r="W249">
            <v>0.22465706199999999</v>
          </cell>
        </row>
        <row r="250">
          <cell r="C250" t="str">
            <v>jerry maguire</v>
          </cell>
          <cell r="D250">
            <v>1996</v>
          </cell>
          <cell r="E250">
            <v>7.3</v>
          </cell>
          <cell r="F250">
            <v>79706</v>
          </cell>
          <cell r="G250" t="str">
            <v>['comedy', 'drama', 'romance', 'sport']</v>
          </cell>
          <cell r="H250">
            <v>2</v>
          </cell>
          <cell r="I250">
            <v>1996</v>
          </cell>
          <cell r="J250">
            <v>8008</v>
          </cell>
          <cell r="K250">
            <v>116695</v>
          </cell>
          <cell r="L250">
            <v>2.2969283279999999</v>
          </cell>
          <cell r="M250">
            <v>2.0071428569999998</v>
          </cell>
          <cell r="N250">
            <v>2.467576792</v>
          </cell>
          <cell r="O250">
            <v>2.1357142859999998</v>
          </cell>
          <cell r="P250">
            <v>0.51535836199999996</v>
          </cell>
          <cell r="Q250">
            <v>0.51071428600000002</v>
          </cell>
          <cell r="R250">
            <v>0.63631122600000001</v>
          </cell>
          <cell r="S250">
            <v>0.28241206000000002</v>
          </cell>
          <cell r="T250">
            <v>0.82032043499999996</v>
          </cell>
          <cell r="U250">
            <v>0.46</v>
          </cell>
          <cell r="V250">
            <v>0.58142994699999995</v>
          </cell>
          <cell r="W250">
            <v>0.21343283599999999</v>
          </cell>
        </row>
        <row r="251">
          <cell r="C251" t="str">
            <v>jurassic park iii</v>
          </cell>
          <cell r="D251">
            <v>2001</v>
          </cell>
          <cell r="E251">
            <v>5.7</v>
          </cell>
          <cell r="F251">
            <v>62564</v>
          </cell>
          <cell r="G251" t="str">
            <v>['action', 'adventure', 'sci-fi', 'thriller']</v>
          </cell>
          <cell r="H251">
            <v>2</v>
          </cell>
          <cell r="I251">
            <v>2001</v>
          </cell>
          <cell r="J251">
            <v>6333</v>
          </cell>
          <cell r="K251">
            <v>163025</v>
          </cell>
          <cell r="L251">
            <v>2.215827338</v>
          </cell>
          <cell r="M251">
            <v>1.945578231</v>
          </cell>
          <cell r="N251">
            <v>2.3453237410000001</v>
          </cell>
          <cell r="O251">
            <v>2.068027211</v>
          </cell>
          <cell r="P251">
            <v>0.52517985599999994</v>
          </cell>
          <cell r="Q251">
            <v>0.489795918</v>
          </cell>
          <cell r="R251">
            <v>0.61384406000000002</v>
          </cell>
          <cell r="S251">
            <v>0.27374970100000001</v>
          </cell>
          <cell r="T251">
            <v>0.77967867000000002</v>
          </cell>
          <cell r="U251">
            <v>0.44542124500000002</v>
          </cell>
          <cell r="V251">
            <v>0.59251060700000002</v>
          </cell>
          <cell r="W251">
            <v>0.20469083199999999</v>
          </cell>
        </row>
        <row r="252">
          <cell r="C252" t="str">
            <v>jurassic park</v>
          </cell>
          <cell r="D252">
            <v>1993</v>
          </cell>
          <cell r="E252">
            <v>7.9</v>
          </cell>
          <cell r="F252">
            <v>153737</v>
          </cell>
          <cell r="G252" t="str">
            <v>['action', 'adventure', 'family', 'sci-fi', 'action', 'adventure', 'fantasy', 'sci-fi']</v>
          </cell>
          <cell r="H252">
            <v>3</v>
          </cell>
          <cell r="I252">
            <v>1993</v>
          </cell>
          <cell r="J252">
            <v>109</v>
          </cell>
          <cell r="K252">
            <v>107290</v>
          </cell>
          <cell r="L252">
            <v>2.2229299359999999</v>
          </cell>
          <cell r="M252">
            <v>2.16</v>
          </cell>
          <cell r="N252">
            <v>2.420382166</v>
          </cell>
          <cell r="O252">
            <v>2.1288888890000002</v>
          </cell>
          <cell r="P252">
            <v>0.5</v>
          </cell>
          <cell r="Q252">
            <v>0.47555555599999999</v>
          </cell>
          <cell r="R252">
            <v>0.61581167199999998</v>
          </cell>
          <cell r="S252">
            <v>0.30391959800000001</v>
          </cell>
          <cell r="T252">
            <v>0.80463106799999995</v>
          </cell>
          <cell r="U252">
            <v>0.45852991500000001</v>
          </cell>
          <cell r="V252">
            <v>0.56410256400000003</v>
          </cell>
          <cell r="W252">
            <v>0.198739635</v>
          </cell>
        </row>
        <row r="253">
          <cell r="C253" t="str">
            <v>freddy vs. jason</v>
          </cell>
          <cell r="D253">
            <v>2003</v>
          </cell>
          <cell r="E253">
            <v>5.8</v>
          </cell>
          <cell r="F253">
            <v>39850</v>
          </cell>
          <cell r="G253" t="str">
            <v>['horror', 'thriller']</v>
          </cell>
          <cell r="H253">
            <v>3</v>
          </cell>
          <cell r="I253">
            <v>2003</v>
          </cell>
          <cell r="J253">
            <v>8242</v>
          </cell>
          <cell r="K253">
            <v>329101</v>
          </cell>
          <cell r="L253">
            <v>3.076923077</v>
          </cell>
          <cell r="M253">
            <v>2.4060150380000001</v>
          </cell>
          <cell r="N253">
            <v>2.461538462</v>
          </cell>
          <cell r="O253">
            <v>2.6390977439999999</v>
          </cell>
          <cell r="P253">
            <v>0.53846153799999996</v>
          </cell>
          <cell r="Q253">
            <v>0.49624060199999998</v>
          </cell>
          <cell r="R253">
            <v>0.85239085199999998</v>
          </cell>
          <cell r="S253">
            <v>0.33853477900000001</v>
          </cell>
          <cell r="T253">
            <v>0.81831305399999998</v>
          </cell>
          <cell r="U253">
            <v>0.56842105300000001</v>
          </cell>
          <cell r="V253">
            <v>0.60749506900000005</v>
          </cell>
          <cell r="W253">
            <v>0.207384132</v>
          </cell>
        </row>
        <row r="254">
          <cell r="C254" t="str">
            <v>king kong</v>
          </cell>
          <cell r="D254">
            <v>2005</v>
          </cell>
          <cell r="E254">
            <v>7.6</v>
          </cell>
          <cell r="F254">
            <v>134187</v>
          </cell>
          <cell r="G254" t="str">
            <v>['adventure', 'drama', 'romance']</v>
          </cell>
          <cell r="H254">
            <v>0</v>
          </cell>
          <cell r="I254">
            <v>1933</v>
          </cell>
          <cell r="J254">
            <v>2229</v>
          </cell>
          <cell r="K254">
            <v>24216</v>
          </cell>
          <cell r="L254">
            <v>2.461538462</v>
          </cell>
          <cell r="M254">
            <v>2.2948717950000002</v>
          </cell>
          <cell r="N254">
            <v>2.8307692310000001</v>
          </cell>
          <cell r="O254">
            <v>2.346153846</v>
          </cell>
          <cell r="P254">
            <v>0.86153846199999995</v>
          </cell>
          <cell r="Q254">
            <v>0.679487179</v>
          </cell>
          <cell r="R254">
            <v>0.68191268199999999</v>
          </cell>
          <cell r="S254">
            <v>0.32289653400000001</v>
          </cell>
          <cell r="T254">
            <v>0.941060012</v>
          </cell>
          <cell r="U254">
            <v>0.50532544400000001</v>
          </cell>
          <cell r="V254">
            <v>0.97199210999999996</v>
          </cell>
          <cell r="W254">
            <v>0.28396479099999999</v>
          </cell>
        </row>
        <row r="255">
          <cell r="C255" t="str">
            <v>king kong</v>
          </cell>
          <cell r="D255">
            <v>2005</v>
          </cell>
          <cell r="E255">
            <v>7.6</v>
          </cell>
          <cell r="F255">
            <v>134187</v>
          </cell>
          <cell r="G255" t="str">
            <v>['adventure', 'drama', 'romance']</v>
          </cell>
          <cell r="H255">
            <v>0</v>
          </cell>
          <cell r="I255">
            <v>2005</v>
          </cell>
          <cell r="J255">
            <v>706</v>
          </cell>
          <cell r="K255">
            <v>360717</v>
          </cell>
          <cell r="L255">
            <v>2.461538462</v>
          </cell>
          <cell r="M255">
            <v>2.2948717950000002</v>
          </cell>
          <cell r="N255">
            <v>2.8307692310000001</v>
          </cell>
          <cell r="O255">
            <v>2.346153846</v>
          </cell>
          <cell r="P255">
            <v>0.86153846199999995</v>
          </cell>
          <cell r="Q255">
            <v>0.679487179</v>
          </cell>
          <cell r="R255">
            <v>0.68191268199999999</v>
          </cell>
          <cell r="S255">
            <v>0.32289653400000001</v>
          </cell>
          <cell r="T255">
            <v>0.941060012</v>
          </cell>
          <cell r="U255">
            <v>0.50532544400000001</v>
          </cell>
          <cell r="V255">
            <v>0.97199210999999996</v>
          </cell>
          <cell r="W255">
            <v>0.28396479099999999</v>
          </cell>
        </row>
        <row r="256">
          <cell r="C256" t="str">
            <v>klute</v>
          </cell>
          <cell r="D256">
            <v>1971</v>
          </cell>
          <cell r="E256">
            <v>7.2</v>
          </cell>
          <cell r="F256">
            <v>6901</v>
          </cell>
          <cell r="G256" t="str">
            <v>['mystery', 'romance', 'thriller']</v>
          </cell>
          <cell r="H256">
            <v>3</v>
          </cell>
          <cell r="I256">
            <v>1971</v>
          </cell>
          <cell r="J256">
            <v>6804</v>
          </cell>
          <cell r="K256">
            <v>67309</v>
          </cell>
          <cell r="L256">
            <v>1.960629921</v>
          </cell>
          <cell r="M256">
            <v>2.3432835820000002</v>
          </cell>
          <cell r="N256">
            <v>2.3070866140000001</v>
          </cell>
          <cell r="O256">
            <v>2.558208955</v>
          </cell>
          <cell r="P256">
            <v>0.433070866</v>
          </cell>
          <cell r="Q256">
            <v>0.58507462700000001</v>
          </cell>
          <cell r="R256">
            <v>0.54314747799999996</v>
          </cell>
          <cell r="S256">
            <v>0.32970824300000001</v>
          </cell>
          <cell r="T256">
            <v>0.766967132</v>
          </cell>
          <cell r="U256">
            <v>0.55099885199999998</v>
          </cell>
          <cell r="V256">
            <v>0.48859277200000001</v>
          </cell>
          <cell r="W256">
            <v>0.244508799</v>
          </cell>
        </row>
        <row r="257">
          <cell r="C257" t="str">
            <v>kramer vs. kramer</v>
          </cell>
          <cell r="D257">
            <v>1979</v>
          </cell>
          <cell r="E257">
            <v>7.7</v>
          </cell>
          <cell r="F257">
            <v>25836</v>
          </cell>
          <cell r="G257" t="str">
            <v>['drama']</v>
          </cell>
          <cell r="H257">
            <v>1</v>
          </cell>
          <cell r="I257">
            <v>1979</v>
          </cell>
          <cell r="J257">
            <v>7645</v>
          </cell>
          <cell r="K257">
            <v>79417</v>
          </cell>
          <cell r="L257">
            <v>2.3009708739999999</v>
          </cell>
          <cell r="M257">
            <v>2.4748603349999998</v>
          </cell>
          <cell r="N257">
            <v>2.4514563109999998</v>
          </cell>
          <cell r="O257">
            <v>2.541899441</v>
          </cell>
          <cell r="P257">
            <v>0.58737864100000003</v>
          </cell>
          <cell r="Q257">
            <v>0.69273742999999999</v>
          </cell>
          <cell r="R257">
            <v>0.63743112000000002</v>
          </cell>
          <cell r="S257">
            <v>0.34822155500000002</v>
          </cell>
          <cell r="T257">
            <v>0.814961347</v>
          </cell>
          <cell r="U257">
            <v>0.54748603399999995</v>
          </cell>
          <cell r="V257">
            <v>0.66268359499999996</v>
          </cell>
          <cell r="W257">
            <v>0.28950220999999998</v>
          </cell>
        </row>
        <row r="258">
          <cell r="C258" t="str">
            <v>leviathan</v>
          </cell>
          <cell r="D258">
            <v>1989</v>
          </cell>
          <cell r="E258">
            <v>5.3</v>
          </cell>
          <cell r="F258">
            <v>4751</v>
          </cell>
          <cell r="G258" t="str">
            <v>['adventure', 'horror', 'mystery', 'sci-fi', 'thriller']</v>
          </cell>
          <cell r="H258">
            <v>3</v>
          </cell>
          <cell r="I258">
            <v>1989</v>
          </cell>
          <cell r="J258">
            <v>3932</v>
          </cell>
          <cell r="K258">
            <v>97737</v>
          </cell>
          <cell r="L258">
            <v>2.4204204200000001</v>
          </cell>
          <cell r="M258">
            <v>0</v>
          </cell>
          <cell r="N258">
            <v>2.5825825830000002</v>
          </cell>
          <cell r="O258">
            <v>0</v>
          </cell>
          <cell r="P258">
            <v>0.56756756799999997</v>
          </cell>
          <cell r="Q258">
            <v>0</v>
          </cell>
          <cell r="R258">
            <v>0.67052187299999999</v>
          </cell>
          <cell r="S258">
            <v>0</v>
          </cell>
          <cell r="T258">
            <v>0.85855292299999997</v>
          </cell>
          <cell r="U258">
            <v>0</v>
          </cell>
          <cell r="V258">
            <v>0.64033264000000001</v>
          </cell>
          <cell r="W258">
            <v>0</v>
          </cell>
        </row>
        <row r="259">
          <cell r="C259" t="str">
            <v>leviathan</v>
          </cell>
          <cell r="D259">
            <v>1989</v>
          </cell>
          <cell r="E259">
            <v>5.3</v>
          </cell>
          <cell r="F259">
            <v>4751</v>
          </cell>
          <cell r="G259" t="str">
            <v>['adventure', 'horror', 'mystery', 'sci-fi', 'thriller']</v>
          </cell>
          <cell r="H259">
            <v>3</v>
          </cell>
          <cell r="I259">
            <v>2014</v>
          </cell>
          <cell r="J259">
            <v>5978</v>
          </cell>
          <cell r="K259">
            <v>2802154</v>
          </cell>
          <cell r="L259">
            <v>2.4204204200000001</v>
          </cell>
          <cell r="M259">
            <v>0</v>
          </cell>
          <cell r="N259">
            <v>2.5825825830000002</v>
          </cell>
          <cell r="O259">
            <v>0</v>
          </cell>
          <cell r="P259">
            <v>0.56756756799999997</v>
          </cell>
          <cell r="Q259">
            <v>0</v>
          </cell>
          <cell r="R259">
            <v>0.67052187299999999</v>
          </cell>
          <cell r="S259">
            <v>0</v>
          </cell>
          <cell r="T259">
            <v>0.85855292299999997</v>
          </cell>
          <cell r="U259">
            <v>0</v>
          </cell>
          <cell r="V259">
            <v>0.64033264000000001</v>
          </cell>
          <cell r="W259">
            <v>0</v>
          </cell>
        </row>
        <row r="260">
          <cell r="C260" t="str">
            <v>lock, stock and two smoking barrels</v>
          </cell>
          <cell r="D260">
            <v>1998</v>
          </cell>
          <cell r="E260">
            <v>8.1999999999999993</v>
          </cell>
          <cell r="F260">
            <v>129117</v>
          </cell>
          <cell r="G260" t="str">
            <v>['crime', 'thriller']</v>
          </cell>
          <cell r="H260">
            <v>1</v>
          </cell>
          <cell r="I260">
            <v>1998</v>
          </cell>
          <cell r="J260">
            <v>1668</v>
          </cell>
          <cell r="K260">
            <v>120735</v>
          </cell>
          <cell r="L260">
            <v>2.196185286</v>
          </cell>
          <cell r="M260">
            <v>2.7608695650000001</v>
          </cell>
          <cell r="N260">
            <v>2.3378746590000001</v>
          </cell>
          <cell r="O260">
            <v>2.3260869569999998</v>
          </cell>
          <cell r="P260">
            <v>0.54768392399999999</v>
          </cell>
          <cell r="Q260">
            <v>0.43478260899999999</v>
          </cell>
          <cell r="R260">
            <v>0.60840268099999995</v>
          </cell>
          <cell r="S260">
            <v>0.38846405899999997</v>
          </cell>
          <cell r="T260">
            <v>0.77720230000000001</v>
          </cell>
          <cell r="U260">
            <v>0.50100334400000002</v>
          </cell>
          <cell r="V260">
            <v>0.61789981100000002</v>
          </cell>
          <cell r="W260">
            <v>0.18170019500000001</v>
          </cell>
        </row>
        <row r="261">
          <cell r="C261" t="str">
            <v>lone star</v>
          </cell>
          <cell r="D261">
            <v>1996</v>
          </cell>
          <cell r="E261">
            <v>7.6</v>
          </cell>
          <cell r="F261">
            <v>14666</v>
          </cell>
          <cell r="G261" t="str">
            <v>['drama', 'mystery', 'romance', 'western']</v>
          </cell>
          <cell r="H261">
            <v>2</v>
          </cell>
          <cell r="I261">
            <v>1996</v>
          </cell>
          <cell r="J261">
            <v>5295</v>
          </cell>
          <cell r="K261">
            <v>116905</v>
          </cell>
          <cell r="L261">
            <v>2.1576182140000002</v>
          </cell>
          <cell r="M261">
            <v>2.0063897759999998</v>
          </cell>
          <cell r="N261">
            <v>2.5026269700000001</v>
          </cell>
          <cell r="O261">
            <v>2.236421725</v>
          </cell>
          <cell r="P261">
            <v>0.58318739100000005</v>
          </cell>
          <cell r="Q261">
            <v>0.47603833899999998</v>
          </cell>
          <cell r="R261">
            <v>0.59771855900000004</v>
          </cell>
          <cell r="S261">
            <v>0.28230609899999998</v>
          </cell>
          <cell r="T261">
            <v>0.83197250499999997</v>
          </cell>
          <cell r="U261">
            <v>0.48169083299999998</v>
          </cell>
          <cell r="V261">
            <v>0.65795500500000004</v>
          </cell>
          <cell r="W261">
            <v>0.19894139499999999</v>
          </cell>
        </row>
        <row r="262">
          <cell r="C262" t="str">
            <v>lost in translation</v>
          </cell>
          <cell r="D262">
            <v>2003</v>
          </cell>
          <cell r="E262">
            <v>7.9</v>
          </cell>
          <cell r="F262">
            <v>132645</v>
          </cell>
          <cell r="G262" t="str">
            <v>['drama', 'romance']</v>
          </cell>
          <cell r="H262">
            <v>3</v>
          </cell>
          <cell r="I262">
            <v>2003</v>
          </cell>
          <cell r="J262">
            <v>1041</v>
          </cell>
          <cell r="K262">
            <v>335266</v>
          </cell>
          <cell r="L262">
            <v>2.1881918819999999</v>
          </cell>
          <cell r="M262">
            <v>2.4736842110000001</v>
          </cell>
          <cell r="N262">
            <v>2.5092250919999999</v>
          </cell>
          <cell r="O262">
            <v>2.6666666669999999</v>
          </cell>
          <cell r="P262">
            <v>0.55350553499999999</v>
          </cell>
          <cell r="Q262">
            <v>0.66666666699999999</v>
          </cell>
          <cell r="R262">
            <v>0.60618829200000002</v>
          </cell>
          <cell r="S262">
            <v>0.34805607</v>
          </cell>
          <cell r="T262">
            <v>0.83416598200000003</v>
          </cell>
          <cell r="U262">
            <v>0.57435897400000002</v>
          </cell>
          <cell r="V262">
            <v>0.62446778300000005</v>
          </cell>
          <cell r="W262">
            <v>0.27860696499999998</v>
          </cell>
        </row>
        <row r="263">
          <cell r="C263" t="str">
            <v>magnolia</v>
          </cell>
          <cell r="D263">
            <v>1999</v>
          </cell>
          <cell r="E263">
            <v>8</v>
          </cell>
          <cell r="F263">
            <v>123476</v>
          </cell>
          <cell r="G263" t="str">
            <v>['drama']</v>
          </cell>
          <cell r="H263">
            <v>1</v>
          </cell>
          <cell r="I263">
            <v>1999</v>
          </cell>
          <cell r="J263">
            <v>2346</v>
          </cell>
          <cell r="K263">
            <v>175880</v>
          </cell>
          <cell r="L263">
            <v>2.4356435639999998</v>
          </cell>
          <cell r="M263">
            <v>2.3529411759999999</v>
          </cell>
          <cell r="N263">
            <v>2.5061881189999999</v>
          </cell>
          <cell r="O263">
            <v>2.4869281050000001</v>
          </cell>
          <cell r="P263">
            <v>0.61881188099999995</v>
          </cell>
          <cell r="Q263">
            <v>0.59803921599999998</v>
          </cell>
          <cell r="R263">
            <v>0.67473909600000004</v>
          </cell>
          <cell r="S263">
            <v>0.3310671</v>
          </cell>
          <cell r="T263">
            <v>0.83315637200000003</v>
          </cell>
          <cell r="U263">
            <v>0.53564605300000001</v>
          </cell>
          <cell r="V263">
            <v>0.69814673800000004</v>
          </cell>
          <cell r="W263">
            <v>0.24992683600000001</v>
          </cell>
        </row>
        <row r="264">
          <cell r="C264" t="str">
            <v>manhunter</v>
          </cell>
          <cell r="D264">
            <v>1986</v>
          </cell>
          <cell r="E264">
            <v>7.2</v>
          </cell>
          <cell r="F264">
            <v>21649</v>
          </cell>
          <cell r="G264" t="str">
            <v>['crime', 'thriller']</v>
          </cell>
          <cell r="H264">
            <v>1</v>
          </cell>
          <cell r="I264">
            <v>1986</v>
          </cell>
          <cell r="J264">
            <v>6298</v>
          </cell>
          <cell r="K264">
            <v>91474</v>
          </cell>
          <cell r="L264">
            <v>2.0804953560000001</v>
          </cell>
          <cell r="M264">
            <v>2.7142857139999998</v>
          </cell>
          <cell r="N264">
            <v>2.3204334370000002</v>
          </cell>
          <cell r="O264">
            <v>3.5</v>
          </cell>
          <cell r="P264">
            <v>0.50619194999999995</v>
          </cell>
          <cell r="Q264">
            <v>0.53571428600000004</v>
          </cell>
          <cell r="R264">
            <v>0.57635344300000002</v>
          </cell>
          <cell r="S264">
            <v>0.38190954799999999</v>
          </cell>
          <cell r="T264">
            <v>0.77140414499999999</v>
          </cell>
          <cell r="U264">
            <v>0.75384615399999999</v>
          </cell>
          <cell r="V264">
            <v>0.57108835400000002</v>
          </cell>
          <cell r="W264">
            <v>0.22388059699999999</v>
          </cell>
        </row>
        <row r="265">
          <cell r="C265" t="str">
            <v>man on the moon</v>
          </cell>
          <cell r="D265">
            <v>1999</v>
          </cell>
          <cell r="E265">
            <v>7.4</v>
          </cell>
          <cell r="F265">
            <v>49915</v>
          </cell>
          <cell r="G265" t="str">
            <v>['biography', 'comedy', 'drama']</v>
          </cell>
          <cell r="H265">
            <v>1</v>
          </cell>
          <cell r="I265">
            <v>1999</v>
          </cell>
          <cell r="J265">
            <v>5305</v>
          </cell>
          <cell r="K265">
            <v>125664</v>
          </cell>
          <cell r="L265">
            <v>2.3216374270000002</v>
          </cell>
          <cell r="M265">
            <v>2.153846154</v>
          </cell>
          <cell r="N265">
            <v>2.6988304090000002</v>
          </cell>
          <cell r="O265">
            <v>2.153846154</v>
          </cell>
          <cell r="P265">
            <v>0.51754385999999997</v>
          </cell>
          <cell r="Q265">
            <v>0.61538461499999997</v>
          </cell>
          <cell r="R265">
            <v>0.64315631399999995</v>
          </cell>
          <cell r="S265">
            <v>0.30305373000000002</v>
          </cell>
          <cell r="T265">
            <v>0.89719831299999997</v>
          </cell>
          <cell r="U265">
            <v>0.46390532499999998</v>
          </cell>
          <cell r="V265">
            <v>0.58389563700000002</v>
          </cell>
          <cell r="W265">
            <v>0.25717565999999997</v>
          </cell>
        </row>
        <row r="266">
          <cell r="C266" t="str">
            <v>meet joe black</v>
          </cell>
          <cell r="D266">
            <v>1998</v>
          </cell>
          <cell r="E266">
            <v>6.9</v>
          </cell>
          <cell r="F266">
            <v>56839</v>
          </cell>
          <cell r="G266" t="str">
            <v>['drama', 'fantasy', 'mystery', 'romance']</v>
          </cell>
          <cell r="H266">
            <v>1</v>
          </cell>
          <cell r="I266">
            <v>1998</v>
          </cell>
          <cell r="J266">
            <v>7646</v>
          </cell>
          <cell r="K266">
            <v>119643</v>
          </cell>
          <cell r="L266">
            <v>2.350620068</v>
          </cell>
          <cell r="M266">
            <v>2.4396135270000001</v>
          </cell>
          <cell r="N266">
            <v>2.4317925589999998</v>
          </cell>
          <cell r="O266">
            <v>2.5942028989999999</v>
          </cell>
          <cell r="P266">
            <v>0.57609921100000006</v>
          </cell>
          <cell r="Q266">
            <v>0.60869565199999998</v>
          </cell>
          <cell r="R266">
            <v>0.65118528899999994</v>
          </cell>
          <cell r="S266">
            <v>0.34326220499999999</v>
          </cell>
          <cell r="T266">
            <v>0.80842433599999997</v>
          </cell>
          <cell r="U266">
            <v>0.55875139399999996</v>
          </cell>
          <cell r="V266">
            <v>0.64995808399999999</v>
          </cell>
          <cell r="W266">
            <v>0.25438027299999999</v>
          </cell>
        </row>
        <row r="267">
          <cell r="C267" t="str">
            <v>memento</v>
          </cell>
          <cell r="D267">
            <v>2000</v>
          </cell>
          <cell r="E267">
            <v>8.6999999999999993</v>
          </cell>
          <cell r="F267">
            <v>281027</v>
          </cell>
          <cell r="G267" t="str">
            <v>['crime', 'drama', 'mystery', 'thriller']</v>
          </cell>
          <cell r="H267">
            <v>1</v>
          </cell>
          <cell r="I267">
            <v>2000</v>
          </cell>
          <cell r="J267">
            <v>52</v>
          </cell>
          <cell r="K267">
            <v>209144</v>
          </cell>
          <cell r="L267">
            <v>2.4247787609999998</v>
          </cell>
          <cell r="M267">
            <v>0</v>
          </cell>
          <cell r="N267">
            <v>2.6526548669999999</v>
          </cell>
          <cell r="O267">
            <v>0</v>
          </cell>
          <cell r="P267">
            <v>0.60176991199999996</v>
          </cell>
          <cell r="Q267">
            <v>0</v>
          </cell>
          <cell r="R267">
            <v>0.67172925100000003</v>
          </cell>
          <cell r="S267">
            <v>0</v>
          </cell>
          <cell r="T267">
            <v>0.88184773100000002</v>
          </cell>
          <cell r="U267">
            <v>0</v>
          </cell>
          <cell r="V267">
            <v>0.67891990000000002</v>
          </cell>
          <cell r="W267">
            <v>0</v>
          </cell>
        </row>
        <row r="268">
          <cell r="C268" t="str">
            <v>midnight cowboy</v>
          </cell>
          <cell r="D268">
            <v>1969</v>
          </cell>
          <cell r="E268">
            <v>8</v>
          </cell>
          <cell r="F268">
            <v>34405</v>
          </cell>
          <cell r="G268" t="str">
            <v>['drama']</v>
          </cell>
          <cell r="H268">
            <v>1</v>
          </cell>
          <cell r="I268">
            <v>1969</v>
          </cell>
          <cell r="J268">
            <v>3406</v>
          </cell>
          <cell r="K268">
            <v>64665</v>
          </cell>
          <cell r="L268">
            <v>1.9918367349999999</v>
          </cell>
          <cell r="M268">
            <v>2</v>
          </cell>
          <cell r="N268">
            <v>1.951020408</v>
          </cell>
          <cell r="O268">
            <v>2</v>
          </cell>
          <cell r="P268">
            <v>0.44897959199999998</v>
          </cell>
          <cell r="Q268">
            <v>0.66666666699999999</v>
          </cell>
          <cell r="R268">
            <v>0.55179260900000004</v>
          </cell>
          <cell r="S268">
            <v>0.28140703500000003</v>
          </cell>
          <cell r="T268">
            <v>0.64859659700000005</v>
          </cell>
          <cell r="U268">
            <v>0.43076923099999997</v>
          </cell>
          <cell r="V268">
            <v>0.50654107800000003</v>
          </cell>
          <cell r="W268">
            <v>0.27860696499999998</v>
          </cell>
        </row>
        <row r="269">
          <cell r="C269" t="str">
            <v>midnight express</v>
          </cell>
          <cell r="D269">
            <v>1978</v>
          </cell>
          <cell r="E269">
            <v>7.6</v>
          </cell>
          <cell r="F269">
            <v>24103</v>
          </cell>
          <cell r="G269" t="str">
            <v>['biography', 'crime', 'drama', 'thriller']</v>
          </cell>
          <cell r="H269">
            <v>0</v>
          </cell>
          <cell r="I269">
            <v>1978</v>
          </cell>
          <cell r="J269">
            <v>3419</v>
          </cell>
          <cell r="K269">
            <v>77928</v>
          </cell>
          <cell r="L269">
            <v>2.3333333330000001</v>
          </cell>
          <cell r="M269">
            <v>1.886792453</v>
          </cell>
          <cell r="N269">
            <v>2.5238095239999998</v>
          </cell>
          <cell r="O269">
            <v>2.773584906</v>
          </cell>
          <cell r="P269">
            <v>0.56190476199999995</v>
          </cell>
          <cell r="Q269">
            <v>0.58490565999999999</v>
          </cell>
          <cell r="R269">
            <v>0.64639639599999998</v>
          </cell>
          <cell r="S269">
            <v>0.26547833500000001</v>
          </cell>
          <cell r="T269">
            <v>0.83901442599999998</v>
          </cell>
          <cell r="U269">
            <v>0.59738751800000001</v>
          </cell>
          <cell r="V269">
            <v>0.63394383399999998</v>
          </cell>
          <cell r="W269">
            <v>0.244438186</v>
          </cell>
        </row>
        <row r="270">
          <cell r="C270" t="str">
            <v>misery</v>
          </cell>
          <cell r="D270">
            <v>1990</v>
          </cell>
          <cell r="E270">
            <v>7.8</v>
          </cell>
          <cell r="F270">
            <v>41563</v>
          </cell>
          <cell r="G270" t="str">
            <v>['thriller']</v>
          </cell>
          <cell r="H270">
            <v>1</v>
          </cell>
          <cell r="I270">
            <v>1990</v>
          </cell>
          <cell r="J270">
            <v>459</v>
          </cell>
          <cell r="K270">
            <v>100157</v>
          </cell>
          <cell r="L270">
            <v>2.3838383840000001</v>
          </cell>
          <cell r="M270">
            <v>2.474747475</v>
          </cell>
          <cell r="N270">
            <v>2.525252525</v>
          </cell>
          <cell r="O270">
            <v>2.323232323</v>
          </cell>
          <cell r="P270">
            <v>0.62626262600000004</v>
          </cell>
          <cell r="Q270">
            <v>0.70370370400000004</v>
          </cell>
          <cell r="R270">
            <v>0.66038766000000004</v>
          </cell>
          <cell r="S270">
            <v>0.34820567499999999</v>
          </cell>
          <cell r="T270">
            <v>0.83949413699999997</v>
          </cell>
          <cell r="U270">
            <v>0.50038850000000001</v>
          </cell>
          <cell r="V270">
            <v>0.70655270699999995</v>
          </cell>
          <cell r="W270">
            <v>0.29408512999999997</v>
          </cell>
        </row>
        <row r="271">
          <cell r="C271" t="str">
            <v>mission: impossible ii</v>
          </cell>
          <cell r="D271">
            <v>2000</v>
          </cell>
          <cell r="E271">
            <v>5.7</v>
          </cell>
          <cell r="F271">
            <v>86452</v>
          </cell>
          <cell r="G271" t="str">
            <v>['action', 'adventure', 'thriller']</v>
          </cell>
          <cell r="H271">
            <v>0</v>
          </cell>
          <cell r="I271">
            <v>2000</v>
          </cell>
          <cell r="J271">
            <v>5605</v>
          </cell>
          <cell r="K271">
            <v>120755</v>
          </cell>
          <cell r="L271">
            <v>2.2943820220000002</v>
          </cell>
          <cell r="M271">
            <v>2.636363636</v>
          </cell>
          <cell r="N271">
            <v>2.7595505619999998</v>
          </cell>
          <cell r="O271">
            <v>2.1818181820000002</v>
          </cell>
          <cell r="P271">
            <v>0.61797752800000005</v>
          </cell>
          <cell r="Q271">
            <v>0.63636363600000001</v>
          </cell>
          <cell r="R271">
            <v>0.63560583100000001</v>
          </cell>
          <cell r="S271">
            <v>0.37094563699999999</v>
          </cell>
          <cell r="T271">
            <v>0.91738410100000001</v>
          </cell>
          <cell r="U271">
            <v>0.46993006999999998</v>
          </cell>
          <cell r="V271">
            <v>0.69720541599999997</v>
          </cell>
          <cell r="W271">
            <v>0.26594301199999998</v>
          </cell>
        </row>
        <row r="272">
          <cell r="C272" t="str">
            <v>mission: impossible</v>
          </cell>
          <cell r="D272">
            <v>1996</v>
          </cell>
          <cell r="E272">
            <v>6.9</v>
          </cell>
          <cell r="F272">
            <v>87677</v>
          </cell>
          <cell r="G272" t="str">
            <v>['action', 'adventure', 'thriller']</v>
          </cell>
          <cell r="H272">
            <v>1</v>
          </cell>
          <cell r="I272">
            <v>1996</v>
          </cell>
          <cell r="J272">
            <v>445</v>
          </cell>
          <cell r="K272">
            <v>117060</v>
          </cell>
          <cell r="L272">
            <v>2.3898809519999999</v>
          </cell>
          <cell r="M272">
            <v>1.8640776699999999</v>
          </cell>
          <cell r="N272">
            <v>2.5744047619999999</v>
          </cell>
          <cell r="O272">
            <v>2.126213592</v>
          </cell>
          <cell r="P272">
            <v>0.55059523799999999</v>
          </cell>
          <cell r="Q272">
            <v>0.62135922300000002</v>
          </cell>
          <cell r="R272">
            <v>0.66206161500000005</v>
          </cell>
          <cell r="S272">
            <v>0.262282285</v>
          </cell>
          <cell r="T272">
            <v>0.85583429099999997</v>
          </cell>
          <cell r="U272">
            <v>0.45795369699999999</v>
          </cell>
          <cell r="V272">
            <v>0.62118437100000001</v>
          </cell>
          <cell r="W272">
            <v>0.25967251099999999</v>
          </cell>
        </row>
        <row r="273">
          <cell r="C273" t="str">
            <v>moonstruck</v>
          </cell>
          <cell r="D273">
            <v>1987</v>
          </cell>
          <cell r="E273">
            <v>7.1</v>
          </cell>
          <cell r="F273">
            <v>15879</v>
          </cell>
          <cell r="G273" t="str">
            <v>['comedy', 'romance', 'drama']</v>
          </cell>
          <cell r="H273">
            <v>3</v>
          </cell>
          <cell r="I273">
            <v>1987</v>
          </cell>
          <cell r="J273">
            <v>2744</v>
          </cell>
          <cell r="K273">
            <v>93565</v>
          </cell>
          <cell r="L273">
            <v>2.200757576</v>
          </cell>
          <cell r="M273">
            <v>2.314496315</v>
          </cell>
          <cell r="N273">
            <v>2.5416666669999999</v>
          </cell>
          <cell r="O273">
            <v>2.461916462</v>
          </cell>
          <cell r="P273">
            <v>0.590909091</v>
          </cell>
          <cell r="Q273">
            <v>0.63144963099999996</v>
          </cell>
          <cell r="R273">
            <v>0.60966932799999995</v>
          </cell>
          <cell r="S273">
            <v>0.32565777299999998</v>
          </cell>
          <cell r="T273">
            <v>0.84495084899999995</v>
          </cell>
          <cell r="U273">
            <v>0.53025893000000002</v>
          </cell>
          <cell r="V273">
            <v>0.66666666699999999</v>
          </cell>
          <cell r="W273">
            <v>0.263889398</v>
          </cell>
        </row>
        <row r="274">
          <cell r="C274" t="str">
            <v>monty python and the holy grail</v>
          </cell>
          <cell r="D274">
            <v>1975</v>
          </cell>
          <cell r="E274">
            <v>8.4</v>
          </cell>
          <cell r="F274">
            <v>157683</v>
          </cell>
          <cell r="G274" t="str">
            <v>['adventure', 'comedy']</v>
          </cell>
          <cell r="H274">
            <v>2</v>
          </cell>
          <cell r="I274">
            <v>1975</v>
          </cell>
          <cell r="J274">
            <v>1839</v>
          </cell>
          <cell r="K274">
            <v>71853</v>
          </cell>
          <cell r="L274">
            <v>2.2067510549999998</v>
          </cell>
          <cell r="M274">
            <v>1.3225806449999999</v>
          </cell>
          <cell r="N274">
            <v>2.4599156120000001</v>
          </cell>
          <cell r="O274">
            <v>1.774193548</v>
          </cell>
          <cell r="P274">
            <v>0.57594936699999999</v>
          </cell>
          <cell r="Q274">
            <v>0.12903225800000001</v>
          </cell>
          <cell r="R274">
            <v>0.61132968399999998</v>
          </cell>
          <cell r="S274">
            <v>0.186091749</v>
          </cell>
          <cell r="T274">
            <v>0.81777355500000004</v>
          </cell>
          <cell r="U274">
            <v>0.382133995</v>
          </cell>
          <cell r="V274">
            <v>0.64978902999999999</v>
          </cell>
          <cell r="W274">
            <v>5.3923929000000002E-2</v>
          </cell>
        </row>
        <row r="275">
          <cell r="C275" t="str">
            <v>mulholland dr.</v>
          </cell>
          <cell r="D275">
            <v>2001</v>
          </cell>
          <cell r="E275">
            <v>8</v>
          </cell>
          <cell r="F275">
            <v>105859</v>
          </cell>
          <cell r="G275" t="str">
            <v>['drama', 'mystery', 'thriller']</v>
          </cell>
          <cell r="H275">
            <v>3</v>
          </cell>
          <cell r="I275">
            <v>2001</v>
          </cell>
          <cell r="J275">
            <v>568</v>
          </cell>
          <cell r="K275">
            <v>166924</v>
          </cell>
          <cell r="L275">
            <v>2.54</v>
          </cell>
          <cell r="M275">
            <v>2.1658291460000001</v>
          </cell>
          <cell r="N275">
            <v>2.6866666669999999</v>
          </cell>
          <cell r="O275">
            <v>2.286432161</v>
          </cell>
          <cell r="P275">
            <v>0.66</v>
          </cell>
          <cell r="Q275">
            <v>0.47236180900000002</v>
          </cell>
          <cell r="R275">
            <v>0.70364864900000001</v>
          </cell>
          <cell r="S275">
            <v>0.30473977899999999</v>
          </cell>
          <cell r="T275">
            <v>0.89315460199999996</v>
          </cell>
          <cell r="U275">
            <v>0.49246231200000001</v>
          </cell>
          <cell r="V275">
            <v>0.74461538500000002</v>
          </cell>
          <cell r="W275">
            <v>0.197404935</v>
          </cell>
        </row>
        <row r="276">
          <cell r="C276" t="str">
            <v>my girl</v>
          </cell>
          <cell r="D276">
            <v>1991</v>
          </cell>
          <cell r="E276">
            <v>6.4</v>
          </cell>
          <cell r="F276">
            <v>17967</v>
          </cell>
          <cell r="G276" t="str">
            <v>['comedy', 'drama', 'family', 'romance']</v>
          </cell>
          <cell r="H276">
            <v>3</v>
          </cell>
          <cell r="I276">
            <v>1991</v>
          </cell>
          <cell r="J276">
            <v>5265</v>
          </cell>
          <cell r="K276">
            <v>102492</v>
          </cell>
          <cell r="L276">
            <v>2.2485207100000002</v>
          </cell>
          <cell r="M276">
            <v>1.923076923</v>
          </cell>
          <cell r="N276">
            <v>2.4773175539999999</v>
          </cell>
          <cell r="O276">
            <v>2.5874125870000002</v>
          </cell>
          <cell r="P276">
            <v>0.54635108499999996</v>
          </cell>
          <cell r="Q276">
            <v>0.53846153799999996</v>
          </cell>
          <cell r="R276">
            <v>0.62290100800000003</v>
          </cell>
          <cell r="S276">
            <v>0.27058368799999999</v>
          </cell>
          <cell r="T276">
            <v>0.82355865100000003</v>
          </cell>
          <cell r="U276">
            <v>0.55728886499999997</v>
          </cell>
          <cell r="V276">
            <v>0.616396096</v>
          </cell>
          <cell r="W276">
            <v>0.225028703</v>
          </cell>
        </row>
        <row r="277">
          <cell r="C277" t="str">
            <v>nashville</v>
          </cell>
          <cell r="D277">
            <v>1975</v>
          </cell>
          <cell r="E277">
            <v>7.7</v>
          </cell>
          <cell r="F277">
            <v>9315</v>
          </cell>
          <cell r="G277" t="str">
            <v>['drama', 'music']</v>
          </cell>
          <cell r="H277">
            <v>3</v>
          </cell>
          <cell r="I277">
            <v>1975</v>
          </cell>
          <cell r="J277">
            <v>4517</v>
          </cell>
          <cell r="K277">
            <v>73440</v>
          </cell>
          <cell r="L277">
            <v>2.5090909090000002</v>
          </cell>
          <cell r="M277">
            <v>2.2823529410000001</v>
          </cell>
          <cell r="N277">
            <v>2.6036363640000002</v>
          </cell>
          <cell r="O277">
            <v>2.4941176469999999</v>
          </cell>
          <cell r="P277">
            <v>0.58545454500000005</v>
          </cell>
          <cell r="Q277">
            <v>0.694117647</v>
          </cell>
          <cell r="R277">
            <v>0.69508599500000001</v>
          </cell>
          <cell r="S277">
            <v>0.32113508699999999</v>
          </cell>
          <cell r="T277">
            <v>0.865552035</v>
          </cell>
          <cell r="U277">
            <v>0.53719457000000004</v>
          </cell>
          <cell r="V277">
            <v>0.66051282099999997</v>
          </cell>
          <cell r="W277">
            <v>0.29007901699999999</v>
          </cell>
        </row>
        <row r="278">
          <cell r="C278" t="str">
            <v>natural born killers</v>
          </cell>
          <cell r="D278">
            <v>1994</v>
          </cell>
          <cell r="E278">
            <v>7.1</v>
          </cell>
          <cell r="F278">
            <v>73047</v>
          </cell>
          <cell r="G278" t="str">
            <v>['action', 'crime', 'drama', 'romance', 'thriller']</v>
          </cell>
          <cell r="H278">
            <v>3</v>
          </cell>
          <cell r="I278">
            <v>1994</v>
          </cell>
          <cell r="J278">
            <v>5459</v>
          </cell>
          <cell r="K278">
            <v>110632</v>
          </cell>
          <cell r="L278">
            <v>2.3302180689999998</v>
          </cell>
          <cell r="M278">
            <v>2.923076923</v>
          </cell>
          <cell r="N278">
            <v>2.5077881620000002</v>
          </cell>
          <cell r="O278">
            <v>3.3296703299999999</v>
          </cell>
          <cell r="P278">
            <v>0.48909657299999998</v>
          </cell>
          <cell r="Q278">
            <v>0.648351648</v>
          </cell>
          <cell r="R278">
            <v>0.64553338400000004</v>
          </cell>
          <cell r="S278">
            <v>0.41128720499999999</v>
          </cell>
          <cell r="T278">
            <v>0.83368829</v>
          </cell>
          <cell r="U278">
            <v>0.71715976299999995</v>
          </cell>
          <cell r="V278">
            <v>0.55180126200000001</v>
          </cell>
          <cell r="W278">
            <v>0.27095292799999998</v>
          </cell>
        </row>
        <row r="279">
          <cell r="C279" t="str">
            <v>never been kissed</v>
          </cell>
          <cell r="D279">
            <v>1999</v>
          </cell>
          <cell r="E279">
            <v>5.7</v>
          </cell>
          <cell r="F279">
            <v>27409</v>
          </cell>
          <cell r="G279" t="str">
            <v>['comedy', 'drama', 'romance']</v>
          </cell>
          <cell r="H279">
            <v>3</v>
          </cell>
          <cell r="I279">
            <v>1999</v>
          </cell>
          <cell r="J279">
            <v>3269</v>
          </cell>
          <cell r="K279">
            <v>151738</v>
          </cell>
          <cell r="L279">
            <v>2.265625</v>
          </cell>
          <cell r="M279">
            <v>2.150887574</v>
          </cell>
          <cell r="N279">
            <v>2.53125</v>
          </cell>
          <cell r="O279">
            <v>2.346153846</v>
          </cell>
          <cell r="P279">
            <v>0.5859375</v>
          </cell>
          <cell r="Q279">
            <v>0.51775147899999996</v>
          </cell>
          <cell r="R279">
            <v>0.62763935800000004</v>
          </cell>
          <cell r="S279">
            <v>0.30263744799999998</v>
          </cell>
          <cell r="T279">
            <v>0.84148793600000005</v>
          </cell>
          <cell r="U279">
            <v>0.50532544400000001</v>
          </cell>
          <cell r="V279">
            <v>0.66105769199999997</v>
          </cell>
          <cell r="W279">
            <v>0.216373753</v>
          </cell>
        </row>
        <row r="280">
          <cell r="C280" t="str">
            <v>a nightmare on elm street 3: dream warriors</v>
          </cell>
          <cell r="D280">
            <v>1987</v>
          </cell>
          <cell r="E280">
            <v>6.3</v>
          </cell>
          <cell r="F280">
            <v>17734</v>
          </cell>
          <cell r="G280" t="str">
            <v>['fantasy', 'horror', 'thriller']</v>
          </cell>
          <cell r="H280">
            <v>3</v>
          </cell>
          <cell r="I280">
            <v>1987</v>
          </cell>
          <cell r="J280">
            <v>5767</v>
          </cell>
          <cell r="K280">
            <v>93629</v>
          </cell>
          <cell r="L280">
            <v>2.3838383840000001</v>
          </cell>
          <cell r="M280">
            <v>2.233333333</v>
          </cell>
          <cell r="N280">
            <v>2.7272727269999999</v>
          </cell>
          <cell r="O280">
            <v>2.3208333329999999</v>
          </cell>
          <cell r="P280">
            <v>0.58585858599999996</v>
          </cell>
          <cell r="Q280">
            <v>0.57499999999999996</v>
          </cell>
          <cell r="R280">
            <v>0.66038766000000004</v>
          </cell>
          <cell r="S280">
            <v>0.31423785599999998</v>
          </cell>
          <cell r="T280">
            <v>0.90665366800000002</v>
          </cell>
          <cell r="U280">
            <v>0.49987179500000001</v>
          </cell>
          <cell r="V280">
            <v>0.66096866099999996</v>
          </cell>
          <cell r="W280">
            <v>0.24029850699999999</v>
          </cell>
        </row>
        <row r="281">
          <cell r="C281" t="str">
            <v>notting hill</v>
          </cell>
          <cell r="D281">
            <v>1999</v>
          </cell>
          <cell r="E281">
            <v>6.9</v>
          </cell>
          <cell r="F281">
            <v>67217</v>
          </cell>
          <cell r="G281" t="str">
            <v>['comedy', 'romance']</v>
          </cell>
          <cell r="H281">
            <v>3</v>
          </cell>
          <cell r="I281">
            <v>1999</v>
          </cell>
          <cell r="J281">
            <v>3495</v>
          </cell>
          <cell r="K281">
            <v>125439</v>
          </cell>
          <cell r="L281">
            <v>2.1481481480000002</v>
          </cell>
          <cell r="M281">
            <v>2.6082474229999999</v>
          </cell>
          <cell r="N281">
            <v>2.325925926</v>
          </cell>
          <cell r="O281">
            <v>2.6752577319999999</v>
          </cell>
          <cell r="P281">
            <v>0.55925925899999995</v>
          </cell>
          <cell r="Q281">
            <v>0.63402061899999995</v>
          </cell>
          <cell r="R281">
            <v>0.59509509500000002</v>
          </cell>
          <cell r="S281">
            <v>0.36698958700000001</v>
          </cell>
          <cell r="T281">
            <v>0.77323006699999997</v>
          </cell>
          <cell r="U281">
            <v>0.57620935799999995</v>
          </cell>
          <cell r="V281">
            <v>0.63095916399999996</v>
          </cell>
          <cell r="W281">
            <v>0.26496384099999998</v>
          </cell>
        </row>
        <row r="282">
          <cell r="C282" t="str">
            <v>on the waterfront</v>
          </cell>
          <cell r="D282">
            <v>1954</v>
          </cell>
          <cell r="E282">
            <v>8.4</v>
          </cell>
          <cell r="F282">
            <v>42010</v>
          </cell>
          <cell r="G282" t="str">
            <v>['crime', 'drama', 'romance']</v>
          </cell>
          <cell r="H282">
            <v>0</v>
          </cell>
          <cell r="I282">
            <v>1954</v>
          </cell>
          <cell r="J282">
            <v>1812</v>
          </cell>
          <cell r="K282">
            <v>47296</v>
          </cell>
          <cell r="L282">
            <v>2.3266475639999999</v>
          </cell>
          <cell r="M282">
            <v>2.4761904760000002</v>
          </cell>
          <cell r="N282">
            <v>2.5042979939999999</v>
          </cell>
          <cell r="O282">
            <v>2.5457875460000001</v>
          </cell>
          <cell r="P282">
            <v>0.56160458499999999</v>
          </cell>
          <cell r="Q282">
            <v>0.62637362600000002</v>
          </cell>
          <cell r="R282">
            <v>0.64454425800000004</v>
          </cell>
          <cell r="S282">
            <v>0.34840871000000001</v>
          </cell>
          <cell r="T282">
            <v>0.83252802000000004</v>
          </cell>
          <cell r="U282">
            <v>0.54832347100000001</v>
          </cell>
          <cell r="V282">
            <v>0.63360517199999999</v>
          </cell>
          <cell r="W282">
            <v>0.26176808299999998</v>
          </cell>
        </row>
        <row r="283">
          <cell r="C283" t="str">
            <v>out of sight</v>
          </cell>
          <cell r="D283">
            <v>1998</v>
          </cell>
          <cell r="E283">
            <v>7.2</v>
          </cell>
          <cell r="F283">
            <v>38595</v>
          </cell>
          <cell r="G283" t="str">
            <v>['comedy', 'crime', 'romance', 'thriller']</v>
          </cell>
          <cell r="H283">
            <v>2</v>
          </cell>
          <cell r="I283">
            <v>1998</v>
          </cell>
          <cell r="J283">
            <v>2247</v>
          </cell>
          <cell r="K283">
            <v>120780</v>
          </cell>
          <cell r="L283">
            <v>2.307788945</v>
          </cell>
          <cell r="M283">
            <v>2.4387755100000001</v>
          </cell>
          <cell r="N283">
            <v>2.3881909549999998</v>
          </cell>
          <cell r="O283">
            <v>2.596938776</v>
          </cell>
          <cell r="P283">
            <v>0.54145728599999998</v>
          </cell>
          <cell r="Q283">
            <v>0.581632653</v>
          </cell>
          <cell r="R283">
            <v>0.63931990999999999</v>
          </cell>
          <cell r="S283">
            <v>0.34314429299999999</v>
          </cell>
          <cell r="T283">
            <v>0.79392943299999996</v>
          </cell>
          <cell r="U283">
            <v>0.55934065899999996</v>
          </cell>
          <cell r="V283">
            <v>0.61087488700000003</v>
          </cell>
          <cell r="W283">
            <v>0.24307036200000001</v>
          </cell>
        </row>
        <row r="284">
          <cell r="C284" t="str">
            <v>pearl harbor</v>
          </cell>
          <cell r="D284">
            <v>2001</v>
          </cell>
          <cell r="E284">
            <v>5.4</v>
          </cell>
          <cell r="F284">
            <v>97519</v>
          </cell>
          <cell r="G284" t="str">
            <v>['action', 'drama', 'romance', 'war']</v>
          </cell>
          <cell r="H284">
            <v>2</v>
          </cell>
          <cell r="I284">
            <v>2001</v>
          </cell>
          <cell r="J284">
            <v>2675</v>
          </cell>
          <cell r="K284">
            <v>213149</v>
          </cell>
          <cell r="L284">
            <v>2.2358490569999998</v>
          </cell>
          <cell r="M284">
            <v>3.1583333329999999</v>
          </cell>
          <cell r="N284">
            <v>2.5</v>
          </cell>
          <cell r="O284">
            <v>3.3083333330000002</v>
          </cell>
          <cell r="P284">
            <v>0.52830188700000003</v>
          </cell>
          <cell r="Q284">
            <v>0.82499999999999996</v>
          </cell>
          <cell r="R284">
            <v>0.61939061699999998</v>
          </cell>
          <cell r="S284">
            <v>0.44438861000000002</v>
          </cell>
          <cell r="T284">
            <v>0.83109919600000004</v>
          </cell>
          <cell r="U284">
            <v>0.71256410299999995</v>
          </cell>
          <cell r="V284">
            <v>0.59603289800000003</v>
          </cell>
          <cell r="W284">
            <v>0.34477611899999999</v>
          </cell>
        </row>
        <row r="285">
          <cell r="C285" t="str">
            <v>peggy sue got married</v>
          </cell>
          <cell r="D285">
            <v>1986</v>
          </cell>
          <cell r="E285">
            <v>6.3</v>
          </cell>
          <cell r="F285">
            <v>12574</v>
          </cell>
          <cell r="G285" t="str">
            <v>['comedy', 'drama', 'fantasy', 'romance']</v>
          </cell>
          <cell r="H285">
            <v>3</v>
          </cell>
          <cell r="I285">
            <v>1986</v>
          </cell>
          <cell r="J285">
            <v>2070</v>
          </cell>
          <cell r="K285">
            <v>91738</v>
          </cell>
          <cell r="L285">
            <v>2.1693989070000002</v>
          </cell>
          <cell r="M285">
            <v>2.2272727269999999</v>
          </cell>
          <cell r="N285">
            <v>2.3961748630000002</v>
          </cell>
          <cell r="O285">
            <v>2.4034090909999999</v>
          </cell>
          <cell r="P285">
            <v>0.59562841499999997</v>
          </cell>
          <cell r="Q285">
            <v>0.596590909</v>
          </cell>
          <cell r="R285">
            <v>0.60098213</v>
          </cell>
          <cell r="S285">
            <v>0.313385107</v>
          </cell>
          <cell r="T285">
            <v>0.79658360100000003</v>
          </cell>
          <cell r="U285">
            <v>0.51765734299999999</v>
          </cell>
          <cell r="V285">
            <v>0.67199103299999996</v>
          </cell>
          <cell r="W285">
            <v>0.24932157399999999</v>
          </cell>
        </row>
        <row r="286">
          <cell r="C286" t="str">
            <v>philadelphia</v>
          </cell>
          <cell r="D286">
            <v>1993</v>
          </cell>
          <cell r="E286">
            <v>7.6</v>
          </cell>
          <cell r="F286">
            <v>54221</v>
          </cell>
          <cell r="G286" t="str">
            <v>['drama']</v>
          </cell>
          <cell r="H286">
            <v>2</v>
          </cell>
          <cell r="I286">
            <v>1993</v>
          </cell>
          <cell r="J286">
            <v>5919</v>
          </cell>
          <cell r="K286">
            <v>107818</v>
          </cell>
          <cell r="L286">
            <v>2.1872586869999999</v>
          </cell>
          <cell r="M286">
            <v>7.1071428570000004</v>
          </cell>
          <cell r="N286">
            <v>2.5405405409999999</v>
          </cell>
          <cell r="O286">
            <v>4.6428571429999996</v>
          </cell>
          <cell r="P286">
            <v>0.569498069</v>
          </cell>
          <cell r="Q286">
            <v>2.3928571430000001</v>
          </cell>
          <cell r="R286">
            <v>0.60592977100000001</v>
          </cell>
          <cell r="S286">
            <v>1</v>
          </cell>
          <cell r="T286">
            <v>0.84457647999999996</v>
          </cell>
          <cell r="U286">
            <v>1</v>
          </cell>
          <cell r="V286">
            <v>0.64251064300000005</v>
          </cell>
          <cell r="W286">
            <v>1</v>
          </cell>
        </row>
        <row r="287">
          <cell r="C287" t="str">
            <v>pitch black</v>
          </cell>
          <cell r="D287">
            <v>2000</v>
          </cell>
          <cell r="E287">
            <v>7</v>
          </cell>
          <cell r="F287">
            <v>55982</v>
          </cell>
          <cell r="G287" t="str">
            <v>['action', 'sci-fi', 'thriller']</v>
          </cell>
          <cell r="H287">
            <v>3</v>
          </cell>
          <cell r="I287">
            <v>2000</v>
          </cell>
          <cell r="J287">
            <v>319</v>
          </cell>
          <cell r="K287">
            <v>134847</v>
          </cell>
          <cell r="L287">
            <v>2.6048387100000001</v>
          </cell>
          <cell r="M287">
            <v>2.3364779869999999</v>
          </cell>
          <cell r="N287">
            <v>3.0080645160000001</v>
          </cell>
          <cell r="O287">
            <v>2.5440251570000001</v>
          </cell>
          <cell r="P287">
            <v>0.67741935499999995</v>
          </cell>
          <cell r="Q287">
            <v>0.65094339599999995</v>
          </cell>
          <cell r="R287">
            <v>0.72161072400000004</v>
          </cell>
          <cell r="S287">
            <v>0.32875067200000002</v>
          </cell>
          <cell r="T287">
            <v>1</v>
          </cell>
          <cell r="U287">
            <v>0.54794388000000005</v>
          </cell>
          <cell r="V287">
            <v>0.76426799000000001</v>
          </cell>
          <cell r="W287">
            <v>0.27203604599999998</v>
          </cell>
        </row>
        <row r="288">
          <cell r="C288" t="str">
            <v>planet of the apes</v>
          </cell>
          <cell r="D288">
            <v>2001</v>
          </cell>
          <cell r="E288">
            <v>5.5</v>
          </cell>
          <cell r="F288">
            <v>73596</v>
          </cell>
          <cell r="G288" t="str">
            <v>['action', 'adventure', 'sci-fi', 'thriller', 'animation', 'action', 'adventure', 'sci-fi']</v>
          </cell>
          <cell r="H288">
            <v>1</v>
          </cell>
          <cell r="I288">
            <v>1968</v>
          </cell>
          <cell r="J288">
            <v>599</v>
          </cell>
          <cell r="K288">
            <v>63442</v>
          </cell>
          <cell r="L288">
            <v>2.319711538</v>
          </cell>
          <cell r="M288">
            <v>0</v>
          </cell>
          <cell r="N288">
            <v>2.543269231</v>
          </cell>
          <cell r="O288">
            <v>0</v>
          </cell>
          <cell r="P288">
            <v>0.57692307700000001</v>
          </cell>
          <cell r="Q288">
            <v>0</v>
          </cell>
          <cell r="R288">
            <v>0.64262279099999997</v>
          </cell>
          <cell r="S288">
            <v>0</v>
          </cell>
          <cell r="T288">
            <v>0.84548360499999997</v>
          </cell>
          <cell r="U288">
            <v>0</v>
          </cell>
          <cell r="V288">
            <v>0.65088757399999997</v>
          </cell>
          <cell r="W288">
            <v>0</v>
          </cell>
        </row>
        <row r="289">
          <cell r="C289" t="str">
            <v>planet of the apes</v>
          </cell>
          <cell r="D289">
            <v>2001</v>
          </cell>
          <cell r="E289">
            <v>5.5</v>
          </cell>
          <cell r="F289">
            <v>73596</v>
          </cell>
          <cell r="G289" t="str">
            <v>['action', 'adventure', 'sci-fi', 'thriller', 'animation', 'action', 'adventure', 'sci-fi']</v>
          </cell>
          <cell r="H289">
            <v>3</v>
          </cell>
          <cell r="I289">
            <v>2001</v>
          </cell>
          <cell r="J289">
            <v>6218</v>
          </cell>
          <cell r="K289">
            <v>133152</v>
          </cell>
          <cell r="L289">
            <v>2.319711538</v>
          </cell>
          <cell r="M289">
            <v>0</v>
          </cell>
          <cell r="N289">
            <v>2.543269231</v>
          </cell>
          <cell r="O289">
            <v>0</v>
          </cell>
          <cell r="P289">
            <v>0.57692307700000001</v>
          </cell>
          <cell r="Q289">
            <v>0</v>
          </cell>
          <cell r="R289">
            <v>0.64262279099999997</v>
          </cell>
          <cell r="S289">
            <v>0</v>
          </cell>
          <cell r="T289">
            <v>0.84548360499999997</v>
          </cell>
          <cell r="U289">
            <v>0</v>
          </cell>
          <cell r="V289">
            <v>0.65088757399999997</v>
          </cell>
          <cell r="W289">
            <v>0</v>
          </cell>
        </row>
        <row r="290">
          <cell r="C290" t="str">
            <v>platoon</v>
          </cell>
          <cell r="D290">
            <v>1986</v>
          </cell>
          <cell r="E290">
            <v>8.1999999999999993</v>
          </cell>
          <cell r="F290">
            <v>110867</v>
          </cell>
          <cell r="G290" t="str">
            <v>['action', 'drama', 'war']</v>
          </cell>
          <cell r="H290">
            <v>0</v>
          </cell>
          <cell r="I290">
            <v>1986</v>
          </cell>
          <cell r="J290">
            <v>3558</v>
          </cell>
          <cell r="K290">
            <v>91763</v>
          </cell>
          <cell r="L290">
            <v>2.5485436890000002</v>
          </cell>
          <cell r="M290">
            <v>2.3181818179999998</v>
          </cell>
          <cell r="N290">
            <v>2.8349514560000002</v>
          </cell>
          <cell r="O290">
            <v>3.5909090909999999</v>
          </cell>
          <cell r="P290">
            <v>0.62135922300000002</v>
          </cell>
          <cell r="Q290">
            <v>0.45454545499999999</v>
          </cell>
          <cell r="R290">
            <v>0.70601548199999997</v>
          </cell>
          <cell r="S290">
            <v>0.32617633600000001</v>
          </cell>
          <cell r="T290">
            <v>0.94245034999999999</v>
          </cell>
          <cell r="U290">
            <v>0.77342657299999995</v>
          </cell>
          <cell r="V290">
            <v>0.70102066200000002</v>
          </cell>
          <cell r="W290">
            <v>0.189959294</v>
          </cell>
        </row>
        <row r="291">
          <cell r="C291" t="str">
            <v>point break</v>
          </cell>
          <cell r="D291">
            <v>1991</v>
          </cell>
          <cell r="E291">
            <v>6.9</v>
          </cell>
          <cell r="F291">
            <v>37722</v>
          </cell>
          <cell r="G291" t="str">
            <v>['action', 'adventure', 'crime', 'drama', 'sport', 'thriller']</v>
          </cell>
          <cell r="H291">
            <v>0</v>
          </cell>
          <cell r="I291">
            <v>1991</v>
          </cell>
          <cell r="J291">
            <v>512</v>
          </cell>
          <cell r="K291">
            <v>102685</v>
          </cell>
          <cell r="L291">
            <v>2.623430962</v>
          </cell>
          <cell r="M291">
            <v>2.4107142860000002</v>
          </cell>
          <cell r="N291">
            <v>2.8912133889999998</v>
          </cell>
          <cell r="O291">
            <v>2.375</v>
          </cell>
          <cell r="P291">
            <v>0.69456066900000002</v>
          </cell>
          <cell r="Q291">
            <v>0.53571428600000004</v>
          </cell>
          <cell r="R291">
            <v>0.72676127999999995</v>
          </cell>
          <cell r="S291">
            <v>0.33919598000000001</v>
          </cell>
          <cell r="T291">
            <v>0.96115404900000001</v>
          </cell>
          <cell r="U291">
            <v>0.51153846199999997</v>
          </cell>
          <cell r="V291">
            <v>0.78360690899999996</v>
          </cell>
          <cell r="W291">
            <v>0.22388059699999999</v>
          </cell>
        </row>
        <row r="292">
          <cell r="C292" t="str">
            <v>point break</v>
          </cell>
          <cell r="D292">
            <v>1991</v>
          </cell>
          <cell r="E292">
            <v>6.9</v>
          </cell>
          <cell r="F292">
            <v>37722</v>
          </cell>
          <cell r="G292" t="str">
            <v>['action', 'adventure', 'crime', 'drama', 'sport', 'thriller']</v>
          </cell>
          <cell r="H292">
            <v>0</v>
          </cell>
          <cell r="I292">
            <v>2015</v>
          </cell>
          <cell r="J292">
            <v>6632</v>
          </cell>
          <cell r="K292">
            <v>2058673</v>
          </cell>
          <cell r="L292">
            <v>2.623430962</v>
          </cell>
          <cell r="M292">
            <v>2.4107142860000002</v>
          </cell>
          <cell r="N292">
            <v>2.8912133889999998</v>
          </cell>
          <cell r="O292">
            <v>2.375</v>
          </cell>
          <cell r="P292">
            <v>0.69456066900000002</v>
          </cell>
          <cell r="Q292">
            <v>0.53571428600000004</v>
          </cell>
          <cell r="R292">
            <v>0.72676127999999995</v>
          </cell>
          <cell r="S292">
            <v>0.33919598000000001</v>
          </cell>
          <cell r="T292">
            <v>0.96115404900000001</v>
          </cell>
          <cell r="U292">
            <v>0.51153846199999997</v>
          </cell>
          <cell r="V292">
            <v>0.78360690899999996</v>
          </cell>
          <cell r="W292">
            <v>0.22388059699999999</v>
          </cell>
        </row>
        <row r="293">
          <cell r="C293" t="str">
            <v>predator</v>
          </cell>
          <cell r="D293">
            <v>1987</v>
          </cell>
          <cell r="E293">
            <v>7.8</v>
          </cell>
          <cell r="F293">
            <v>90730</v>
          </cell>
          <cell r="G293" t="str">
            <v>['action', 'adventure', 'sci-fi', 'thriller']</v>
          </cell>
          <cell r="H293">
            <v>0</v>
          </cell>
          <cell r="I293">
            <v>1987</v>
          </cell>
          <cell r="J293">
            <v>1928</v>
          </cell>
          <cell r="K293">
            <v>93773</v>
          </cell>
          <cell r="L293">
            <v>1.752380952</v>
          </cell>
          <cell r="M293">
            <v>0</v>
          </cell>
          <cell r="N293">
            <v>2.095238095</v>
          </cell>
          <cell r="O293">
            <v>0</v>
          </cell>
          <cell r="P293">
            <v>0.34285714299999998</v>
          </cell>
          <cell r="Q293">
            <v>0</v>
          </cell>
          <cell r="R293">
            <v>0.485456885</v>
          </cell>
          <cell r="S293">
            <v>0</v>
          </cell>
          <cell r="T293">
            <v>0.69654027799999996</v>
          </cell>
          <cell r="U293">
            <v>0</v>
          </cell>
          <cell r="V293">
            <v>0.386813187</v>
          </cell>
          <cell r="W293">
            <v>0</v>
          </cell>
        </row>
        <row r="294">
          <cell r="C294" t="str">
            <v>pretty woman</v>
          </cell>
          <cell r="D294">
            <v>1990</v>
          </cell>
          <cell r="E294">
            <v>6.7</v>
          </cell>
          <cell r="F294">
            <v>61642</v>
          </cell>
          <cell r="G294" t="str">
            <v>['comedy', 'romance']</v>
          </cell>
          <cell r="H294">
            <v>3</v>
          </cell>
          <cell r="I294">
            <v>1990</v>
          </cell>
          <cell r="J294">
            <v>2156</v>
          </cell>
          <cell r="K294">
            <v>100405</v>
          </cell>
          <cell r="L294">
            <v>2.092057762</v>
          </cell>
          <cell r="M294">
            <v>2.1749999999999998</v>
          </cell>
          <cell r="N294">
            <v>2.384476534</v>
          </cell>
          <cell r="O294">
            <v>2.6749999999999998</v>
          </cell>
          <cell r="P294">
            <v>0.60108303200000002</v>
          </cell>
          <cell r="Q294">
            <v>0.48749999999999999</v>
          </cell>
          <cell r="R294">
            <v>0.57955654199999995</v>
          </cell>
          <cell r="S294">
            <v>0.30603015099999997</v>
          </cell>
          <cell r="T294">
            <v>0.79269461200000002</v>
          </cell>
          <cell r="U294">
            <v>0.57615384599999997</v>
          </cell>
          <cell r="V294">
            <v>0.67814496000000002</v>
          </cell>
          <cell r="W294">
            <v>0.20373134300000001</v>
          </cell>
        </row>
        <row r="295">
          <cell r="C295" t="str">
            <v>psycho</v>
          </cell>
          <cell r="D295">
            <v>1960</v>
          </cell>
          <cell r="E295">
            <v>8.6999999999999993</v>
          </cell>
          <cell r="F295">
            <v>146915</v>
          </cell>
          <cell r="G295" t="str">
            <v>['drama', 'horror', 'mystery', 'thriller', 'thriller']</v>
          </cell>
          <cell r="H295">
            <v>1</v>
          </cell>
          <cell r="I295">
            <v>1960</v>
          </cell>
          <cell r="J295">
            <v>2039</v>
          </cell>
          <cell r="K295">
            <v>54215</v>
          </cell>
          <cell r="L295">
            <v>2.5</v>
          </cell>
          <cell r="M295">
            <v>2.3532608700000002</v>
          </cell>
          <cell r="N295">
            <v>2.4380952379999998</v>
          </cell>
          <cell r="O295">
            <v>2.3288043479999998</v>
          </cell>
          <cell r="P295">
            <v>0.55238095200000004</v>
          </cell>
          <cell r="Q295">
            <v>0.55163043499999997</v>
          </cell>
          <cell r="R295">
            <v>0.69256756799999997</v>
          </cell>
          <cell r="S295">
            <v>0.33111208199999997</v>
          </cell>
          <cell r="T295">
            <v>0.81051959699999998</v>
          </cell>
          <cell r="U295">
            <v>0.50158862900000001</v>
          </cell>
          <cell r="V295">
            <v>0.62319902299999996</v>
          </cell>
          <cell r="W295">
            <v>0.23053212200000001</v>
          </cell>
        </row>
        <row r="296">
          <cell r="C296" t="str">
            <v>maniac</v>
          </cell>
          <cell r="D296">
            <v>1980</v>
          </cell>
          <cell r="E296">
            <v>6.2</v>
          </cell>
          <cell r="F296">
            <v>3382</v>
          </cell>
          <cell r="G296" t="str">
            <v>['drama', 'horror', 'thriller']</v>
          </cell>
          <cell r="H296">
            <v>3</v>
          </cell>
          <cell r="I296">
            <v>1934</v>
          </cell>
          <cell r="J296">
            <v>4702</v>
          </cell>
          <cell r="K296">
            <v>25465</v>
          </cell>
          <cell r="L296">
            <v>1.7111111109999999</v>
          </cell>
          <cell r="M296">
            <v>2.153846154</v>
          </cell>
          <cell r="N296">
            <v>2.1555555559999999</v>
          </cell>
          <cell r="O296">
            <v>3.307692308</v>
          </cell>
          <cell r="P296">
            <v>0.46666666699999998</v>
          </cell>
          <cell r="Q296">
            <v>0.34615384599999999</v>
          </cell>
          <cell r="R296">
            <v>0.47402402399999999</v>
          </cell>
          <cell r="S296">
            <v>0.30305373000000002</v>
          </cell>
          <cell r="T296">
            <v>0.71659219500000004</v>
          </cell>
          <cell r="U296">
            <v>0.71242603599999998</v>
          </cell>
          <cell r="V296">
            <v>0.52649572600000005</v>
          </cell>
          <cell r="W296">
            <v>0.14466130899999999</v>
          </cell>
        </row>
        <row r="297">
          <cell r="C297" t="str">
            <v>maniac</v>
          </cell>
          <cell r="D297">
            <v>1980</v>
          </cell>
          <cell r="E297">
            <v>6.2</v>
          </cell>
          <cell r="F297">
            <v>3382</v>
          </cell>
          <cell r="G297" t="str">
            <v>['drama', 'horror', 'thriller']</v>
          </cell>
          <cell r="H297">
            <v>3</v>
          </cell>
          <cell r="I297">
            <v>1980</v>
          </cell>
          <cell r="J297">
            <v>8402</v>
          </cell>
          <cell r="K297">
            <v>81114</v>
          </cell>
          <cell r="L297">
            <v>1.7111111109999999</v>
          </cell>
          <cell r="M297">
            <v>2.153846154</v>
          </cell>
          <cell r="N297">
            <v>2.1555555559999999</v>
          </cell>
          <cell r="O297">
            <v>3.307692308</v>
          </cell>
          <cell r="P297">
            <v>0.46666666699999998</v>
          </cell>
          <cell r="Q297">
            <v>0.34615384599999999</v>
          </cell>
          <cell r="R297">
            <v>0.47402402399999999</v>
          </cell>
          <cell r="S297">
            <v>0.30305373000000002</v>
          </cell>
          <cell r="T297">
            <v>0.71659219500000004</v>
          </cell>
          <cell r="U297">
            <v>0.71242603599999998</v>
          </cell>
          <cell r="V297">
            <v>0.52649572600000005</v>
          </cell>
          <cell r="W297">
            <v>0.14466130899999999</v>
          </cell>
        </row>
        <row r="298">
          <cell r="C298" t="str">
            <v>vampyr</v>
          </cell>
          <cell r="D298">
            <v>1932</v>
          </cell>
          <cell r="E298">
            <v>7.6</v>
          </cell>
          <cell r="F298">
            <v>4005</v>
          </cell>
          <cell r="G298" t="str">
            <v>['fantasy', 'horror']</v>
          </cell>
          <cell r="H298">
            <v>3</v>
          </cell>
          <cell r="I298">
            <v>1932</v>
          </cell>
          <cell r="J298">
            <v>5910</v>
          </cell>
          <cell r="K298">
            <v>23649</v>
          </cell>
          <cell r="L298">
            <v>2.1176470589999998</v>
          </cell>
          <cell r="M298">
            <v>3</v>
          </cell>
          <cell r="N298">
            <v>2.588235294</v>
          </cell>
          <cell r="O298">
            <v>2.8666666670000001</v>
          </cell>
          <cell r="P298">
            <v>0.70588235300000002</v>
          </cell>
          <cell r="Q298">
            <v>0.73333333300000003</v>
          </cell>
          <cell r="R298">
            <v>0.58664546900000003</v>
          </cell>
          <cell r="S298">
            <v>0.422110553</v>
          </cell>
          <cell r="T298">
            <v>0.860432109</v>
          </cell>
          <cell r="U298">
            <v>0.61743589700000001</v>
          </cell>
          <cell r="V298">
            <v>0.79638008999999998</v>
          </cell>
          <cell r="W298">
            <v>0.30646766199999997</v>
          </cell>
        </row>
        <row r="299">
          <cell r="C299" t="str">
            <v>star wars: episode vi - return of the jedi</v>
          </cell>
          <cell r="D299">
            <v>1983</v>
          </cell>
          <cell r="E299">
            <v>8.3000000000000007</v>
          </cell>
          <cell r="F299">
            <v>215058</v>
          </cell>
          <cell r="G299" t="str">
            <v>['action', 'adventure', 'fantasy', 'sci-fi']</v>
          </cell>
          <cell r="H299">
            <v>1</v>
          </cell>
          <cell r="I299">
            <v>1983</v>
          </cell>
          <cell r="J299">
            <v>671</v>
          </cell>
          <cell r="K299">
            <v>86190</v>
          </cell>
          <cell r="L299">
            <v>2.0636363640000002</v>
          </cell>
          <cell r="M299">
            <v>2.414634146</v>
          </cell>
          <cell r="N299">
            <v>2.0954545449999999</v>
          </cell>
          <cell r="O299">
            <v>2.585365854</v>
          </cell>
          <cell r="P299">
            <v>0.52727272700000005</v>
          </cell>
          <cell r="Q299">
            <v>0.51219512199999995</v>
          </cell>
          <cell r="R299">
            <v>0.57168304700000006</v>
          </cell>
          <cell r="S299">
            <v>0.33974751800000003</v>
          </cell>
          <cell r="T299">
            <v>0.69661223500000002</v>
          </cell>
          <cell r="U299">
            <v>0.55684803000000005</v>
          </cell>
          <cell r="V299">
            <v>0.59487179499999998</v>
          </cell>
          <cell r="W299">
            <v>0.21405169299999999</v>
          </cell>
        </row>
        <row r="300">
          <cell r="C300" t="str">
            <v>rocky</v>
          </cell>
          <cell r="D300">
            <v>1976</v>
          </cell>
          <cell r="E300">
            <v>8.1</v>
          </cell>
          <cell r="F300">
            <v>100022</v>
          </cell>
          <cell r="G300" t="str">
            <v>['drama', 'romance', 'sport']</v>
          </cell>
          <cell r="H300">
            <v>1</v>
          </cell>
          <cell r="I300">
            <v>1976</v>
          </cell>
          <cell r="J300">
            <v>2267</v>
          </cell>
          <cell r="K300">
            <v>75148</v>
          </cell>
          <cell r="L300">
            <v>2.6936936939999998</v>
          </cell>
          <cell r="M300">
            <v>2.422018349</v>
          </cell>
          <cell r="N300">
            <v>2.650900901</v>
          </cell>
          <cell r="O300">
            <v>2.5321100919999999</v>
          </cell>
          <cell r="P300">
            <v>0.66666666699999999</v>
          </cell>
          <cell r="Q300">
            <v>0.66972477100000005</v>
          </cell>
          <cell r="R300">
            <v>0.74622595599999997</v>
          </cell>
          <cell r="S300">
            <v>0.34078650100000002</v>
          </cell>
          <cell r="T300">
            <v>0.88126464299999996</v>
          </cell>
          <cell r="U300">
            <v>0.54537755799999998</v>
          </cell>
          <cell r="V300">
            <v>0.75213675199999996</v>
          </cell>
          <cell r="W300">
            <v>0.27988497899999998</v>
          </cell>
        </row>
        <row r="301">
          <cell r="C301" t="str">
            <v>who framed roger rabbit</v>
          </cell>
          <cell r="D301">
            <v>1988</v>
          </cell>
          <cell r="E301">
            <v>7.6</v>
          </cell>
          <cell r="F301">
            <v>54375</v>
          </cell>
          <cell r="G301" t="str">
            <v>['animation', 'comedy', 'crime', 'family', 'fantasy', 'mystery', 'animation', 'adventure', 'action', 'fantasy']</v>
          </cell>
          <cell r="H301">
            <v>1</v>
          </cell>
          <cell r="I301">
            <v>1988</v>
          </cell>
          <cell r="J301">
            <v>136</v>
          </cell>
          <cell r="K301">
            <v>96438</v>
          </cell>
          <cell r="L301">
            <v>2.511450382</v>
          </cell>
          <cell r="M301">
            <v>2.726315789</v>
          </cell>
          <cell r="N301">
            <v>2.8282442749999999</v>
          </cell>
          <cell r="O301">
            <v>2.8</v>
          </cell>
          <cell r="P301">
            <v>0.61832061100000002</v>
          </cell>
          <cell r="Q301">
            <v>0.6</v>
          </cell>
          <cell r="R301">
            <v>0.69573963299999997</v>
          </cell>
          <cell r="S301">
            <v>0.38360222199999999</v>
          </cell>
          <cell r="T301">
            <v>0.94022061700000004</v>
          </cell>
          <cell r="U301">
            <v>0.60307692300000004</v>
          </cell>
          <cell r="V301">
            <v>0.69759248399999996</v>
          </cell>
          <cell r="W301">
            <v>0.25074626900000002</v>
          </cell>
        </row>
        <row r="302">
          <cell r="C302" t="str">
            <v>romeo and juliet</v>
          </cell>
          <cell r="D302" t="str">
            <v>1968/I</v>
          </cell>
          <cell r="E302">
            <v>7.8</v>
          </cell>
          <cell r="F302">
            <v>12360</v>
          </cell>
          <cell r="G302" t="str">
            <v>['drama', 'romance']</v>
          </cell>
          <cell r="H302">
            <v>3</v>
          </cell>
          <cell r="I302">
            <v>1936</v>
          </cell>
          <cell r="J302">
            <v>4069</v>
          </cell>
          <cell r="K302">
            <v>28203</v>
          </cell>
          <cell r="L302">
            <v>2.1023622049999999</v>
          </cell>
          <cell r="M302">
            <v>2.541899441</v>
          </cell>
          <cell r="N302">
            <v>2.4015748029999999</v>
          </cell>
          <cell r="O302">
            <v>2.6424581009999999</v>
          </cell>
          <cell r="P302">
            <v>0.59842519699999996</v>
          </cell>
          <cell r="Q302">
            <v>0.52513966499999998</v>
          </cell>
          <cell r="R302">
            <v>0.58241115099999996</v>
          </cell>
          <cell r="S302">
            <v>0.35765419300000001</v>
          </cell>
          <cell r="T302">
            <v>0.798378755</v>
          </cell>
          <cell r="U302">
            <v>0.56914482200000005</v>
          </cell>
          <cell r="V302">
            <v>0.67514637600000005</v>
          </cell>
          <cell r="W302">
            <v>0.219461352</v>
          </cell>
        </row>
        <row r="303">
          <cell r="C303" t="str">
            <v>romeo and juliet</v>
          </cell>
          <cell r="D303" t="str">
            <v>1968/I</v>
          </cell>
          <cell r="E303">
            <v>7.8</v>
          </cell>
          <cell r="F303">
            <v>12360</v>
          </cell>
          <cell r="G303" t="str">
            <v>['drama', 'romance']</v>
          </cell>
          <cell r="H303">
            <v>3</v>
          </cell>
          <cell r="I303">
            <v>1968</v>
          </cell>
          <cell r="J303">
            <v>1249</v>
          </cell>
          <cell r="K303">
            <v>63518</v>
          </cell>
          <cell r="L303">
            <v>2.1023622049999999</v>
          </cell>
          <cell r="M303">
            <v>2.541899441</v>
          </cell>
          <cell r="N303">
            <v>2.4015748029999999</v>
          </cell>
          <cell r="O303">
            <v>2.6424581009999999</v>
          </cell>
          <cell r="P303">
            <v>0.59842519699999996</v>
          </cell>
          <cell r="Q303">
            <v>0.52513966499999998</v>
          </cell>
          <cell r="R303">
            <v>0.58241115099999996</v>
          </cell>
          <cell r="S303">
            <v>0.35765419300000001</v>
          </cell>
          <cell r="T303">
            <v>0.798378755</v>
          </cell>
          <cell r="U303">
            <v>0.56914482200000005</v>
          </cell>
          <cell r="V303">
            <v>0.67514637600000005</v>
          </cell>
          <cell r="W303">
            <v>0.219461352</v>
          </cell>
        </row>
        <row r="304">
          <cell r="C304" t="str">
            <v>ronin</v>
          </cell>
          <cell r="D304">
            <v>1998</v>
          </cell>
          <cell r="E304">
            <v>7.2</v>
          </cell>
          <cell r="F304">
            <v>58201</v>
          </cell>
          <cell r="G304" t="str">
            <v>['action', 'crime', 'thriller']</v>
          </cell>
          <cell r="H304">
            <v>1</v>
          </cell>
          <cell r="I304">
            <v>1998</v>
          </cell>
          <cell r="J304">
            <v>6339</v>
          </cell>
          <cell r="K304">
            <v>122690</v>
          </cell>
          <cell r="L304">
            <v>2.4200477330000001</v>
          </cell>
          <cell r="M304">
            <v>2.5259259260000002</v>
          </cell>
          <cell r="N304">
            <v>2.5608591889999999</v>
          </cell>
          <cell r="O304">
            <v>2.755555556</v>
          </cell>
          <cell r="P304">
            <v>0.58949880700000001</v>
          </cell>
          <cell r="Q304">
            <v>0.66666666699999999</v>
          </cell>
          <cell r="R304">
            <v>0.67041862900000004</v>
          </cell>
          <cell r="S304">
            <v>0.35540666300000001</v>
          </cell>
          <cell r="T304">
            <v>0.85133120500000004</v>
          </cell>
          <cell r="U304">
            <v>0.59350427400000005</v>
          </cell>
          <cell r="V304">
            <v>0.66507557699999997</v>
          </cell>
          <cell r="W304">
            <v>0.27860696499999998</v>
          </cell>
        </row>
        <row r="305">
          <cell r="C305" t="str">
            <v>rush hour 2</v>
          </cell>
          <cell r="D305">
            <v>2001</v>
          </cell>
          <cell r="E305">
            <v>6.5</v>
          </cell>
          <cell r="F305">
            <v>52716</v>
          </cell>
          <cell r="G305" t="str">
            <v>['action', 'comedy', 'crime', 'thriller']</v>
          </cell>
          <cell r="H305">
            <v>0</v>
          </cell>
          <cell r="I305">
            <v>2001</v>
          </cell>
          <cell r="J305">
            <v>7493</v>
          </cell>
          <cell r="K305">
            <v>266915</v>
          </cell>
          <cell r="L305">
            <v>2.3087934560000001</v>
          </cell>
          <cell r="M305">
            <v>2.6578947369999999</v>
          </cell>
          <cell r="N305">
            <v>2.5439672799999999</v>
          </cell>
          <cell r="O305">
            <v>2.6578947369999999</v>
          </cell>
          <cell r="P305">
            <v>0.57055214700000001</v>
          </cell>
          <cell r="Q305">
            <v>0.68421052599999999</v>
          </cell>
          <cell r="R305">
            <v>0.63959818700000004</v>
          </cell>
          <cell r="S305">
            <v>0.37397513900000001</v>
          </cell>
          <cell r="T305">
            <v>0.84571566399999998</v>
          </cell>
          <cell r="U305">
            <v>0.572469636</v>
          </cell>
          <cell r="V305">
            <v>0.64369985799999996</v>
          </cell>
          <cell r="W305">
            <v>0.285938727</v>
          </cell>
        </row>
        <row r="306">
          <cell r="C306" t="str">
            <v>rush hour</v>
          </cell>
          <cell r="D306">
            <v>1998</v>
          </cell>
          <cell r="E306">
            <v>6.8</v>
          </cell>
          <cell r="F306">
            <v>56376</v>
          </cell>
          <cell r="G306" t="str">
            <v>['action', 'comedy', 'thriller', 'crime']</v>
          </cell>
          <cell r="H306">
            <v>3</v>
          </cell>
          <cell r="I306">
            <v>1998</v>
          </cell>
          <cell r="J306">
            <v>1392</v>
          </cell>
          <cell r="K306">
            <v>120812</v>
          </cell>
          <cell r="L306">
            <v>2.2861538459999999</v>
          </cell>
          <cell r="M306">
            <v>0</v>
          </cell>
          <cell r="N306">
            <v>2.2153846150000001</v>
          </cell>
          <cell r="O306">
            <v>0</v>
          </cell>
          <cell r="P306">
            <v>0.64615384600000003</v>
          </cell>
          <cell r="Q306">
            <v>0</v>
          </cell>
          <cell r="R306">
            <v>0.63332640299999998</v>
          </cell>
          <cell r="S306">
            <v>0</v>
          </cell>
          <cell r="T306">
            <v>0.73648174899999996</v>
          </cell>
          <cell r="U306">
            <v>0</v>
          </cell>
          <cell r="V306">
            <v>0.72899408300000001</v>
          </cell>
          <cell r="W306">
            <v>0</v>
          </cell>
        </row>
        <row r="307">
          <cell r="C307" t="str">
            <v>sleepless in seattle</v>
          </cell>
          <cell r="D307">
            <v>1993</v>
          </cell>
          <cell r="E307">
            <v>6.6</v>
          </cell>
          <cell r="F307">
            <v>44179</v>
          </cell>
          <cell r="G307" t="str">
            <v>['comedy', 'romance', 'drama']</v>
          </cell>
          <cell r="H307">
            <v>2</v>
          </cell>
          <cell r="I307">
            <v>1993</v>
          </cell>
          <cell r="J307">
            <v>556</v>
          </cell>
          <cell r="K307">
            <v>108160</v>
          </cell>
          <cell r="L307">
            <v>2.3820224720000001</v>
          </cell>
          <cell r="M307">
            <v>2.529891304</v>
          </cell>
          <cell r="N307">
            <v>2.4606741570000001</v>
          </cell>
          <cell r="O307">
            <v>2.625</v>
          </cell>
          <cell r="P307">
            <v>0.62172284600000005</v>
          </cell>
          <cell r="Q307">
            <v>0.66576086999999995</v>
          </cell>
          <cell r="R307">
            <v>0.65988460400000004</v>
          </cell>
          <cell r="S307">
            <v>0.35596460600000002</v>
          </cell>
          <cell r="T307">
            <v>0.81802572500000004</v>
          </cell>
          <cell r="U307">
            <v>0.56538461500000003</v>
          </cell>
          <cell r="V307">
            <v>0.70143090399999997</v>
          </cell>
          <cell r="W307">
            <v>0.278228423</v>
          </cell>
        </row>
        <row r="308">
          <cell r="C308" t="str">
            <v>salt of the earth</v>
          </cell>
          <cell r="D308">
            <v>1954</v>
          </cell>
          <cell r="E308">
            <v>7.6</v>
          </cell>
          <cell r="F308">
            <v>1085</v>
          </cell>
          <cell r="G308" t="str">
            <v>['drama', 'history']</v>
          </cell>
          <cell r="H308">
            <v>3</v>
          </cell>
          <cell r="I308">
            <v>1954</v>
          </cell>
          <cell r="J308">
            <v>5356</v>
          </cell>
          <cell r="K308">
            <v>47443</v>
          </cell>
          <cell r="L308">
            <v>1.9411764709999999</v>
          </cell>
          <cell r="M308">
            <v>3.0424242420000001</v>
          </cell>
          <cell r="N308">
            <v>2.7549019609999998</v>
          </cell>
          <cell r="O308">
            <v>3</v>
          </cell>
          <cell r="P308">
            <v>0.52941176499999998</v>
          </cell>
          <cell r="Q308">
            <v>0.75757575799999999</v>
          </cell>
          <cell r="R308">
            <v>0.53775834700000003</v>
          </cell>
          <cell r="S308">
            <v>0.42807979299999999</v>
          </cell>
          <cell r="T308">
            <v>0.91583872200000005</v>
          </cell>
          <cell r="U308">
            <v>0.64615384600000003</v>
          </cell>
          <cell r="V308">
            <v>0.59728506800000003</v>
          </cell>
          <cell r="W308">
            <v>0.316598824</v>
          </cell>
        </row>
        <row r="309">
          <cell r="C309" t="str">
            <v>saving private ryan</v>
          </cell>
          <cell r="D309">
            <v>1998</v>
          </cell>
          <cell r="E309">
            <v>8.5</v>
          </cell>
          <cell r="F309">
            <v>275666</v>
          </cell>
          <cell r="G309" t="str">
            <v>['action', 'drama', 'history', 'war']</v>
          </cell>
          <cell r="H309">
            <v>0</v>
          </cell>
          <cell r="I309">
            <v>1998</v>
          </cell>
          <cell r="J309">
            <v>1090</v>
          </cell>
          <cell r="K309">
            <v>120815</v>
          </cell>
          <cell r="L309">
            <v>2.1366459629999999</v>
          </cell>
          <cell r="M309">
            <v>0</v>
          </cell>
          <cell r="N309">
            <v>2.5134575570000002</v>
          </cell>
          <cell r="O309">
            <v>0</v>
          </cell>
          <cell r="P309">
            <v>0.57349896499999997</v>
          </cell>
          <cell r="Q309">
            <v>0</v>
          </cell>
          <cell r="R309">
            <v>0.59190867899999999</v>
          </cell>
          <cell r="S309">
            <v>0</v>
          </cell>
          <cell r="T309">
            <v>0.83557302200000005</v>
          </cell>
          <cell r="U309">
            <v>0</v>
          </cell>
          <cell r="V309">
            <v>0.64702447299999999</v>
          </cell>
          <cell r="W309">
            <v>0</v>
          </cell>
        </row>
        <row r="310">
          <cell r="C310" t="str">
            <v>say anything...</v>
          </cell>
          <cell r="D310">
            <v>1989</v>
          </cell>
          <cell r="E310">
            <v>7.5</v>
          </cell>
          <cell r="F310">
            <v>25220</v>
          </cell>
          <cell r="G310" t="str">
            <v>['comedy', 'drama', 'romance']</v>
          </cell>
          <cell r="H310">
            <v>2</v>
          </cell>
          <cell r="I310">
            <v>1989</v>
          </cell>
          <cell r="J310">
            <v>4270</v>
          </cell>
          <cell r="K310">
            <v>98258</v>
          </cell>
          <cell r="L310">
            <v>2.3050847459999999</v>
          </cell>
          <cell r="M310">
            <v>2.3947895789999998</v>
          </cell>
          <cell r="N310">
            <v>2.4463276839999999</v>
          </cell>
          <cell r="O310">
            <v>2.5751503009999999</v>
          </cell>
          <cell r="P310">
            <v>0.58192090399999996</v>
          </cell>
          <cell r="Q310">
            <v>0.58517034099999998</v>
          </cell>
          <cell r="R310">
            <v>0.63857077399999995</v>
          </cell>
          <cell r="S310">
            <v>0.336955318</v>
          </cell>
          <cell r="T310">
            <v>0.813256388</v>
          </cell>
          <cell r="U310">
            <v>0.55464775700000002</v>
          </cell>
          <cell r="V310">
            <v>0.65652614799999998</v>
          </cell>
          <cell r="W310">
            <v>0.24454879900000001</v>
          </cell>
        </row>
        <row r="311">
          <cell r="C311" t="str">
            <v>scream 2</v>
          </cell>
          <cell r="D311">
            <v>1997</v>
          </cell>
          <cell r="E311">
            <v>5.9</v>
          </cell>
          <cell r="F311">
            <v>48988</v>
          </cell>
          <cell r="G311" t="str">
            <v>['horror', 'mystery', 'thriller']</v>
          </cell>
          <cell r="H311">
            <v>3</v>
          </cell>
          <cell r="I311">
            <v>1997</v>
          </cell>
          <cell r="J311">
            <v>4643</v>
          </cell>
          <cell r="K311">
            <v>120082</v>
          </cell>
          <cell r="L311">
            <v>2.2621722850000001</v>
          </cell>
          <cell r="M311">
            <v>1.764150943</v>
          </cell>
          <cell r="N311">
            <v>2.310861423</v>
          </cell>
          <cell r="O311">
            <v>2.2547169810000001</v>
          </cell>
          <cell r="P311">
            <v>0.43820224699999999</v>
          </cell>
          <cell r="Q311">
            <v>0.52830188700000003</v>
          </cell>
          <cell r="R311">
            <v>0.62668286299999998</v>
          </cell>
          <cell r="S311">
            <v>0.24822224300000001</v>
          </cell>
          <cell r="T311">
            <v>0.76822202799999995</v>
          </cell>
          <cell r="U311">
            <v>0.48563135000000002</v>
          </cell>
          <cell r="V311">
            <v>0.49438202199999998</v>
          </cell>
          <cell r="W311">
            <v>0.22078287799999999</v>
          </cell>
        </row>
        <row r="312">
          <cell r="C312" t="str">
            <v>scream 3</v>
          </cell>
          <cell r="D312">
            <v>2000</v>
          </cell>
          <cell r="E312">
            <v>5.3</v>
          </cell>
          <cell r="F312">
            <v>38870</v>
          </cell>
          <cell r="G312" t="str">
            <v>['horror', 'mystery', 'thriller']</v>
          </cell>
          <cell r="H312">
            <v>3</v>
          </cell>
          <cell r="I312">
            <v>2000</v>
          </cell>
          <cell r="J312">
            <v>4644</v>
          </cell>
          <cell r="K312">
            <v>134084</v>
          </cell>
          <cell r="L312">
            <v>2.1594202899999999</v>
          </cell>
          <cell r="M312">
            <v>2.2000000000000002</v>
          </cell>
          <cell r="N312">
            <v>2.532608696</v>
          </cell>
          <cell r="O312">
            <v>2.3454545449999999</v>
          </cell>
          <cell r="P312">
            <v>0.52536231899999997</v>
          </cell>
          <cell r="Q312">
            <v>0.56969696999999997</v>
          </cell>
          <cell r="R312">
            <v>0.59821778299999995</v>
          </cell>
          <cell r="S312">
            <v>0.30954773899999999</v>
          </cell>
          <cell r="T312">
            <v>0.84193962</v>
          </cell>
          <cell r="U312">
            <v>0.50517482499999999</v>
          </cell>
          <cell r="V312">
            <v>0.59271646200000005</v>
          </cell>
          <cell r="W312">
            <v>0.23808231599999999</v>
          </cell>
        </row>
        <row r="313">
          <cell r="C313" t="str">
            <v>scream</v>
          </cell>
          <cell r="D313" t="str">
            <v>1996/I</v>
          </cell>
          <cell r="E313">
            <v>7.2</v>
          </cell>
          <cell r="F313">
            <v>92543</v>
          </cell>
          <cell r="G313" t="str">
            <v>['crime', 'horror', 'mystery', 'thriller']</v>
          </cell>
          <cell r="H313">
            <v>3</v>
          </cell>
          <cell r="I313">
            <v>1996</v>
          </cell>
          <cell r="J313">
            <v>649</v>
          </cell>
          <cell r="K313">
            <v>117571</v>
          </cell>
          <cell r="L313">
            <v>2.0170731709999998</v>
          </cell>
          <cell r="M313">
            <v>2.174342105</v>
          </cell>
          <cell r="N313">
            <v>2.380487805</v>
          </cell>
          <cell r="O313">
            <v>2.4769736839999998</v>
          </cell>
          <cell r="P313">
            <v>0.59512195099999998</v>
          </cell>
          <cell r="Q313">
            <v>0.58881578899999998</v>
          </cell>
          <cell r="R313">
            <v>0.55878378399999995</v>
          </cell>
          <cell r="S313">
            <v>0.30593758300000001</v>
          </cell>
          <cell r="T313">
            <v>0.79136859999999998</v>
          </cell>
          <cell r="U313">
            <v>0.53350202400000002</v>
          </cell>
          <cell r="V313">
            <v>0.67141963699999996</v>
          </cell>
          <cell r="W313">
            <v>0.24607227000000001</v>
          </cell>
        </row>
        <row r="314">
          <cell r="C314" t="str">
            <v>shakespeare in love</v>
          </cell>
          <cell r="D314">
            <v>1998</v>
          </cell>
          <cell r="E314">
            <v>7.4</v>
          </cell>
          <cell r="F314">
            <v>78654</v>
          </cell>
          <cell r="G314" t="str">
            <v>['comedy', 'drama', 'romance']</v>
          </cell>
          <cell r="H314">
            <v>3</v>
          </cell>
          <cell r="I314">
            <v>1998</v>
          </cell>
          <cell r="J314">
            <v>1926</v>
          </cell>
          <cell r="K314">
            <v>138097</v>
          </cell>
          <cell r="L314">
            <v>2.115384615</v>
          </cell>
          <cell r="M314">
            <v>2.6276150629999999</v>
          </cell>
          <cell r="N314">
            <v>2.4911242599999999</v>
          </cell>
          <cell r="O314">
            <v>2.5606694559999998</v>
          </cell>
          <cell r="P314">
            <v>0.56508875700000005</v>
          </cell>
          <cell r="Q314">
            <v>0.61924686200000001</v>
          </cell>
          <cell r="R314">
            <v>0.58601871100000003</v>
          </cell>
          <cell r="S314">
            <v>0.36971468200000002</v>
          </cell>
          <cell r="T314">
            <v>0.82814854800000004</v>
          </cell>
          <cell r="U314">
            <v>0.55152880599999998</v>
          </cell>
          <cell r="V314">
            <v>0.63753603400000003</v>
          </cell>
          <cell r="W314">
            <v>0.25878973300000002</v>
          </cell>
        </row>
        <row r="315">
          <cell r="C315" t="str">
            <v>sister act</v>
          </cell>
          <cell r="D315">
            <v>1992</v>
          </cell>
          <cell r="E315">
            <v>5.9</v>
          </cell>
          <cell r="F315">
            <v>25196</v>
          </cell>
          <cell r="G315" t="str">
            <v>['comedy', 'crime', 'music']</v>
          </cell>
          <cell r="H315">
            <v>3</v>
          </cell>
          <cell r="I315">
            <v>1992</v>
          </cell>
          <cell r="J315">
            <v>1352</v>
          </cell>
          <cell r="K315">
            <v>105417</v>
          </cell>
          <cell r="L315">
            <v>2.2788296039999998</v>
          </cell>
          <cell r="M315">
            <v>2.36</v>
          </cell>
          <cell r="N315">
            <v>2.4612736659999999</v>
          </cell>
          <cell r="O315">
            <v>2.5257142859999999</v>
          </cell>
          <cell r="P315">
            <v>0.58175559399999999</v>
          </cell>
          <cell r="Q315">
            <v>0.53714285699999997</v>
          </cell>
          <cell r="R315">
            <v>0.63129738999999996</v>
          </cell>
          <cell r="S315">
            <v>0.33206030199999997</v>
          </cell>
          <cell r="T315">
            <v>0.81822502600000002</v>
          </cell>
          <cell r="U315">
            <v>0.54400000000000004</v>
          </cell>
          <cell r="V315">
            <v>0.656339644</v>
          </cell>
          <cell r="W315">
            <v>0.22447761199999999</v>
          </cell>
        </row>
        <row r="316">
          <cell r="C316" t="str">
            <v>sleepy hollow</v>
          </cell>
          <cell r="D316">
            <v>1999</v>
          </cell>
          <cell r="E316">
            <v>7.5</v>
          </cell>
          <cell r="F316">
            <v>108951</v>
          </cell>
          <cell r="G316" t="str">
            <v>['fantasy', 'mystery', 'thriller']</v>
          </cell>
          <cell r="H316">
            <v>3</v>
          </cell>
          <cell r="I316">
            <v>1999</v>
          </cell>
          <cell r="J316">
            <v>124</v>
          </cell>
          <cell r="K316">
            <v>162661</v>
          </cell>
          <cell r="L316">
            <v>2.1076555020000001</v>
          </cell>
          <cell r="M316">
            <v>2.625</v>
          </cell>
          <cell r="N316">
            <v>2.301435407</v>
          </cell>
          <cell r="O316">
            <v>2.40625</v>
          </cell>
          <cell r="P316">
            <v>0.535885167</v>
          </cell>
          <cell r="Q316">
            <v>0.5</v>
          </cell>
          <cell r="R316">
            <v>0.58387753799999997</v>
          </cell>
          <cell r="S316">
            <v>0.36934673400000001</v>
          </cell>
          <cell r="T316">
            <v>0.76508844600000003</v>
          </cell>
          <cell r="U316">
            <v>0.518269231</v>
          </cell>
          <cell r="V316">
            <v>0.60458839399999997</v>
          </cell>
          <cell r="W316">
            <v>0.20895522399999999</v>
          </cell>
        </row>
        <row r="317">
          <cell r="C317" t="str">
            <v>some like it hot</v>
          </cell>
          <cell r="D317">
            <v>1959</v>
          </cell>
          <cell r="E317">
            <v>8.4</v>
          </cell>
          <cell r="F317">
            <v>68749</v>
          </cell>
          <cell r="G317" t="str">
            <v>['comedy']</v>
          </cell>
          <cell r="H317">
            <v>3</v>
          </cell>
          <cell r="I317">
            <v>1959</v>
          </cell>
          <cell r="J317">
            <v>2023</v>
          </cell>
          <cell r="K317">
            <v>53291</v>
          </cell>
          <cell r="L317">
            <v>2.2811900189999998</v>
          </cell>
          <cell r="M317">
            <v>2.565217391</v>
          </cell>
          <cell r="N317">
            <v>2.4529750479999999</v>
          </cell>
          <cell r="O317">
            <v>2.1304347830000001</v>
          </cell>
          <cell r="P317">
            <v>0.53550863699999995</v>
          </cell>
          <cell r="Q317">
            <v>0.56521739100000001</v>
          </cell>
          <cell r="R317">
            <v>0.63195128899999997</v>
          </cell>
          <cell r="S317">
            <v>0.36093511</v>
          </cell>
          <cell r="T317">
            <v>0.81546623600000001</v>
          </cell>
          <cell r="U317">
            <v>0.45886287599999998</v>
          </cell>
          <cell r="V317">
            <v>0.60416359100000006</v>
          </cell>
          <cell r="W317">
            <v>0.23621025300000001</v>
          </cell>
        </row>
        <row r="318">
          <cell r="C318" t="str">
            <v>sphere</v>
          </cell>
          <cell r="D318">
            <v>1998</v>
          </cell>
          <cell r="E318">
            <v>5.6</v>
          </cell>
          <cell r="F318">
            <v>31924</v>
          </cell>
          <cell r="G318" t="str">
            <v>['drama', 'horror', 'mystery', 'sci-fi', 'thriller']</v>
          </cell>
          <cell r="H318">
            <v>1</v>
          </cell>
          <cell r="I318">
            <v>1998</v>
          </cell>
          <cell r="J318">
            <v>446</v>
          </cell>
          <cell r="K318">
            <v>120184</v>
          </cell>
          <cell r="L318">
            <v>2.2614173229999999</v>
          </cell>
          <cell r="M318">
            <v>2.5308641980000002</v>
          </cell>
          <cell r="N318">
            <v>2.5763779530000002</v>
          </cell>
          <cell r="O318">
            <v>2.90617284</v>
          </cell>
          <cell r="P318">
            <v>0.57007874000000003</v>
          </cell>
          <cell r="Q318">
            <v>0.68148148099999994</v>
          </cell>
          <cell r="R318">
            <v>0.62647371799999996</v>
          </cell>
          <cell r="S318">
            <v>0.35610149499999999</v>
          </cell>
          <cell r="T318">
            <v>0.856490258</v>
          </cell>
          <cell r="U318">
            <v>0.62594491900000004</v>
          </cell>
          <cell r="V318">
            <v>0.64316575799999998</v>
          </cell>
          <cell r="W318">
            <v>0.28479823100000001</v>
          </cell>
        </row>
        <row r="319">
          <cell r="C319" t="str">
            <v>star wars</v>
          </cell>
          <cell r="D319">
            <v>1977</v>
          </cell>
          <cell r="E319">
            <v>8.8000000000000007</v>
          </cell>
          <cell r="F319">
            <v>326619</v>
          </cell>
          <cell r="G319" t="str">
            <v>['action', 'adventure', 'fantasy', 'sci-fi']</v>
          </cell>
          <cell r="H319">
            <v>1</v>
          </cell>
          <cell r="I319">
            <v>1977</v>
          </cell>
          <cell r="J319">
            <v>669</v>
          </cell>
          <cell r="K319">
            <v>76759</v>
          </cell>
          <cell r="L319">
            <v>2.447058824</v>
          </cell>
          <cell r="M319">
            <v>2.0833333330000001</v>
          </cell>
          <cell r="N319">
            <v>2.4862745099999999</v>
          </cell>
          <cell r="O319">
            <v>3.2222222220000001</v>
          </cell>
          <cell r="P319">
            <v>0.65098039200000002</v>
          </cell>
          <cell r="Q319">
            <v>0.41666666699999999</v>
          </cell>
          <cell r="R319">
            <v>0.677901431</v>
          </cell>
          <cell r="S319">
            <v>0.293132328</v>
          </cell>
          <cell r="T319">
            <v>0.82653629799999995</v>
          </cell>
          <cell r="U319">
            <v>0.694017094</v>
          </cell>
          <cell r="V319">
            <v>0.73443941700000004</v>
          </cell>
          <cell r="W319">
            <v>0.17412935299999999</v>
          </cell>
        </row>
        <row r="320">
          <cell r="C320" t="str">
            <v>starship troopers</v>
          </cell>
          <cell r="D320">
            <v>1997</v>
          </cell>
          <cell r="E320">
            <v>7.1</v>
          </cell>
          <cell r="F320">
            <v>84874</v>
          </cell>
          <cell r="G320" t="str">
            <v>['action', 'adventure', 'sci-fi', 'thriller']</v>
          </cell>
          <cell r="H320">
            <v>3</v>
          </cell>
          <cell r="I320">
            <v>1997</v>
          </cell>
          <cell r="J320">
            <v>107</v>
          </cell>
          <cell r="K320">
            <v>120201</v>
          </cell>
          <cell r="L320">
            <v>2.1453744490000002</v>
          </cell>
          <cell r="M320">
            <v>2.1694915250000002</v>
          </cell>
          <cell r="N320">
            <v>2.422907489</v>
          </cell>
          <cell r="O320">
            <v>2.3559322030000001</v>
          </cell>
          <cell r="P320">
            <v>0.56828193800000004</v>
          </cell>
          <cell r="Q320">
            <v>0.49152542399999999</v>
          </cell>
          <cell r="R320">
            <v>0.59432670600000004</v>
          </cell>
          <cell r="S320">
            <v>0.30525508899999998</v>
          </cell>
          <cell r="T320">
            <v>0.80547058599999999</v>
          </cell>
          <cell r="U320">
            <v>0.50743155100000004</v>
          </cell>
          <cell r="V320">
            <v>0.64113859699999998</v>
          </cell>
          <cell r="W320">
            <v>0.20541361</v>
          </cell>
        </row>
        <row r="321">
          <cell r="C321" t="str">
            <v>star trek: the motion picture</v>
          </cell>
          <cell r="D321">
            <v>1979</v>
          </cell>
          <cell r="E321">
            <v>6.2</v>
          </cell>
          <cell r="F321">
            <v>25723</v>
          </cell>
          <cell r="G321" t="str">
            <v>['adventure', 'fantasy', 'mystery', 'sci-fi']</v>
          </cell>
          <cell r="H321">
            <v>1</v>
          </cell>
          <cell r="I321">
            <v>1979</v>
          </cell>
          <cell r="J321">
            <v>1300</v>
          </cell>
          <cell r="K321">
            <v>79945</v>
          </cell>
          <cell r="L321">
            <v>2.1980519479999998</v>
          </cell>
          <cell r="M321">
            <v>2.1578947369999999</v>
          </cell>
          <cell r="N321">
            <v>2.3084415580000002</v>
          </cell>
          <cell r="O321">
            <v>1.947368421</v>
          </cell>
          <cell r="P321">
            <v>0.55844155799999995</v>
          </cell>
          <cell r="Q321">
            <v>0.368421053</v>
          </cell>
          <cell r="R321">
            <v>0.60891979600000001</v>
          </cell>
          <cell r="S321">
            <v>0.30362338</v>
          </cell>
          <cell r="T321">
            <v>0.76741756900000002</v>
          </cell>
          <cell r="U321">
            <v>0.41943319800000001</v>
          </cell>
          <cell r="V321">
            <v>0.63003662999999999</v>
          </cell>
          <cell r="W321">
            <v>0.15396700699999999</v>
          </cell>
        </row>
        <row r="322">
          <cell r="C322" t="str">
            <v>stepmom</v>
          </cell>
          <cell r="D322">
            <v>1998</v>
          </cell>
          <cell r="E322">
            <v>6.2</v>
          </cell>
          <cell r="F322">
            <v>18714</v>
          </cell>
          <cell r="G322" t="str">
            <v>['comedy', 'drama']</v>
          </cell>
          <cell r="H322">
            <v>3</v>
          </cell>
          <cell r="I322">
            <v>1998</v>
          </cell>
          <cell r="J322">
            <v>1553</v>
          </cell>
          <cell r="K322">
            <v>120686</v>
          </cell>
          <cell r="L322">
            <v>2.01659751</v>
          </cell>
          <cell r="M322">
            <v>2.0446428569999999</v>
          </cell>
          <cell r="N322">
            <v>2.485477178</v>
          </cell>
          <cell r="O322">
            <v>2.4446428569999998</v>
          </cell>
          <cell r="P322">
            <v>0.48547717800000001</v>
          </cell>
          <cell r="Q322">
            <v>0.56607142899999996</v>
          </cell>
          <cell r="R322">
            <v>0.558652013</v>
          </cell>
          <cell r="S322">
            <v>0.28768844199999999</v>
          </cell>
          <cell r="T322">
            <v>0.82627123400000002</v>
          </cell>
          <cell r="U322">
            <v>0.52653846199999998</v>
          </cell>
          <cell r="V322">
            <v>0.54771784199999995</v>
          </cell>
          <cell r="W322">
            <v>0.236567164</v>
          </cell>
        </row>
        <row r="323">
          <cell r="C323" t="str">
            <v>dr. strangelove or: how i learned to stop worrying and love the bomb</v>
          </cell>
          <cell r="D323">
            <v>1964</v>
          </cell>
          <cell r="E323">
            <v>8.6</v>
          </cell>
          <cell r="F323">
            <v>158529</v>
          </cell>
          <cell r="G323" t="str">
            <v>['comedy', 'drama']</v>
          </cell>
          <cell r="H323">
            <v>0</v>
          </cell>
          <cell r="I323">
            <v>1964</v>
          </cell>
          <cell r="J323">
            <v>341</v>
          </cell>
          <cell r="K323">
            <v>57012</v>
          </cell>
          <cell r="L323">
            <v>1.9090909089999999</v>
          </cell>
          <cell r="M323">
            <v>3.1470588240000001</v>
          </cell>
          <cell r="N323">
            <v>2.299242424</v>
          </cell>
          <cell r="O323">
            <v>2.9264705879999999</v>
          </cell>
          <cell r="P323">
            <v>0.471590909</v>
          </cell>
          <cell r="Q323">
            <v>0.75</v>
          </cell>
          <cell r="R323">
            <v>0.52886977899999998</v>
          </cell>
          <cell r="S323">
            <v>0.44280224699999998</v>
          </cell>
          <cell r="T323">
            <v>0.76435941200000002</v>
          </cell>
          <cell r="U323">
            <v>0.63031674199999999</v>
          </cell>
          <cell r="V323">
            <v>0.53205128199999996</v>
          </cell>
          <cell r="W323">
            <v>0.31343283599999999</v>
          </cell>
        </row>
        <row r="324">
          <cell r="C324" t="str">
            <v>sunset blvd.</v>
          </cell>
          <cell r="D324">
            <v>1950</v>
          </cell>
          <cell r="E324">
            <v>8.6999999999999993</v>
          </cell>
          <cell r="F324">
            <v>55994</v>
          </cell>
          <cell r="G324" t="str">
            <v>['drama', 'film-noir']</v>
          </cell>
          <cell r="H324">
            <v>1</v>
          </cell>
          <cell r="I324">
            <v>1950</v>
          </cell>
          <cell r="J324">
            <v>608</v>
          </cell>
          <cell r="K324">
            <v>43014</v>
          </cell>
          <cell r="L324">
            <v>2.1586206899999998</v>
          </cell>
          <cell r="M324">
            <v>2.2723214289999998</v>
          </cell>
          <cell r="N324">
            <v>2.3954022990000001</v>
          </cell>
          <cell r="O324">
            <v>2.6294642860000002</v>
          </cell>
          <cell r="P324">
            <v>0.55172413799999998</v>
          </cell>
          <cell r="Q324">
            <v>0.53125</v>
          </cell>
          <cell r="R324">
            <v>0.59799627200000005</v>
          </cell>
          <cell r="S324">
            <v>0.31972361799999999</v>
          </cell>
          <cell r="T324">
            <v>0.79632676999999996</v>
          </cell>
          <cell r="U324">
            <v>0.56634615399999999</v>
          </cell>
          <cell r="V324">
            <v>0.62245800200000001</v>
          </cell>
          <cell r="W324">
            <v>0.222014925</v>
          </cell>
        </row>
        <row r="325">
          <cell r="C325" t="str">
            <v>supergirl</v>
          </cell>
          <cell r="D325">
            <v>1984</v>
          </cell>
          <cell r="E325">
            <v>4.0999999999999996</v>
          </cell>
          <cell r="F325">
            <v>6576</v>
          </cell>
          <cell r="G325" t="str">
            <v>['action', 'adventure', 'sci-fi']</v>
          </cell>
          <cell r="H325">
            <v>3</v>
          </cell>
          <cell r="I325">
            <v>1984</v>
          </cell>
          <cell r="J325">
            <v>2000</v>
          </cell>
          <cell r="K325">
            <v>88206</v>
          </cell>
          <cell r="L325">
            <v>2.2388663969999998</v>
          </cell>
          <cell r="M325">
            <v>2.2088888889999998</v>
          </cell>
          <cell r="N325">
            <v>2.1781376520000002</v>
          </cell>
          <cell r="O325">
            <v>2.36</v>
          </cell>
          <cell r="P325">
            <v>0.49392712599999999</v>
          </cell>
          <cell r="Q325">
            <v>0.53777777800000004</v>
          </cell>
          <cell r="R325">
            <v>0.62022650199999996</v>
          </cell>
          <cell r="S325">
            <v>0.31079843699999998</v>
          </cell>
          <cell r="T325">
            <v>0.72409937999999996</v>
          </cell>
          <cell r="U325">
            <v>0.50830769200000003</v>
          </cell>
          <cell r="V325">
            <v>0.55725111599999999</v>
          </cell>
          <cell r="W325">
            <v>0.224742952</v>
          </cell>
        </row>
        <row r="326">
          <cell r="C326" t="str">
            <v>superman iii</v>
          </cell>
          <cell r="D326">
            <v>1983</v>
          </cell>
          <cell r="E326">
            <v>4.7</v>
          </cell>
          <cell r="F326">
            <v>18340</v>
          </cell>
          <cell r="G326" t="str">
            <v>['action', 'adventure', 'comedy', 'fantasy', 'sci-fi']</v>
          </cell>
          <cell r="H326">
            <v>3</v>
          </cell>
          <cell r="I326">
            <v>1983</v>
          </cell>
          <cell r="J326">
            <v>4283</v>
          </cell>
          <cell r="K326">
            <v>86393</v>
          </cell>
          <cell r="L326">
            <v>2.2106598979999998</v>
          </cell>
          <cell r="M326">
            <v>2.266666667</v>
          </cell>
          <cell r="N326">
            <v>2.5482233500000002</v>
          </cell>
          <cell r="O326">
            <v>2.5666666669999998</v>
          </cell>
          <cell r="P326">
            <v>0.53299492400000004</v>
          </cell>
          <cell r="Q326">
            <v>0.47777777799999999</v>
          </cell>
          <cell r="R326">
            <v>0.61241253900000003</v>
          </cell>
          <cell r="S326">
            <v>0.31892797299999998</v>
          </cell>
          <cell r="T326">
            <v>0.84713055100000001</v>
          </cell>
          <cell r="U326">
            <v>0.55282051300000001</v>
          </cell>
          <cell r="V326">
            <v>0.60132760600000001</v>
          </cell>
          <cell r="W326">
            <v>0.19966832500000001</v>
          </cell>
        </row>
        <row r="327">
          <cell r="C327" t="str">
            <v>superman ii</v>
          </cell>
          <cell r="D327">
            <v>1980</v>
          </cell>
          <cell r="E327">
            <v>6.7</v>
          </cell>
          <cell r="F327">
            <v>29941</v>
          </cell>
          <cell r="G327" t="str">
            <v>['action', 'adventure', 'fantasy', 'romance', 'sci-fi']</v>
          </cell>
          <cell r="H327">
            <v>3</v>
          </cell>
          <cell r="I327">
            <v>1980</v>
          </cell>
          <cell r="J327">
            <v>4282</v>
          </cell>
          <cell r="K327">
            <v>81573</v>
          </cell>
          <cell r="L327">
            <v>2.389380531</v>
          </cell>
          <cell r="M327">
            <v>2.5053763440000001</v>
          </cell>
          <cell r="N327">
            <v>2.4778761060000001</v>
          </cell>
          <cell r="O327">
            <v>2.5161290319999998</v>
          </cell>
          <cell r="P327">
            <v>0.584070796</v>
          </cell>
          <cell r="Q327">
            <v>0.65591397799999995</v>
          </cell>
          <cell r="R327">
            <v>0.66192298500000002</v>
          </cell>
          <cell r="S327">
            <v>0.35251526399999999</v>
          </cell>
          <cell r="T327">
            <v>0.82374433599999997</v>
          </cell>
          <cell r="U327">
            <v>0.54193548400000002</v>
          </cell>
          <cell r="V327">
            <v>0.65895166800000005</v>
          </cell>
          <cell r="W327">
            <v>0.274113304</v>
          </cell>
        </row>
        <row r="328">
          <cell r="C328" t="str">
            <v>superman iv: the quest for peace</v>
          </cell>
          <cell r="D328">
            <v>1987</v>
          </cell>
          <cell r="E328">
            <v>3.4</v>
          </cell>
          <cell r="F328">
            <v>15332</v>
          </cell>
          <cell r="G328" t="str">
            <v>['action', 'adventure', 'family', 'fantasy', 'sci-fi']</v>
          </cell>
          <cell r="H328">
            <v>3</v>
          </cell>
          <cell r="I328">
            <v>1987</v>
          </cell>
          <cell r="J328">
            <v>4297</v>
          </cell>
          <cell r="K328">
            <v>94074</v>
          </cell>
          <cell r="L328">
            <v>2.2944162440000002</v>
          </cell>
          <cell r="M328">
            <v>2</v>
          </cell>
          <cell r="N328">
            <v>2.284263959</v>
          </cell>
          <cell r="O328">
            <v>2.2272727269999999</v>
          </cell>
          <cell r="P328">
            <v>0.67512690399999997</v>
          </cell>
          <cell r="Q328">
            <v>0.340909091</v>
          </cell>
          <cell r="R328">
            <v>0.63561531100000002</v>
          </cell>
          <cell r="S328">
            <v>0.28140703500000003</v>
          </cell>
          <cell r="T328">
            <v>0.75937997599999996</v>
          </cell>
          <cell r="U328">
            <v>0.47972028</v>
          </cell>
          <cell r="V328">
            <v>0.76168163499999997</v>
          </cell>
          <cell r="W328">
            <v>0.14246947099999999</v>
          </cell>
        </row>
        <row r="329">
          <cell r="C329" t="str">
            <v>superman</v>
          </cell>
          <cell r="D329">
            <v>1978</v>
          </cell>
          <cell r="E329">
            <v>7.3</v>
          </cell>
          <cell r="F329">
            <v>51172</v>
          </cell>
          <cell r="G329" t="str">
            <v>['action', 'family', 'sci-fi']</v>
          </cell>
          <cell r="H329">
            <v>1</v>
          </cell>
          <cell r="I329">
            <v>1978</v>
          </cell>
          <cell r="J329">
            <v>1999</v>
          </cell>
          <cell r="K329">
            <v>78346</v>
          </cell>
          <cell r="L329">
            <v>2.4752851709999999</v>
          </cell>
          <cell r="M329">
            <v>2.3947368419999999</v>
          </cell>
          <cell r="N329">
            <v>2.5209125480000001</v>
          </cell>
          <cell r="O329">
            <v>2.7789473679999999</v>
          </cell>
          <cell r="P329">
            <v>0.63117870700000001</v>
          </cell>
          <cell r="Q329">
            <v>0.53684210499999996</v>
          </cell>
          <cell r="R329">
            <v>0.68572089199999997</v>
          </cell>
          <cell r="S329">
            <v>0.336947897</v>
          </cell>
          <cell r="T329">
            <v>0.83805135600000003</v>
          </cell>
          <cell r="U329">
            <v>0.59854251000000003</v>
          </cell>
          <cell r="V329">
            <v>0.71209905399999995</v>
          </cell>
          <cell r="W329">
            <v>0.22435192500000001</v>
          </cell>
        </row>
        <row r="330">
          <cell r="C330" t="str">
            <v>sweet smell of success</v>
          </cell>
          <cell r="D330">
            <v>1957</v>
          </cell>
          <cell r="E330">
            <v>8.1999999999999993</v>
          </cell>
          <cell r="F330">
            <v>9014</v>
          </cell>
          <cell r="G330" t="str">
            <v>['drama', 'film-noir']</v>
          </cell>
          <cell r="H330">
            <v>1</v>
          </cell>
          <cell r="I330">
            <v>1957</v>
          </cell>
          <cell r="J330">
            <v>2301</v>
          </cell>
          <cell r="K330">
            <v>51036</v>
          </cell>
          <cell r="L330">
            <v>2.3776595739999999</v>
          </cell>
          <cell r="M330">
            <v>2.3644859810000001</v>
          </cell>
          <cell r="N330">
            <v>2.4893617020000001</v>
          </cell>
          <cell r="O330">
            <v>2.6728971960000001</v>
          </cell>
          <cell r="P330">
            <v>0.51861702099999996</v>
          </cell>
          <cell r="Q330">
            <v>0.65420560699999997</v>
          </cell>
          <cell r="R330">
            <v>0.65867596299999998</v>
          </cell>
          <cell r="S330">
            <v>0.332691495</v>
          </cell>
          <cell r="T330">
            <v>0.82756260299999995</v>
          </cell>
          <cell r="U330">
            <v>0.57570093499999997</v>
          </cell>
          <cell r="V330">
            <v>0.58510638299999995</v>
          </cell>
          <cell r="W330">
            <v>0.27339935799999998</v>
          </cell>
        </row>
        <row r="331">
          <cell r="C331" t="str">
            <v>thx 1138</v>
          </cell>
          <cell r="D331">
            <v>1971</v>
          </cell>
          <cell r="E331">
            <v>6.8</v>
          </cell>
          <cell r="F331">
            <v>15741</v>
          </cell>
          <cell r="G331" t="str">
            <v>['drama', 'mystery', 'sci-fi', 'thriller']</v>
          </cell>
          <cell r="H331">
            <v>0</v>
          </cell>
          <cell r="I331">
            <v>1971</v>
          </cell>
          <cell r="J331">
            <v>626</v>
          </cell>
          <cell r="K331">
            <v>66434</v>
          </cell>
          <cell r="L331">
            <v>3</v>
          </cell>
          <cell r="M331">
            <v>2.30075188</v>
          </cell>
          <cell r="N331">
            <v>2.7428571430000002</v>
          </cell>
          <cell r="O331">
            <v>2.2030075189999998</v>
          </cell>
          <cell r="P331">
            <v>0.74285714300000005</v>
          </cell>
          <cell r="Q331">
            <v>0.60150375899999997</v>
          </cell>
          <cell r="R331">
            <v>0.831081081</v>
          </cell>
          <cell r="S331">
            <v>0.32372388299999999</v>
          </cell>
          <cell r="T331">
            <v>0.91183454600000002</v>
          </cell>
          <cell r="U331">
            <v>0.47449392699999998</v>
          </cell>
          <cell r="V331">
            <v>0.83809523799999996</v>
          </cell>
          <cell r="W331">
            <v>0.25137470499999998</v>
          </cell>
        </row>
        <row r="332">
          <cell r="C332" t="str">
            <v>titanic</v>
          </cell>
          <cell r="D332">
            <v>1997</v>
          </cell>
          <cell r="E332">
            <v>7.4</v>
          </cell>
          <cell r="F332">
            <v>244771</v>
          </cell>
          <cell r="G332" t="str">
            <v>['drama', 'history', 'romance']</v>
          </cell>
          <cell r="H332">
            <v>3</v>
          </cell>
          <cell r="I332">
            <v>1997</v>
          </cell>
          <cell r="J332">
            <v>345</v>
          </cell>
          <cell r="K332">
            <v>120338</v>
          </cell>
          <cell r="L332">
            <v>2.2941176470000002</v>
          </cell>
          <cell r="M332">
            <v>1.825</v>
          </cell>
          <cell r="N332">
            <v>2.6470588240000001</v>
          </cell>
          <cell r="O332">
            <v>1.9750000000000001</v>
          </cell>
          <cell r="P332">
            <v>0.56302521000000005</v>
          </cell>
          <cell r="Q332">
            <v>0.42499999999999999</v>
          </cell>
          <cell r="R332">
            <v>0.63553259100000004</v>
          </cell>
          <cell r="S332">
            <v>0.25678392</v>
          </cell>
          <cell r="T332">
            <v>0.87998738399999998</v>
          </cell>
          <cell r="U332">
            <v>0.42538461500000002</v>
          </cell>
          <cell r="V332">
            <v>0.635207929</v>
          </cell>
          <cell r="W332">
            <v>0.17761194</v>
          </cell>
        </row>
        <row r="333">
          <cell r="C333" t="str">
            <v>tombstone</v>
          </cell>
          <cell r="D333">
            <v>1993</v>
          </cell>
          <cell r="E333">
            <v>7.7</v>
          </cell>
          <cell r="F333">
            <v>44204</v>
          </cell>
          <cell r="G333" t="str">
            <v>['action', 'drama', 'history', 'romance', 'western']</v>
          </cell>
          <cell r="H333">
            <v>3</v>
          </cell>
          <cell r="I333">
            <v>1993</v>
          </cell>
          <cell r="J333">
            <v>3180</v>
          </cell>
          <cell r="K333">
            <v>108358</v>
          </cell>
          <cell r="L333">
            <v>2.143603133</v>
          </cell>
          <cell r="M333">
            <v>2.4244604320000001</v>
          </cell>
          <cell r="N333">
            <v>2.3994778069999998</v>
          </cell>
          <cell r="O333">
            <v>2.4820143880000001</v>
          </cell>
          <cell r="P333">
            <v>0.53263707599999999</v>
          </cell>
          <cell r="Q333">
            <v>0.41726618700000001</v>
          </cell>
          <cell r="R333">
            <v>0.59383600299999995</v>
          </cell>
          <cell r="S333">
            <v>0.34113011100000001</v>
          </cell>
          <cell r="T333">
            <v>0.79768163000000003</v>
          </cell>
          <cell r="U333">
            <v>0.53458771400000005</v>
          </cell>
          <cell r="V333">
            <v>0.60092387999999997</v>
          </cell>
          <cell r="W333">
            <v>0.174379899</v>
          </cell>
        </row>
        <row r="334">
          <cell r="C334" t="str">
            <v>toy story</v>
          </cell>
          <cell r="D334">
            <v>1995</v>
          </cell>
          <cell r="E334">
            <v>8.1999999999999993</v>
          </cell>
          <cell r="F334">
            <v>156231</v>
          </cell>
          <cell r="G334" t="str">
            <v>['animation', 'adventure', 'comedy', 'family', 'fantasy']</v>
          </cell>
          <cell r="H334">
            <v>1</v>
          </cell>
          <cell r="I334">
            <v>1995</v>
          </cell>
          <cell r="J334">
            <v>87</v>
          </cell>
          <cell r="K334">
            <v>114709</v>
          </cell>
          <cell r="L334">
            <v>2.4545454549999999</v>
          </cell>
          <cell r="M334">
            <v>2.588235294</v>
          </cell>
          <cell r="N334">
            <v>2.4233766229999998</v>
          </cell>
          <cell r="O334">
            <v>2.588235294</v>
          </cell>
          <cell r="P334">
            <v>0.51168831199999998</v>
          </cell>
          <cell r="Q334">
            <v>0.29411764699999998</v>
          </cell>
          <cell r="R334">
            <v>0.67997543000000005</v>
          </cell>
          <cell r="S334">
            <v>0.36417380999999999</v>
          </cell>
          <cell r="T334">
            <v>0.80562654499999997</v>
          </cell>
          <cell r="U334">
            <v>0.55746606300000001</v>
          </cell>
          <cell r="V334">
            <v>0.57728937700000005</v>
          </cell>
          <cell r="W334">
            <v>0.122914838</v>
          </cell>
        </row>
        <row r="335">
          <cell r="C335" t="str">
            <v>traffic</v>
          </cell>
          <cell r="D335">
            <v>2000</v>
          </cell>
          <cell r="E335">
            <v>7.8</v>
          </cell>
          <cell r="F335">
            <v>86662</v>
          </cell>
          <cell r="G335" t="str">
            <v>['crime', 'drama', 'thriller']</v>
          </cell>
          <cell r="H335">
            <v>3</v>
          </cell>
          <cell r="I335">
            <v>2000</v>
          </cell>
          <cell r="J335">
            <v>7929</v>
          </cell>
          <cell r="K335">
            <v>181865</v>
          </cell>
          <cell r="L335">
            <v>2.603833866</v>
          </cell>
          <cell r="M335">
            <v>2.0173410399999998</v>
          </cell>
          <cell r="N335">
            <v>2.523961661</v>
          </cell>
          <cell r="O335">
            <v>2.150289017</v>
          </cell>
          <cell r="P335">
            <v>0.69648562300000005</v>
          </cell>
          <cell r="Q335">
            <v>0.49132947999999999</v>
          </cell>
          <cell r="R335">
            <v>0.72133235500000004</v>
          </cell>
          <cell r="S335">
            <v>0.283846981</v>
          </cell>
          <cell r="T335">
            <v>0.83906500299999998</v>
          </cell>
          <cell r="U335">
            <v>0.46313917300000002</v>
          </cell>
          <cell r="V335">
            <v>0.78577865199999997</v>
          </cell>
          <cell r="W335">
            <v>0.20533172299999999</v>
          </cell>
        </row>
        <row r="336">
          <cell r="C336" t="str">
            <v>trainspotting</v>
          </cell>
          <cell r="D336">
            <v>1996</v>
          </cell>
          <cell r="E336">
            <v>8.1999999999999993</v>
          </cell>
          <cell r="F336">
            <v>153782</v>
          </cell>
          <cell r="G336" t="str">
            <v>['crime', 'drama']</v>
          </cell>
          <cell r="H336">
            <v>2</v>
          </cell>
          <cell r="I336">
            <v>1996</v>
          </cell>
          <cell r="J336">
            <v>137</v>
          </cell>
          <cell r="K336">
            <v>117951</v>
          </cell>
          <cell r="L336">
            <v>1.987012987</v>
          </cell>
          <cell r="M336">
            <v>2.4820143880000001</v>
          </cell>
          <cell r="N336">
            <v>2.1688311690000002</v>
          </cell>
          <cell r="O336">
            <v>2.9064748200000001</v>
          </cell>
          <cell r="P336">
            <v>0.63636363600000001</v>
          </cell>
          <cell r="Q336">
            <v>0.66906474800000004</v>
          </cell>
          <cell r="R336">
            <v>0.55045630000000001</v>
          </cell>
          <cell r="S336">
            <v>0.34922815499999998</v>
          </cell>
          <cell r="T336">
            <v>0.72100553599999995</v>
          </cell>
          <cell r="U336">
            <v>0.62600996099999995</v>
          </cell>
          <cell r="V336">
            <v>0.71794871800000004</v>
          </cell>
          <cell r="W336">
            <v>0.279609149</v>
          </cell>
        </row>
        <row r="337">
          <cell r="C337" t="str">
            <v>star trek v: the final frontier</v>
          </cell>
          <cell r="D337">
            <v>1989</v>
          </cell>
          <cell r="E337">
            <v>5</v>
          </cell>
          <cell r="F337">
            <v>20749</v>
          </cell>
          <cell r="G337" t="str">
            <v>['action', 'adventure', 'sci-fi', 'thriller']</v>
          </cell>
          <cell r="H337">
            <v>1</v>
          </cell>
          <cell r="I337">
            <v>1989</v>
          </cell>
          <cell r="J337">
            <v>1201</v>
          </cell>
          <cell r="K337">
            <v>98382</v>
          </cell>
          <cell r="L337">
            <v>2.1545454550000001</v>
          </cell>
          <cell r="M337">
            <v>2.9393939389999999</v>
          </cell>
          <cell r="N337">
            <v>2.5666666669999998</v>
          </cell>
          <cell r="O337">
            <v>2.212121212</v>
          </cell>
          <cell r="P337">
            <v>0.46363636400000002</v>
          </cell>
          <cell r="Q337">
            <v>0.63636363600000001</v>
          </cell>
          <cell r="R337">
            <v>0.59686732200000003</v>
          </cell>
          <cell r="S337">
            <v>0.41358306700000003</v>
          </cell>
          <cell r="T337">
            <v>0.85326184100000002</v>
          </cell>
          <cell r="U337">
            <v>0.47645687599999997</v>
          </cell>
          <cell r="V337">
            <v>0.52307692299999997</v>
          </cell>
          <cell r="W337">
            <v>0.26594301199999998</v>
          </cell>
        </row>
        <row r="338">
          <cell r="C338" t="str">
            <v>tron</v>
          </cell>
          <cell r="D338">
            <v>1982</v>
          </cell>
          <cell r="E338">
            <v>6.7</v>
          </cell>
          <cell r="F338">
            <v>25903</v>
          </cell>
          <cell r="G338" t="str">
            <v>['action', 'adventure', 'sci-fi', 'thriller', 'sci-fi']</v>
          </cell>
          <cell r="H338">
            <v>0</v>
          </cell>
          <cell r="I338">
            <v>1982</v>
          </cell>
          <cell r="J338">
            <v>1002</v>
          </cell>
          <cell r="K338">
            <v>84827</v>
          </cell>
          <cell r="L338">
            <v>2.087837838</v>
          </cell>
          <cell r="M338">
            <v>2.6086956520000002</v>
          </cell>
          <cell r="N338">
            <v>2.3141891889999999</v>
          </cell>
          <cell r="O338">
            <v>2.9130434780000001</v>
          </cell>
          <cell r="P338">
            <v>0.587837838</v>
          </cell>
          <cell r="Q338">
            <v>0.43478260899999999</v>
          </cell>
          <cell r="R338">
            <v>0.57838750900000002</v>
          </cell>
          <cell r="S338">
            <v>0.36705265500000001</v>
          </cell>
          <cell r="T338">
            <v>0.76932831000000002</v>
          </cell>
          <cell r="U338">
            <v>0.627424749</v>
          </cell>
          <cell r="V338">
            <v>0.66320166300000005</v>
          </cell>
          <cell r="W338">
            <v>0.18170019500000001</v>
          </cell>
        </row>
        <row r="339">
          <cell r="C339" t="str">
            <v>true lies</v>
          </cell>
          <cell r="D339">
            <v>1994</v>
          </cell>
          <cell r="E339">
            <v>7.2</v>
          </cell>
          <cell r="F339">
            <v>81801</v>
          </cell>
          <cell r="G339" t="str">
            <v>['action', 'thriller']</v>
          </cell>
          <cell r="H339">
            <v>3</v>
          </cell>
          <cell r="I339">
            <v>1994</v>
          </cell>
          <cell r="J339">
            <v>1098</v>
          </cell>
          <cell r="K339">
            <v>111503</v>
          </cell>
          <cell r="L339">
            <v>2.6462395540000001</v>
          </cell>
          <cell r="M339">
            <v>2.3511450379999999</v>
          </cell>
          <cell r="N339">
            <v>2.799442897</v>
          </cell>
          <cell r="O339">
            <v>2.496183206</v>
          </cell>
          <cell r="P339">
            <v>0.66295264600000003</v>
          </cell>
          <cell r="Q339">
            <v>0.59541984699999995</v>
          </cell>
          <cell r="R339">
            <v>0.73307987699999999</v>
          </cell>
          <cell r="S339">
            <v>0.33081437699999999</v>
          </cell>
          <cell r="T339">
            <v>0.93064589600000003</v>
          </cell>
          <cell r="U339">
            <v>0.53763945999999996</v>
          </cell>
          <cell r="V339">
            <v>0.74794657499999995</v>
          </cell>
          <cell r="W339">
            <v>0.24883217499999999</v>
          </cell>
        </row>
        <row r="340">
          <cell r="C340" t="str">
            <v>true romance</v>
          </cell>
          <cell r="D340">
            <v>1993</v>
          </cell>
          <cell r="E340">
            <v>7.9</v>
          </cell>
          <cell r="F340">
            <v>74762</v>
          </cell>
          <cell r="G340" t="str">
            <v>['crime', 'romance', 'thriller']</v>
          </cell>
          <cell r="H340">
            <v>1</v>
          </cell>
          <cell r="I340">
            <v>1993</v>
          </cell>
          <cell r="J340">
            <v>6349</v>
          </cell>
          <cell r="K340">
            <v>108399</v>
          </cell>
          <cell r="L340">
            <v>2.3511777299999999</v>
          </cell>
          <cell r="M340">
            <v>2.4938775510000002</v>
          </cell>
          <cell r="N340">
            <v>2.6059957169999999</v>
          </cell>
          <cell r="O340">
            <v>2.3673469389999999</v>
          </cell>
          <cell r="P340">
            <v>0.64882227000000003</v>
          </cell>
          <cell r="Q340">
            <v>0.61632653100000001</v>
          </cell>
          <cell r="R340">
            <v>0.65133977700000001</v>
          </cell>
          <cell r="S340">
            <v>0.350897344</v>
          </cell>
          <cell r="T340">
            <v>0.86633637799999996</v>
          </cell>
          <cell r="U340">
            <v>0.50989010999999995</v>
          </cell>
          <cell r="V340">
            <v>0.732004612</v>
          </cell>
          <cell r="W340">
            <v>0.257569296</v>
          </cell>
        </row>
        <row r="341">
          <cell r="C341" t="str">
            <v>twelve monkeys</v>
          </cell>
          <cell r="D341">
            <v>1995</v>
          </cell>
          <cell r="E341">
            <v>8.1</v>
          </cell>
          <cell r="F341">
            <v>173320</v>
          </cell>
          <cell r="G341" t="str">
            <v>['mystery', 'sci-fi', 'thriller']</v>
          </cell>
          <cell r="H341">
            <v>1</v>
          </cell>
          <cell r="I341">
            <v>1995</v>
          </cell>
          <cell r="J341">
            <v>2864</v>
          </cell>
          <cell r="K341">
            <v>114746</v>
          </cell>
          <cell r="L341">
            <v>2.4147157190000001</v>
          </cell>
          <cell r="M341">
            <v>1.888888889</v>
          </cell>
          <cell r="N341">
            <v>2.5986622069999998</v>
          </cell>
          <cell r="O341">
            <v>2.888888889</v>
          </cell>
          <cell r="P341">
            <v>0.672240803</v>
          </cell>
          <cell r="Q341">
            <v>0.62962963000000005</v>
          </cell>
          <cell r="R341">
            <v>0.66894151700000004</v>
          </cell>
          <cell r="S341">
            <v>0.26577331100000001</v>
          </cell>
          <cell r="T341">
            <v>0.86389842800000005</v>
          </cell>
          <cell r="U341">
            <v>0.62222222199999999</v>
          </cell>
          <cell r="V341">
            <v>0.75842552100000005</v>
          </cell>
          <cell r="W341">
            <v>0.2631288</v>
          </cell>
        </row>
        <row r="342">
          <cell r="C342" t="str">
            <v>unbreakable</v>
          </cell>
          <cell r="D342">
            <v>2000</v>
          </cell>
          <cell r="E342">
            <v>7.3</v>
          </cell>
          <cell r="F342">
            <v>98767</v>
          </cell>
          <cell r="G342" t="str">
            <v>['drama', 'fantasy', 'mystery', 'thriller']</v>
          </cell>
          <cell r="H342">
            <v>0</v>
          </cell>
          <cell r="I342">
            <v>2000</v>
          </cell>
          <cell r="J342">
            <v>1114</v>
          </cell>
          <cell r="K342">
            <v>217869</v>
          </cell>
          <cell r="L342">
            <v>2.6943396229999999</v>
          </cell>
          <cell r="M342">
            <v>1.9090909089999999</v>
          </cell>
          <cell r="N342">
            <v>2.5169811320000002</v>
          </cell>
          <cell r="O342">
            <v>2.363636364</v>
          </cell>
          <cell r="P342">
            <v>0.58867924500000002</v>
          </cell>
          <cell r="Q342">
            <v>0.27272727299999999</v>
          </cell>
          <cell r="R342">
            <v>0.74640489499999996</v>
          </cell>
          <cell r="S342">
            <v>0.26861580600000001</v>
          </cell>
          <cell r="T342">
            <v>0.836744398</v>
          </cell>
          <cell r="U342">
            <v>0.50909090899999998</v>
          </cell>
          <cell r="V342">
            <v>0.66415094299999999</v>
          </cell>
          <cell r="W342">
            <v>0.11397557699999999</v>
          </cell>
        </row>
        <row r="343">
          <cell r="C343" t="str">
            <v>unforgiven</v>
          </cell>
          <cell r="D343">
            <v>1992</v>
          </cell>
          <cell r="E343">
            <v>8.3000000000000007</v>
          </cell>
          <cell r="F343">
            <v>101270</v>
          </cell>
          <cell r="G343" t="str">
            <v>['drama', 'western']</v>
          </cell>
          <cell r="H343">
            <v>3</v>
          </cell>
          <cell r="I343">
            <v>1992</v>
          </cell>
          <cell r="J343">
            <v>7006</v>
          </cell>
          <cell r="K343">
            <v>105695</v>
          </cell>
          <cell r="L343">
            <v>2.603938731</v>
          </cell>
          <cell r="M343">
            <v>1.9729729730000001</v>
          </cell>
          <cell r="N343">
            <v>2.6455142230000002</v>
          </cell>
          <cell r="O343">
            <v>2.2522522519999999</v>
          </cell>
          <cell r="P343">
            <v>0.59956236299999999</v>
          </cell>
          <cell r="Q343">
            <v>0.39639639599999998</v>
          </cell>
          <cell r="R343">
            <v>0.72136140500000001</v>
          </cell>
          <cell r="S343">
            <v>0.27760423699999998</v>
          </cell>
          <cell r="T343">
            <v>0.879473897</v>
          </cell>
          <cell r="U343">
            <v>0.48510048500000003</v>
          </cell>
          <cell r="V343">
            <v>0.67642933299999997</v>
          </cell>
          <cell r="W343">
            <v>0.16565819600000001</v>
          </cell>
        </row>
        <row r="344">
          <cell r="C344" t="str">
            <v>vertigo</v>
          </cell>
          <cell r="D344">
            <v>1958</v>
          </cell>
          <cell r="E344">
            <v>8.6</v>
          </cell>
          <cell r="F344">
            <v>93524</v>
          </cell>
          <cell r="G344" t="str">
            <v>['crime', 'mystery', 'romance', 'thriller']</v>
          </cell>
          <cell r="H344">
            <v>1</v>
          </cell>
          <cell r="I344">
            <v>1958</v>
          </cell>
          <cell r="J344">
            <v>609</v>
          </cell>
          <cell r="K344">
            <v>52357</v>
          </cell>
          <cell r="L344">
            <v>2.1333333329999999</v>
          </cell>
          <cell r="M344">
            <v>2.1838351820000002</v>
          </cell>
          <cell r="N344">
            <v>2.1555555559999999</v>
          </cell>
          <cell r="O344">
            <v>2.2868462759999999</v>
          </cell>
          <cell r="P344">
            <v>0.44444444399999999</v>
          </cell>
          <cell r="Q344">
            <v>0.54675118899999997</v>
          </cell>
          <cell r="R344">
            <v>0.59099099099999997</v>
          </cell>
          <cell r="S344">
            <v>0.30727329199999998</v>
          </cell>
          <cell r="T344">
            <v>0.71659219500000004</v>
          </cell>
          <cell r="U344">
            <v>0.49255150599999997</v>
          </cell>
          <cell r="V344">
            <v>0.50142450100000002</v>
          </cell>
          <cell r="W344">
            <v>0.22849303400000001</v>
          </cell>
        </row>
        <row r="345">
          <cell r="C345" t="str">
            <v>what lies beneath</v>
          </cell>
          <cell r="D345">
            <v>2000</v>
          </cell>
          <cell r="E345">
            <v>6.5</v>
          </cell>
          <cell r="F345">
            <v>46195</v>
          </cell>
          <cell r="G345" t="str">
            <v>['drama', 'horror', 'mystery', 'thriller']</v>
          </cell>
          <cell r="H345">
            <v>3</v>
          </cell>
          <cell r="I345">
            <v>2000</v>
          </cell>
          <cell r="J345">
            <v>1071</v>
          </cell>
          <cell r="K345">
            <v>161081</v>
          </cell>
          <cell r="L345">
            <v>0</v>
          </cell>
          <cell r="M345">
            <v>2.1820940819999999</v>
          </cell>
          <cell r="N345">
            <v>0</v>
          </cell>
          <cell r="O345">
            <v>2.376327769</v>
          </cell>
          <cell r="P345">
            <v>0</v>
          </cell>
          <cell r="Q345">
            <v>0.50986342900000003</v>
          </cell>
          <cell r="R345">
            <v>0</v>
          </cell>
          <cell r="S345">
            <v>0.307028313</v>
          </cell>
          <cell r="T345">
            <v>0</v>
          </cell>
          <cell r="U345">
            <v>0.51182444299999996</v>
          </cell>
          <cell r="V345">
            <v>0</v>
          </cell>
          <cell r="W345">
            <v>0.21307725399999999</v>
          </cell>
        </row>
        <row r="346">
          <cell r="C346" t="str">
            <v>what women want</v>
          </cell>
          <cell r="D346">
            <v>2000</v>
          </cell>
          <cell r="E346">
            <v>6.3</v>
          </cell>
          <cell r="F346">
            <v>55269</v>
          </cell>
          <cell r="G346" t="str">
            <v>['comedy', 'fantasy', 'romance']</v>
          </cell>
          <cell r="H346">
            <v>1</v>
          </cell>
          <cell r="I346">
            <v>2000</v>
          </cell>
          <cell r="J346">
            <v>1083</v>
          </cell>
          <cell r="K346">
            <v>207201</v>
          </cell>
          <cell r="L346">
            <v>0</v>
          </cell>
          <cell r="M346">
            <v>1.5</v>
          </cell>
          <cell r="N346">
            <v>0</v>
          </cell>
          <cell r="O346">
            <v>2.6666666669999999</v>
          </cell>
          <cell r="P346">
            <v>0</v>
          </cell>
          <cell r="Q346">
            <v>0.33333333300000001</v>
          </cell>
          <cell r="R346">
            <v>0</v>
          </cell>
          <cell r="S346">
            <v>0.21105527600000001</v>
          </cell>
          <cell r="T346">
            <v>0</v>
          </cell>
          <cell r="U346">
            <v>0.57435897400000002</v>
          </cell>
          <cell r="V346">
            <v>0</v>
          </cell>
          <cell r="W346">
            <v>0.13930348300000001</v>
          </cell>
        </row>
        <row r="347">
          <cell r="C347" t="str">
            <v>wild things</v>
          </cell>
          <cell r="D347">
            <v>1998</v>
          </cell>
          <cell r="E347">
            <v>6.6</v>
          </cell>
          <cell r="F347">
            <v>40523</v>
          </cell>
          <cell r="G347" t="str">
            <v>['crime', 'mystery', 'thriller']</v>
          </cell>
          <cell r="H347">
            <v>3</v>
          </cell>
          <cell r="I347">
            <v>1998</v>
          </cell>
          <cell r="J347">
            <v>4752</v>
          </cell>
          <cell r="K347">
            <v>120890</v>
          </cell>
          <cell r="L347">
            <v>2.5112107620000002</v>
          </cell>
          <cell r="M347">
            <v>2.1818181820000002</v>
          </cell>
          <cell r="N347">
            <v>2.3632287000000001</v>
          </cell>
          <cell r="O347">
            <v>2.597902098</v>
          </cell>
          <cell r="P347">
            <v>0.60538116600000003</v>
          </cell>
          <cell r="Q347">
            <v>0.52447552399999997</v>
          </cell>
          <cell r="R347">
            <v>0.69567325199999996</v>
          </cell>
          <cell r="S347">
            <v>0.306989493</v>
          </cell>
          <cell r="T347">
            <v>0.78563098899999995</v>
          </cell>
          <cell r="U347">
            <v>0.55954814399999997</v>
          </cell>
          <cell r="V347">
            <v>0.68299413600000003</v>
          </cell>
          <cell r="W347">
            <v>0.21918380100000001</v>
          </cell>
        </row>
        <row r="348">
          <cell r="C348" t="str">
            <v>wild wild west</v>
          </cell>
          <cell r="D348">
            <v>1999</v>
          </cell>
          <cell r="E348">
            <v>4.3</v>
          </cell>
          <cell r="F348">
            <v>54943</v>
          </cell>
          <cell r="G348" t="str">
            <v>['action', 'western', 'comedy', 'sci-fi']</v>
          </cell>
          <cell r="H348">
            <v>2</v>
          </cell>
          <cell r="I348">
            <v>1999</v>
          </cell>
          <cell r="J348">
            <v>1134</v>
          </cell>
          <cell r="K348">
            <v>120891</v>
          </cell>
          <cell r="L348">
            <v>2.3857142859999998</v>
          </cell>
          <cell r="M348">
            <v>1.523809524</v>
          </cell>
          <cell r="N348">
            <v>2.2857142860000002</v>
          </cell>
          <cell r="O348">
            <v>1.9523809519999999</v>
          </cell>
          <cell r="P348">
            <v>0.59285714300000003</v>
          </cell>
          <cell r="Q348">
            <v>0.5</v>
          </cell>
          <cell r="R348">
            <v>0.66090733599999996</v>
          </cell>
          <cell r="S348">
            <v>0.21440535999999999</v>
          </cell>
          <cell r="T348">
            <v>0.75986212200000003</v>
          </cell>
          <cell r="U348">
            <v>0.42051282099999998</v>
          </cell>
          <cell r="V348">
            <v>0.66886446899999996</v>
          </cell>
          <cell r="W348">
            <v>0.20895522399999999</v>
          </cell>
        </row>
        <row r="349">
          <cell r="C349" t="str">
            <v>willow</v>
          </cell>
          <cell r="D349">
            <v>1988</v>
          </cell>
          <cell r="E349">
            <v>7.1</v>
          </cell>
          <cell r="F349">
            <v>33506</v>
          </cell>
          <cell r="G349" t="str">
            <v>['action', 'adventure', 'drama', 'fantasy', 'romance']</v>
          </cell>
          <cell r="H349">
            <v>3</v>
          </cell>
          <cell r="I349">
            <v>1988</v>
          </cell>
          <cell r="J349">
            <v>739</v>
          </cell>
          <cell r="K349">
            <v>96446</v>
          </cell>
          <cell r="L349">
            <v>2.4396135270000001</v>
          </cell>
          <cell r="M349">
            <v>1.923076923</v>
          </cell>
          <cell r="N349">
            <v>2.6570048310000001</v>
          </cell>
          <cell r="O349">
            <v>2.1208791210000002</v>
          </cell>
          <cell r="P349">
            <v>0.67149758500000001</v>
          </cell>
          <cell r="Q349">
            <v>0.43956044</v>
          </cell>
          <cell r="R349">
            <v>0.67583888199999997</v>
          </cell>
          <cell r="S349">
            <v>0.27058368799999999</v>
          </cell>
          <cell r="T349">
            <v>0.88329383100000003</v>
          </cell>
          <cell r="U349">
            <v>0.45680473399999999</v>
          </cell>
          <cell r="V349">
            <v>0.75758701799999995</v>
          </cell>
          <cell r="W349">
            <v>0.1836969</v>
          </cell>
        </row>
        <row r="350">
          <cell r="C350" t="str">
            <v>witness</v>
          </cell>
          <cell r="D350">
            <v>1985</v>
          </cell>
          <cell r="E350">
            <v>7.6</v>
          </cell>
          <cell r="F350">
            <v>30705</v>
          </cell>
          <cell r="G350" t="str">
            <v>['drama', 'romance', 'thriller']</v>
          </cell>
          <cell r="H350">
            <v>3</v>
          </cell>
          <cell r="I350">
            <v>1985</v>
          </cell>
          <cell r="J350">
            <v>5632</v>
          </cell>
          <cell r="K350">
            <v>90329</v>
          </cell>
          <cell r="L350">
            <v>2.509615385</v>
          </cell>
          <cell r="M350">
            <v>1.9777777780000001</v>
          </cell>
          <cell r="N350">
            <v>2.5993589739999998</v>
          </cell>
          <cell r="O350">
            <v>2.8444444440000001</v>
          </cell>
          <cell r="P350">
            <v>0.62820512799999995</v>
          </cell>
          <cell r="Q350">
            <v>0.51111111099999995</v>
          </cell>
          <cell r="R350">
            <v>0.69523128899999997</v>
          </cell>
          <cell r="S350">
            <v>0.27828028999999999</v>
          </cell>
          <cell r="T350">
            <v>0.864130061</v>
          </cell>
          <cell r="U350">
            <v>0.612649573</v>
          </cell>
          <cell r="V350">
            <v>0.70874424700000005</v>
          </cell>
          <cell r="W350">
            <v>0.21359867299999999</v>
          </cell>
        </row>
        <row r="351">
          <cell r="C351" t="str">
            <v>watchmen</v>
          </cell>
          <cell r="D351">
            <v>2009</v>
          </cell>
          <cell r="E351">
            <v>7.8</v>
          </cell>
          <cell r="F351">
            <v>135229</v>
          </cell>
          <cell r="G351" t="str">
            <v>['action', 'crime', 'fantasy', 'mystery', 'sci-fi', 'thriller']</v>
          </cell>
          <cell r="H351">
            <v>3</v>
          </cell>
          <cell r="I351">
            <v>2009</v>
          </cell>
          <cell r="J351">
            <v>358</v>
          </cell>
          <cell r="K351">
            <v>409459</v>
          </cell>
          <cell r="L351">
            <v>2.3156146180000001</v>
          </cell>
          <cell r="M351">
            <v>2.787878788</v>
          </cell>
          <cell r="N351">
            <v>2.6312292359999998</v>
          </cell>
          <cell r="O351">
            <v>2.6060606059999998</v>
          </cell>
          <cell r="P351">
            <v>0.56146179399999996</v>
          </cell>
          <cell r="Q351">
            <v>0.74242424200000001</v>
          </cell>
          <cell r="R351">
            <v>0.64148783300000001</v>
          </cell>
          <cell r="S351">
            <v>0.39226435199999998</v>
          </cell>
          <cell r="T351">
            <v>0.87472500099999995</v>
          </cell>
          <cell r="U351">
            <v>0.56130536099999995</v>
          </cell>
          <cell r="V351">
            <v>0.633444075</v>
          </cell>
          <cell r="W351">
            <v>0.31026684799999998</v>
          </cell>
        </row>
        <row r="352">
          <cell r="C352" t="str">
            <v>xxx</v>
          </cell>
          <cell r="D352">
            <v>2002</v>
          </cell>
          <cell r="E352">
            <v>5.6</v>
          </cell>
          <cell r="F352">
            <v>53505</v>
          </cell>
          <cell r="G352" t="str">
            <v>['action', 'adventure', 'crime']</v>
          </cell>
          <cell r="H352">
            <v>1</v>
          </cell>
          <cell r="I352">
            <v>2002</v>
          </cell>
          <cell r="J352">
            <v>2268</v>
          </cell>
          <cell r="K352">
            <v>295701</v>
          </cell>
          <cell r="L352">
            <v>2.1977186309999999</v>
          </cell>
          <cell r="M352">
            <v>2.523489933</v>
          </cell>
          <cell r="N352">
            <v>2.5817490489999999</v>
          </cell>
          <cell r="O352">
            <v>2.3892617450000002</v>
          </cell>
          <cell r="P352">
            <v>0.65019011400000004</v>
          </cell>
          <cell r="Q352">
            <v>0.48322147700000001</v>
          </cell>
          <cell r="R352">
            <v>0.60882745900000002</v>
          </cell>
          <cell r="S352">
            <v>0.35506390999999998</v>
          </cell>
          <cell r="T352">
            <v>0.85827582300000005</v>
          </cell>
          <cell r="U352">
            <v>0.51461022199999995</v>
          </cell>
          <cell r="V352">
            <v>0.73354782100000004</v>
          </cell>
          <cell r="W352">
            <v>0.20194330399999999</v>
          </cell>
        </row>
        <row r="353">
          <cell r="C353" t="str">
            <v>x-men</v>
          </cell>
          <cell r="D353">
            <v>2000</v>
          </cell>
          <cell r="E353">
            <v>7.4</v>
          </cell>
          <cell r="F353">
            <v>122149</v>
          </cell>
          <cell r="G353" t="str">
            <v>['action', 'sci-fi']</v>
          </cell>
          <cell r="H353">
            <v>1</v>
          </cell>
          <cell r="I353">
            <v>2000</v>
          </cell>
          <cell r="J353">
            <v>101</v>
          </cell>
          <cell r="K353">
            <v>120903</v>
          </cell>
          <cell r="L353">
            <v>2.2954545450000001</v>
          </cell>
          <cell r="M353">
            <v>1.837209302</v>
          </cell>
          <cell r="N353">
            <v>2.7348484850000001</v>
          </cell>
          <cell r="O353">
            <v>2.7674418599999999</v>
          </cell>
          <cell r="P353">
            <v>0.54545454500000001</v>
          </cell>
          <cell r="Q353">
            <v>0.55813953500000002</v>
          </cell>
          <cell r="R353">
            <v>0.63590294800000002</v>
          </cell>
          <cell r="S353">
            <v>0.25850181100000003</v>
          </cell>
          <cell r="T353">
            <v>0.90917214999999996</v>
          </cell>
          <cell r="U353">
            <v>0.59606440100000002</v>
          </cell>
          <cell r="V353">
            <v>0.61538461499999997</v>
          </cell>
          <cell r="W353">
            <v>0.233252343</v>
          </cell>
        </row>
        <row r="354">
          <cell r="C354" t="str">
            <v>young frankenstein</v>
          </cell>
          <cell r="D354">
            <v>1974</v>
          </cell>
          <cell r="E354">
            <v>8</v>
          </cell>
          <cell r="F354">
            <v>57618</v>
          </cell>
          <cell r="G354" t="str">
            <v>['comedy', 'sci-fi']</v>
          </cell>
          <cell r="H354">
            <v>2</v>
          </cell>
          <cell r="I354">
            <v>1974</v>
          </cell>
          <cell r="J354">
            <v>1077</v>
          </cell>
          <cell r="K354">
            <v>72431</v>
          </cell>
          <cell r="L354">
            <v>2.204968944</v>
          </cell>
          <cell r="M354">
            <v>2.451612903</v>
          </cell>
          <cell r="N354">
            <v>2.5879917180000001</v>
          </cell>
          <cell r="O354">
            <v>3.301075269</v>
          </cell>
          <cell r="P354">
            <v>0.60662525899999997</v>
          </cell>
          <cell r="Q354">
            <v>0.56989247300000001</v>
          </cell>
          <cell r="R354">
            <v>0.61083599099999997</v>
          </cell>
          <cell r="S354">
            <v>0.34495055899999999</v>
          </cell>
          <cell r="T354">
            <v>0.86035113399999996</v>
          </cell>
          <cell r="U354">
            <v>0.711000827</v>
          </cell>
          <cell r="V354">
            <v>0.68439772799999998</v>
          </cell>
          <cell r="W354">
            <v>0.238164019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_csv"/>
    </sheetNames>
    <sheetDataSet>
      <sheetData sheetId="0">
        <row r="1">
          <cell r="B1" t="str">
            <v>Movie_Title</v>
          </cell>
          <cell r="C1" t="str">
            <v>#_of_Female_Cast</v>
          </cell>
          <cell r="D1" t="str">
            <v>#_of_Male_Cast</v>
          </cell>
          <cell r="E1" t="str">
            <v>#_of_Female_Dialogue</v>
          </cell>
          <cell r="F1" t="str">
            <v>#_of_Male_Dialogue</v>
          </cell>
          <cell r="G1" t="str">
            <v>#_of_Female_Crew</v>
          </cell>
          <cell r="H1" t="str">
            <v>#_of_Male_Crew</v>
          </cell>
          <cell r="I1" t="str">
            <v>Sentiment_Female</v>
          </cell>
          <cell r="J1" t="str">
            <v>Sentiment_Male</v>
          </cell>
        </row>
        <row r="2">
          <cell r="B2" t="str">
            <v>10 things i hate about you</v>
          </cell>
          <cell r="C2">
            <v>5</v>
          </cell>
          <cell r="D2">
            <v>7</v>
          </cell>
          <cell r="E2">
            <v>295</v>
          </cell>
          <cell r="F2">
            <v>374</v>
          </cell>
          <cell r="G2">
            <v>11</v>
          </cell>
          <cell r="H2">
            <v>26</v>
          </cell>
          <cell r="I2">
            <v>2.7764407000000001E-2</v>
          </cell>
          <cell r="J2">
            <v>2.6287432999999999E-2</v>
          </cell>
        </row>
        <row r="3">
          <cell r="B3" t="str">
            <v>2001: a space odyssey</v>
          </cell>
          <cell r="C3">
            <v>2</v>
          </cell>
          <cell r="D3">
            <v>11</v>
          </cell>
          <cell r="E3">
            <v>17</v>
          </cell>
          <cell r="F3">
            <v>255</v>
          </cell>
          <cell r="G3">
            <v>2</v>
          </cell>
          <cell r="H3">
            <v>17</v>
          </cell>
          <cell r="I3">
            <v>0.244723529</v>
          </cell>
          <cell r="J3">
            <v>0.14193333299999999</v>
          </cell>
        </row>
        <row r="4">
          <cell r="B4" t="str">
            <v>48 hrs.</v>
          </cell>
          <cell r="C4">
            <v>7</v>
          </cell>
          <cell r="D4">
            <v>9</v>
          </cell>
          <cell r="E4">
            <v>109</v>
          </cell>
          <cell r="F4">
            <v>469</v>
          </cell>
          <cell r="G4">
            <v>1</v>
          </cell>
          <cell r="H4">
            <v>14</v>
          </cell>
          <cell r="I4">
            <v>-2.6442202000000001E-2</v>
          </cell>
          <cell r="J4">
            <v>2.8660980000000001E-3</v>
          </cell>
        </row>
        <row r="5">
          <cell r="B5" t="str">
            <v>8mm</v>
          </cell>
          <cell r="C5">
            <v>3</v>
          </cell>
          <cell r="D5">
            <v>12</v>
          </cell>
          <cell r="E5">
            <v>40</v>
          </cell>
          <cell r="F5">
            <v>544</v>
          </cell>
          <cell r="G5">
            <v>15</v>
          </cell>
          <cell r="H5">
            <v>62</v>
          </cell>
          <cell r="I5">
            <v>-9.2189999999999994E-2</v>
          </cell>
          <cell r="J5">
            <v>1.0540440999999999E-2</v>
          </cell>
        </row>
        <row r="6">
          <cell r="B6" t="str">
            <v>a nightmare on elm street 4: the dream master</v>
          </cell>
          <cell r="C6">
            <v>5</v>
          </cell>
          <cell r="D6">
            <v>3</v>
          </cell>
          <cell r="E6">
            <v>91</v>
          </cell>
          <cell r="F6">
            <v>64</v>
          </cell>
          <cell r="G6">
            <v>3</v>
          </cell>
          <cell r="H6">
            <v>12</v>
          </cell>
          <cell r="I6">
            <v>-6.4149450999999996E-2</v>
          </cell>
          <cell r="J6">
            <v>-4.4042188000000003E-2</v>
          </cell>
        </row>
        <row r="7">
          <cell r="B7" t="str">
            <v>air force one</v>
          </cell>
          <cell r="C7">
            <v>5</v>
          </cell>
          <cell r="D7">
            <v>18</v>
          </cell>
          <cell r="E7">
            <v>87</v>
          </cell>
          <cell r="F7">
            <v>281</v>
          </cell>
          <cell r="G7">
            <v>32</v>
          </cell>
          <cell r="H7">
            <v>68</v>
          </cell>
          <cell r="I7">
            <v>3.3595402000000003E-2</v>
          </cell>
          <cell r="J7">
            <v>1.3839146E-2</v>
          </cell>
        </row>
        <row r="8">
          <cell r="B8" t="str">
            <v>airplane!</v>
          </cell>
          <cell r="C8">
            <v>8</v>
          </cell>
          <cell r="D8">
            <v>12</v>
          </cell>
          <cell r="E8">
            <v>84</v>
          </cell>
          <cell r="F8">
            <v>152</v>
          </cell>
          <cell r="G8">
            <v>4</v>
          </cell>
          <cell r="H8">
            <v>26</v>
          </cell>
          <cell r="I8">
            <v>9.2673809999999995E-2</v>
          </cell>
          <cell r="J8">
            <v>6.5903289000000004E-2</v>
          </cell>
        </row>
        <row r="9">
          <cell r="B9" t="str">
            <v>alien nation</v>
          </cell>
          <cell r="C9">
            <v>3</v>
          </cell>
          <cell r="D9">
            <v>10</v>
          </cell>
          <cell r="E9">
            <v>30</v>
          </cell>
          <cell r="F9">
            <v>287</v>
          </cell>
          <cell r="G9">
            <v>10</v>
          </cell>
          <cell r="H9">
            <v>27</v>
          </cell>
          <cell r="I9">
            <v>0.13621</v>
          </cell>
          <cell r="J9">
            <v>3.0714634000000001E-2</v>
          </cell>
        </row>
        <row r="10">
          <cell r="B10" t="str">
            <v>aliens</v>
          </cell>
          <cell r="C10">
            <v>3</v>
          </cell>
          <cell r="D10">
            <v>10</v>
          </cell>
          <cell r="E10">
            <v>174</v>
          </cell>
          <cell r="F10">
            <v>185</v>
          </cell>
          <cell r="G10">
            <v>7</v>
          </cell>
          <cell r="H10">
            <v>31</v>
          </cell>
          <cell r="I10">
            <v>-1.855172E-3</v>
          </cell>
          <cell r="J10">
            <v>4.2548108000000001E-2</v>
          </cell>
        </row>
        <row r="11">
          <cell r="B11" t="str">
            <v>amadeus</v>
          </cell>
          <cell r="C11">
            <v>4</v>
          </cell>
          <cell r="D11">
            <v>24</v>
          </cell>
          <cell r="E11">
            <v>160</v>
          </cell>
          <cell r="F11">
            <v>847</v>
          </cell>
          <cell r="G11">
            <v>6</v>
          </cell>
          <cell r="H11">
            <v>22</v>
          </cell>
          <cell r="I11">
            <v>3.9080625000000001E-2</v>
          </cell>
          <cell r="J11">
            <v>0.122046399</v>
          </cell>
        </row>
        <row r="12">
          <cell r="B12" t="str">
            <v>an american werewolf in london</v>
          </cell>
          <cell r="C12">
            <v>6</v>
          </cell>
          <cell r="D12">
            <v>9</v>
          </cell>
          <cell r="E12">
            <v>153</v>
          </cell>
          <cell r="F12">
            <v>425</v>
          </cell>
          <cell r="G12">
            <v>3</v>
          </cell>
          <cell r="H12">
            <v>12</v>
          </cell>
          <cell r="I12">
            <v>1.4196078000000001E-2</v>
          </cell>
          <cell r="J12">
            <v>-2.2654118000000001E-2</v>
          </cell>
        </row>
        <row r="13">
          <cell r="B13" t="str">
            <v>american outlaws</v>
          </cell>
          <cell r="C13">
            <v>5</v>
          </cell>
          <cell r="D13">
            <v>16</v>
          </cell>
          <cell r="E13">
            <v>70</v>
          </cell>
          <cell r="F13">
            <v>599</v>
          </cell>
          <cell r="G13">
            <v>4</v>
          </cell>
          <cell r="H13">
            <v>7</v>
          </cell>
          <cell r="I13">
            <v>4.3877143E-2</v>
          </cell>
          <cell r="J13">
            <v>-1.6661099999999999E-3</v>
          </cell>
        </row>
        <row r="14">
          <cell r="B14" t="str">
            <v>american psycho</v>
          </cell>
          <cell r="C14">
            <v>8</v>
          </cell>
          <cell r="D14">
            <v>9</v>
          </cell>
          <cell r="E14">
            <v>163</v>
          </cell>
          <cell r="F14">
            <v>515</v>
          </cell>
          <cell r="G14">
            <v>22</v>
          </cell>
          <cell r="H14">
            <v>37</v>
          </cell>
          <cell r="I14">
            <v>7.1225766999999995E-2</v>
          </cell>
          <cell r="J14">
            <v>3.5935922000000002E-2</v>
          </cell>
        </row>
        <row r="15">
          <cell r="B15" t="str">
            <v>antitrust</v>
          </cell>
          <cell r="C15">
            <v>4</v>
          </cell>
          <cell r="D15">
            <v>12</v>
          </cell>
          <cell r="E15">
            <v>148</v>
          </cell>
          <cell r="F15">
            <v>378</v>
          </cell>
          <cell r="G15">
            <v>8</v>
          </cell>
          <cell r="H15">
            <v>13</v>
          </cell>
          <cell r="I15">
            <v>8.8824319999999991E-3</v>
          </cell>
          <cell r="J15">
            <v>8.0747619000000007E-2</v>
          </cell>
        </row>
        <row r="16">
          <cell r="B16" t="str">
            <v>austin powers: international man of mystery</v>
          </cell>
          <cell r="C16">
            <v>4</v>
          </cell>
          <cell r="D16">
            <v>14</v>
          </cell>
          <cell r="E16">
            <v>123</v>
          </cell>
          <cell r="F16">
            <v>360</v>
          </cell>
          <cell r="G16">
            <v>10</v>
          </cell>
          <cell r="H16">
            <v>12</v>
          </cell>
          <cell r="I16">
            <v>8.9025202999999997E-2</v>
          </cell>
          <cell r="J16">
            <v>5.7425278000000003E-2</v>
          </cell>
        </row>
        <row r="17">
          <cell r="B17" t="str">
            <v>bachelor party</v>
          </cell>
          <cell r="C17">
            <v>7</v>
          </cell>
          <cell r="D17">
            <v>14</v>
          </cell>
          <cell r="E17">
            <v>101</v>
          </cell>
          <cell r="F17">
            <v>379</v>
          </cell>
          <cell r="G17">
            <v>1</v>
          </cell>
          <cell r="H17">
            <v>11</v>
          </cell>
          <cell r="I17">
            <v>0.12354554500000001</v>
          </cell>
          <cell r="J17">
            <v>8.8996041999999997E-2</v>
          </cell>
        </row>
        <row r="18">
          <cell r="B18" t="str">
            <v>barry lyndon</v>
          </cell>
          <cell r="C18">
            <v>5</v>
          </cell>
          <cell r="D18">
            <v>17</v>
          </cell>
          <cell r="E18">
            <v>35</v>
          </cell>
          <cell r="F18">
            <v>303</v>
          </cell>
          <cell r="G18">
            <v>2</v>
          </cell>
          <cell r="H18">
            <v>12</v>
          </cell>
          <cell r="I18">
            <v>0.184395161</v>
          </cell>
          <cell r="J18">
            <v>0.17958405799999999</v>
          </cell>
        </row>
        <row r="19">
          <cell r="B19" t="str">
            <v>basic</v>
          </cell>
          <cell r="C19">
            <v>1</v>
          </cell>
          <cell r="D19">
            <v>11</v>
          </cell>
          <cell r="E19">
            <v>137</v>
          </cell>
          <cell r="F19">
            <v>541</v>
          </cell>
          <cell r="G19">
            <v>12</v>
          </cell>
          <cell r="H19">
            <v>46</v>
          </cell>
          <cell r="I19">
            <v>-2.9287591000000002E-2</v>
          </cell>
          <cell r="J19">
            <v>-7.1266359000000001E-2</v>
          </cell>
        </row>
        <row r="20">
          <cell r="B20" t="str">
            <v>big fish</v>
          </cell>
          <cell r="C20">
            <v>5</v>
          </cell>
          <cell r="D20">
            <v>6</v>
          </cell>
          <cell r="E20">
            <v>121</v>
          </cell>
          <cell r="F20">
            <v>286</v>
          </cell>
          <cell r="G20">
            <v>44</v>
          </cell>
          <cell r="H20">
            <v>93</v>
          </cell>
          <cell r="I20">
            <v>8.2844628000000003E-2</v>
          </cell>
          <cell r="J20">
            <v>8.0672378000000003E-2</v>
          </cell>
        </row>
        <row r="21">
          <cell r="B21" t="str">
            <v>blade runner</v>
          </cell>
          <cell r="C21">
            <v>8</v>
          </cell>
          <cell r="D21">
            <v>10</v>
          </cell>
          <cell r="E21">
            <v>135</v>
          </cell>
          <cell r="F21">
            <v>359</v>
          </cell>
          <cell r="G21">
            <v>10</v>
          </cell>
          <cell r="H21">
            <v>27</v>
          </cell>
          <cell r="I21">
            <v>1.0062221999999999E-2</v>
          </cell>
          <cell r="J21">
            <v>4.7314205999999998E-2</v>
          </cell>
        </row>
        <row r="22">
          <cell r="B22" t="str">
            <v>blast from the past</v>
          </cell>
          <cell r="C22">
            <v>5</v>
          </cell>
          <cell r="D22">
            <v>16</v>
          </cell>
          <cell r="E22">
            <v>357</v>
          </cell>
          <cell r="F22">
            <v>623</v>
          </cell>
          <cell r="G22">
            <v>3</v>
          </cell>
          <cell r="H22">
            <v>17</v>
          </cell>
          <cell r="I22">
            <v>5.9183193000000002E-2</v>
          </cell>
          <cell r="J22">
            <v>0.105554093</v>
          </cell>
        </row>
        <row r="23">
          <cell r="B23" t="str">
            <v>blue velvet</v>
          </cell>
          <cell r="C23">
            <v>4</v>
          </cell>
          <cell r="D23">
            <v>10</v>
          </cell>
          <cell r="E23">
            <v>290</v>
          </cell>
          <cell r="F23">
            <v>399</v>
          </cell>
          <cell r="G23">
            <v>3</v>
          </cell>
          <cell r="H23">
            <v>10</v>
          </cell>
          <cell r="I23">
            <v>8.0155171999999997E-2</v>
          </cell>
          <cell r="J23">
            <v>0.12820952399999999</v>
          </cell>
        </row>
        <row r="24">
          <cell r="B24" t="str">
            <v>braveheart</v>
          </cell>
          <cell r="C24">
            <v>6</v>
          </cell>
          <cell r="D24">
            <v>9</v>
          </cell>
          <cell r="E24">
            <v>90</v>
          </cell>
          <cell r="F24">
            <v>191</v>
          </cell>
          <cell r="G24">
            <v>15</v>
          </cell>
          <cell r="H24">
            <v>52</v>
          </cell>
          <cell r="I24">
            <v>6.224444E-3</v>
          </cell>
          <cell r="J24">
            <v>-4.9606806000000003E-2</v>
          </cell>
        </row>
        <row r="25">
          <cell r="B25" t="str">
            <v>casablanca</v>
          </cell>
          <cell r="C25">
            <v>4</v>
          </cell>
          <cell r="D25">
            <v>11</v>
          </cell>
          <cell r="E25">
            <v>144</v>
          </cell>
          <cell r="F25">
            <v>690</v>
          </cell>
          <cell r="G25">
            <v>2</v>
          </cell>
          <cell r="H25">
            <v>31</v>
          </cell>
          <cell r="I25">
            <v>5.0234028E-2</v>
          </cell>
          <cell r="J25">
            <v>0.11611058</v>
          </cell>
        </row>
        <row r="26">
          <cell r="B26" t="str">
            <v>cast away</v>
          </cell>
          <cell r="C26">
            <v>6</v>
          </cell>
          <cell r="D26">
            <v>10</v>
          </cell>
          <cell r="E26">
            <v>84</v>
          </cell>
          <cell r="F26">
            <v>316</v>
          </cell>
          <cell r="G26">
            <v>2</v>
          </cell>
          <cell r="H26">
            <v>11</v>
          </cell>
          <cell r="I26">
            <v>2.2361905000000001E-2</v>
          </cell>
          <cell r="J26">
            <v>1.9315189999999999E-2</v>
          </cell>
        </row>
        <row r="27">
          <cell r="B27" t="str">
            <v>dark star</v>
          </cell>
          <cell r="C27">
            <v>0</v>
          </cell>
          <cell r="D27">
            <v>7</v>
          </cell>
          <cell r="E27">
            <v>0</v>
          </cell>
          <cell r="F27">
            <v>288</v>
          </cell>
          <cell r="G27">
            <v>0</v>
          </cell>
          <cell r="H27">
            <v>20</v>
          </cell>
          <cell r="I27">
            <v>0</v>
          </cell>
          <cell r="J27">
            <v>5.3173609999999996E-3</v>
          </cell>
        </row>
        <row r="28">
          <cell r="B28" t="str">
            <v>donnie darko</v>
          </cell>
          <cell r="C28">
            <v>7</v>
          </cell>
          <cell r="D28">
            <v>12</v>
          </cell>
          <cell r="E28">
            <v>147</v>
          </cell>
          <cell r="F28">
            <v>355</v>
          </cell>
          <cell r="G28">
            <v>11</v>
          </cell>
          <cell r="H28">
            <v>24</v>
          </cell>
          <cell r="I28">
            <v>4.3006800000000003E-3</v>
          </cell>
          <cell r="J28">
            <v>1.0051268E-2</v>
          </cell>
        </row>
        <row r="29">
          <cell r="B29" t="str">
            <v>drop dead gorgeous</v>
          </cell>
          <cell r="C29">
            <v>10</v>
          </cell>
          <cell r="D29">
            <v>10</v>
          </cell>
          <cell r="E29">
            <v>245</v>
          </cell>
          <cell r="F29">
            <v>61</v>
          </cell>
          <cell r="G29">
            <v>1</v>
          </cell>
          <cell r="H29">
            <v>5</v>
          </cell>
          <cell r="I29">
            <v>9.6282040999999999E-2</v>
          </cell>
          <cell r="J29">
            <v>2.9365573999999998E-2</v>
          </cell>
        </row>
        <row r="30">
          <cell r="B30" t="str">
            <v>duck soup</v>
          </cell>
          <cell r="C30">
            <v>3</v>
          </cell>
          <cell r="D30">
            <v>5</v>
          </cell>
          <cell r="E30">
            <v>22</v>
          </cell>
          <cell r="F30">
            <v>299</v>
          </cell>
          <cell r="G30">
            <v>1</v>
          </cell>
          <cell r="H30">
            <v>18</v>
          </cell>
          <cell r="I30">
            <v>6.1022726999999999E-2</v>
          </cell>
          <cell r="J30">
            <v>3.3411370000000001E-3</v>
          </cell>
        </row>
        <row r="31">
          <cell r="B31" t="str">
            <v>eternal sunshine of the spotless mind</v>
          </cell>
          <cell r="C31">
            <v>7</v>
          </cell>
          <cell r="D31">
            <v>7</v>
          </cell>
          <cell r="E31">
            <v>370</v>
          </cell>
          <cell r="F31">
            <v>458</v>
          </cell>
          <cell r="G31">
            <v>5</v>
          </cell>
          <cell r="H31">
            <v>16</v>
          </cell>
          <cell r="I31">
            <v>0.103739189</v>
          </cell>
          <cell r="J31">
            <v>9.3765939000000006E-2</v>
          </cell>
        </row>
        <row r="32">
          <cell r="B32" t="str">
            <v>even cowgirls get the blues</v>
          </cell>
          <cell r="C32">
            <v>2</v>
          </cell>
          <cell r="D32">
            <v>5</v>
          </cell>
          <cell r="E32">
            <v>77</v>
          </cell>
          <cell r="F32">
            <v>74</v>
          </cell>
          <cell r="G32">
            <v>6</v>
          </cell>
          <cell r="H32">
            <v>16</v>
          </cell>
          <cell r="I32">
            <v>2.0107791999999999E-2</v>
          </cell>
          <cell r="J32">
            <v>8.3644595000000002E-2</v>
          </cell>
        </row>
        <row r="33">
          <cell r="B33" t="str">
            <v>event horizon</v>
          </cell>
          <cell r="C33">
            <v>2</v>
          </cell>
          <cell r="D33">
            <v>8</v>
          </cell>
          <cell r="E33">
            <v>132</v>
          </cell>
          <cell r="F33">
            <v>469</v>
          </cell>
          <cell r="G33">
            <v>9</v>
          </cell>
          <cell r="H33">
            <v>50</v>
          </cell>
          <cell r="I33">
            <v>3.4161364E-2</v>
          </cell>
          <cell r="J33">
            <v>-2.3192536999999999E-2</v>
          </cell>
        </row>
        <row r="34">
          <cell r="B34" t="str">
            <v>fantastic four</v>
          </cell>
          <cell r="C34">
            <v>4</v>
          </cell>
          <cell r="D34">
            <v>7</v>
          </cell>
          <cell r="E34">
            <v>116</v>
          </cell>
          <cell r="F34">
            <v>334</v>
          </cell>
          <cell r="G34">
            <v>23</v>
          </cell>
          <cell r="H34">
            <v>112</v>
          </cell>
          <cell r="I34">
            <v>1.2077586E-2</v>
          </cell>
          <cell r="J34">
            <v>7.1350897999999996E-2</v>
          </cell>
        </row>
        <row r="35">
          <cell r="B35" t="str">
            <v>fast times at ridgemont high</v>
          </cell>
          <cell r="C35">
            <v>6</v>
          </cell>
          <cell r="D35">
            <v>12</v>
          </cell>
          <cell r="E35">
            <v>322</v>
          </cell>
          <cell r="F35">
            <v>267</v>
          </cell>
          <cell r="G35">
            <v>2</v>
          </cell>
          <cell r="H35">
            <v>13</v>
          </cell>
          <cell r="I35">
            <v>0.11939285700000001</v>
          </cell>
          <cell r="J35">
            <v>5.6505992999999997E-2</v>
          </cell>
        </row>
        <row r="36">
          <cell r="B36" t="str">
            <v>fear and loathing in las vegas</v>
          </cell>
          <cell r="C36">
            <v>1</v>
          </cell>
          <cell r="D36">
            <v>7</v>
          </cell>
          <cell r="E36">
            <v>19</v>
          </cell>
          <cell r="F36">
            <v>349</v>
          </cell>
          <cell r="G36">
            <v>25</v>
          </cell>
          <cell r="H36">
            <v>75</v>
          </cell>
          <cell r="I36">
            <v>6.0842105E-2</v>
          </cell>
          <cell r="J36">
            <v>-8.1129513E-2</v>
          </cell>
        </row>
        <row r="37">
          <cell r="B37" t="str">
            <v>frances</v>
          </cell>
          <cell r="C37">
            <v>8</v>
          </cell>
          <cell r="D37">
            <v>21</v>
          </cell>
          <cell r="E37">
            <v>432</v>
          </cell>
          <cell r="F37">
            <v>297</v>
          </cell>
          <cell r="G37">
            <v>3</v>
          </cell>
          <cell r="H37">
            <v>11</v>
          </cell>
          <cell r="I37">
            <v>5.5491434999999999E-2</v>
          </cell>
          <cell r="J37">
            <v>6.9396970000000002E-2</v>
          </cell>
        </row>
        <row r="38">
          <cell r="B38" t="str">
            <v>frankenstein</v>
          </cell>
          <cell r="C38">
            <v>6</v>
          </cell>
          <cell r="D38">
            <v>6</v>
          </cell>
          <cell r="E38">
            <v>124</v>
          </cell>
          <cell r="F38">
            <v>217</v>
          </cell>
          <cell r="G38">
            <v>3</v>
          </cell>
          <cell r="H38">
            <v>12</v>
          </cell>
          <cell r="I38">
            <v>6.9826612999999996E-2</v>
          </cell>
          <cell r="J38">
            <v>3.0463594E-2</v>
          </cell>
        </row>
        <row r="39">
          <cell r="B39" t="str">
            <v>friday the 13th</v>
          </cell>
          <cell r="C39">
            <v>5</v>
          </cell>
          <cell r="D39">
            <v>7</v>
          </cell>
          <cell r="E39">
            <v>98</v>
          </cell>
          <cell r="F39">
            <v>135</v>
          </cell>
          <cell r="G39">
            <v>6</v>
          </cell>
          <cell r="H39">
            <v>16</v>
          </cell>
          <cell r="I39">
            <v>1.6454081999999998E-2</v>
          </cell>
          <cell r="J39">
            <v>7.0170369999999996E-2</v>
          </cell>
        </row>
        <row r="40">
          <cell r="B40" t="str">
            <v>from dusk till dawn</v>
          </cell>
          <cell r="C40">
            <v>3</v>
          </cell>
          <cell r="D40">
            <v>9</v>
          </cell>
          <cell r="E40">
            <v>53</v>
          </cell>
          <cell r="F40">
            <v>395</v>
          </cell>
          <cell r="G40">
            <v>28</v>
          </cell>
          <cell r="H40">
            <v>89</v>
          </cell>
          <cell r="I40">
            <v>8.8775471999999994E-2</v>
          </cell>
          <cell r="J40">
            <v>-1.8119746999999999E-2</v>
          </cell>
        </row>
        <row r="41">
          <cell r="B41" t="str">
            <v>g.i. jane</v>
          </cell>
          <cell r="C41">
            <v>6</v>
          </cell>
          <cell r="D41">
            <v>11</v>
          </cell>
          <cell r="E41">
            <v>281</v>
          </cell>
          <cell r="F41">
            <v>217</v>
          </cell>
          <cell r="G41">
            <v>5</v>
          </cell>
          <cell r="H41">
            <v>11</v>
          </cell>
          <cell r="I41">
            <v>2.4700712E-2</v>
          </cell>
          <cell r="J41">
            <v>9.0797240000000008E-3</v>
          </cell>
        </row>
        <row r="42">
          <cell r="B42" t="str">
            <v>godzilla</v>
          </cell>
          <cell r="C42">
            <v>3</v>
          </cell>
          <cell r="D42">
            <v>9</v>
          </cell>
          <cell r="E42">
            <v>104</v>
          </cell>
          <cell r="F42">
            <v>201</v>
          </cell>
          <cell r="G42">
            <v>26</v>
          </cell>
          <cell r="H42">
            <v>96</v>
          </cell>
          <cell r="I42">
            <v>4.1000962000000002E-2</v>
          </cell>
          <cell r="J42">
            <v>5.5919402999999999E-2</v>
          </cell>
        </row>
        <row r="43">
          <cell r="B43" t="str">
            <v>galaxy quest</v>
          </cell>
          <cell r="C43">
            <v>3</v>
          </cell>
          <cell r="D43">
            <v>11</v>
          </cell>
          <cell r="E43">
            <v>130</v>
          </cell>
          <cell r="F43">
            <v>444</v>
          </cell>
          <cell r="G43">
            <v>9</v>
          </cell>
          <cell r="H43">
            <v>37</v>
          </cell>
          <cell r="I43">
            <v>-2.583077E-3</v>
          </cell>
          <cell r="J43">
            <v>2.1664409999999999E-3</v>
          </cell>
        </row>
        <row r="44">
          <cell r="B44" t="str">
            <v>ghost world</v>
          </cell>
          <cell r="C44">
            <v>11</v>
          </cell>
          <cell r="D44">
            <v>8</v>
          </cell>
          <cell r="E44">
            <v>724</v>
          </cell>
          <cell r="F44">
            <v>261</v>
          </cell>
          <cell r="G44">
            <v>8</v>
          </cell>
          <cell r="H44">
            <v>13</v>
          </cell>
          <cell r="I44">
            <v>2.3528866999999998E-2</v>
          </cell>
          <cell r="J44">
            <v>0.10705364000000001</v>
          </cell>
        </row>
        <row r="45">
          <cell r="B45" t="str">
            <v>ghostbusters ii</v>
          </cell>
          <cell r="C45">
            <v>4</v>
          </cell>
          <cell r="D45">
            <v>12</v>
          </cell>
          <cell r="E45">
            <v>104</v>
          </cell>
          <cell r="F45">
            <v>394</v>
          </cell>
          <cell r="G45">
            <v>13</v>
          </cell>
          <cell r="H45">
            <v>43</v>
          </cell>
          <cell r="I45">
            <v>7.1724038000000004E-2</v>
          </cell>
          <cell r="J45">
            <v>9.5407868000000007E-2</v>
          </cell>
        </row>
        <row r="46">
          <cell r="B46" t="str">
            <v>ghostbusters</v>
          </cell>
          <cell r="C46">
            <v>6</v>
          </cell>
          <cell r="D46">
            <v>13</v>
          </cell>
          <cell r="E46">
            <v>46</v>
          </cell>
          <cell r="F46">
            <v>408</v>
          </cell>
          <cell r="G46">
            <v>4</v>
          </cell>
          <cell r="H46">
            <v>19</v>
          </cell>
          <cell r="I46">
            <v>9.1606667000000003E-2</v>
          </cell>
          <cell r="J46">
            <v>5.6734383999999999E-2</v>
          </cell>
        </row>
        <row r="47">
          <cell r="B47" t="str">
            <v>gladiator</v>
          </cell>
          <cell r="C47">
            <v>4</v>
          </cell>
          <cell r="D47">
            <v>10</v>
          </cell>
          <cell r="E47">
            <v>70</v>
          </cell>
          <cell r="F47">
            <v>307</v>
          </cell>
          <cell r="G47">
            <v>20</v>
          </cell>
          <cell r="H47">
            <v>81</v>
          </cell>
          <cell r="I47">
            <v>0.105327143</v>
          </cell>
          <cell r="J47">
            <v>7.3837133999999999E-2</v>
          </cell>
        </row>
        <row r="48">
          <cell r="B48" t="str">
            <v>grand hotel</v>
          </cell>
          <cell r="C48">
            <v>5</v>
          </cell>
          <cell r="D48">
            <v>14</v>
          </cell>
          <cell r="E48">
            <v>237</v>
          </cell>
          <cell r="F48">
            <v>595</v>
          </cell>
          <cell r="G48">
            <v>0</v>
          </cell>
          <cell r="H48">
            <v>7</v>
          </cell>
          <cell r="I48">
            <v>8.5313501999999999E-2</v>
          </cell>
          <cell r="J48">
            <v>7.747395E-2</v>
          </cell>
        </row>
        <row r="49">
          <cell r="B49" t="str">
            <v>harold and maude</v>
          </cell>
          <cell r="C49">
            <v>5</v>
          </cell>
          <cell r="D49">
            <v>7</v>
          </cell>
          <cell r="E49">
            <v>205</v>
          </cell>
          <cell r="F49">
            <v>325</v>
          </cell>
          <cell r="G49">
            <v>0</v>
          </cell>
          <cell r="H49">
            <v>10</v>
          </cell>
          <cell r="I49">
            <v>0.169224878</v>
          </cell>
          <cell r="J49">
            <v>9.3885231E-2</v>
          </cell>
        </row>
        <row r="50">
          <cell r="B50" t="str">
            <v>hellbound: hellraiser ii</v>
          </cell>
          <cell r="C50">
            <v>6</v>
          </cell>
          <cell r="D50">
            <v>3</v>
          </cell>
          <cell r="E50">
            <v>76</v>
          </cell>
          <cell r="F50">
            <v>40</v>
          </cell>
          <cell r="G50">
            <v>17</v>
          </cell>
          <cell r="H50">
            <v>70</v>
          </cell>
          <cell r="I50">
            <v>4.0144737E-2</v>
          </cell>
          <cell r="J50">
            <v>2.1090000000000001E-2</v>
          </cell>
        </row>
        <row r="51">
          <cell r="B51" t="str">
            <v>hellboy</v>
          </cell>
          <cell r="C51">
            <v>4</v>
          </cell>
          <cell r="D51">
            <v>8</v>
          </cell>
          <cell r="E51">
            <v>54</v>
          </cell>
          <cell r="F51">
            <v>235</v>
          </cell>
          <cell r="G51">
            <v>33</v>
          </cell>
          <cell r="H51">
            <v>78</v>
          </cell>
          <cell r="I51">
            <v>-2.8120369999999999E-2</v>
          </cell>
          <cell r="J51">
            <v>-8.1140429999999996E-3</v>
          </cell>
        </row>
        <row r="52">
          <cell r="B52" t="str">
            <v>hellraiser</v>
          </cell>
          <cell r="C52">
            <v>3</v>
          </cell>
          <cell r="D52">
            <v>8</v>
          </cell>
          <cell r="E52">
            <v>266</v>
          </cell>
          <cell r="F52">
            <v>242</v>
          </cell>
          <cell r="G52">
            <v>13</v>
          </cell>
          <cell r="H52">
            <v>58</v>
          </cell>
          <cell r="I52">
            <v>9.8616539999999992E-3</v>
          </cell>
          <cell r="J52">
            <v>1.6986777000000002E-2</v>
          </cell>
        </row>
        <row r="53">
          <cell r="B53" t="str">
            <v>high fidelity</v>
          </cell>
          <cell r="C53">
            <v>5</v>
          </cell>
          <cell r="D53">
            <v>9</v>
          </cell>
          <cell r="E53">
            <v>244</v>
          </cell>
          <cell r="F53">
            <v>580</v>
          </cell>
          <cell r="G53">
            <v>2</v>
          </cell>
          <cell r="H53">
            <v>12</v>
          </cell>
          <cell r="I53">
            <v>7.0235655999999994E-2</v>
          </cell>
          <cell r="J53">
            <v>3.6205517E-2</v>
          </cell>
        </row>
        <row r="54">
          <cell r="B54" t="str">
            <v>highlander</v>
          </cell>
          <cell r="C54">
            <v>12</v>
          </cell>
          <cell r="D54">
            <v>17</v>
          </cell>
          <cell r="E54">
            <v>75</v>
          </cell>
          <cell r="F54">
            <v>574</v>
          </cell>
          <cell r="G54">
            <v>2</v>
          </cell>
          <cell r="H54">
            <v>20</v>
          </cell>
          <cell r="I54">
            <v>-3.3518350000000001E-3</v>
          </cell>
          <cell r="J54">
            <v>2.1027146E-2</v>
          </cell>
        </row>
        <row r="55">
          <cell r="B55" t="str">
            <v>his girl friday</v>
          </cell>
          <cell r="C55">
            <v>6</v>
          </cell>
          <cell r="D55">
            <v>16</v>
          </cell>
          <cell r="E55">
            <v>426</v>
          </cell>
          <cell r="F55">
            <v>723</v>
          </cell>
          <cell r="G55">
            <v>2</v>
          </cell>
          <cell r="H55">
            <v>17</v>
          </cell>
          <cell r="I55">
            <v>4.9428169000000001E-2</v>
          </cell>
          <cell r="J55">
            <v>6.3472613999999997E-2</v>
          </cell>
        </row>
        <row r="56">
          <cell r="B56" t="str">
            <v>hope and glory</v>
          </cell>
          <cell r="C56">
            <v>5</v>
          </cell>
          <cell r="D56">
            <v>6</v>
          </cell>
          <cell r="E56">
            <v>126</v>
          </cell>
          <cell r="F56">
            <v>177</v>
          </cell>
          <cell r="G56">
            <v>0</v>
          </cell>
          <cell r="H56">
            <v>2</v>
          </cell>
          <cell r="I56">
            <v>3.6197619E-2</v>
          </cell>
          <cell r="J56">
            <v>4.7082486E-2</v>
          </cell>
        </row>
        <row r="57">
          <cell r="B57" t="str">
            <v>house of 1000 corpses</v>
          </cell>
          <cell r="C57">
            <v>6</v>
          </cell>
          <cell r="D57">
            <v>8</v>
          </cell>
          <cell r="E57">
            <v>311</v>
          </cell>
          <cell r="F57">
            <v>302</v>
          </cell>
          <cell r="G57">
            <v>22</v>
          </cell>
          <cell r="H57">
            <v>66</v>
          </cell>
          <cell r="I57">
            <v>-2.2323150999999999E-2</v>
          </cell>
          <cell r="J57">
            <v>8.4387417000000006E-2</v>
          </cell>
        </row>
        <row r="58">
          <cell r="B58" t="str">
            <v>human nature</v>
          </cell>
          <cell r="C58">
            <v>5</v>
          </cell>
          <cell r="D58">
            <v>5</v>
          </cell>
          <cell r="E58">
            <v>286</v>
          </cell>
          <cell r="F58">
            <v>268</v>
          </cell>
          <cell r="G58">
            <v>4</v>
          </cell>
          <cell r="H58">
            <v>11</v>
          </cell>
          <cell r="I58">
            <v>0.125316434</v>
          </cell>
          <cell r="J58">
            <v>0.17686903000000001</v>
          </cell>
        </row>
        <row r="59">
          <cell r="B59" t="str">
            <v>i am legend</v>
          </cell>
          <cell r="C59">
            <v>3</v>
          </cell>
          <cell r="D59">
            <v>2</v>
          </cell>
          <cell r="E59">
            <v>44</v>
          </cell>
          <cell r="F59">
            <v>53</v>
          </cell>
          <cell r="G59">
            <v>4</v>
          </cell>
          <cell r="H59">
            <v>19</v>
          </cell>
          <cell r="I59">
            <v>7.2859091000000001E-2</v>
          </cell>
          <cell r="J59">
            <v>7.4064150999999995E-2</v>
          </cell>
        </row>
        <row r="60">
          <cell r="B60" t="str">
            <v>independence day</v>
          </cell>
          <cell r="C60">
            <v>6</v>
          </cell>
          <cell r="D60">
            <v>13</v>
          </cell>
          <cell r="E60">
            <v>82</v>
          </cell>
          <cell r="F60">
            <v>265</v>
          </cell>
          <cell r="G60">
            <v>14</v>
          </cell>
          <cell r="H60">
            <v>49</v>
          </cell>
          <cell r="I60">
            <v>-9.2499999999999995E-3</v>
          </cell>
          <cell r="J60">
            <v>2.0120749999999999E-3</v>
          </cell>
        </row>
        <row r="61">
          <cell r="B61" t="str">
            <v>indiana jones and the last crusade</v>
          </cell>
          <cell r="C61">
            <v>1</v>
          </cell>
          <cell r="D61">
            <v>8</v>
          </cell>
          <cell r="E61">
            <v>37</v>
          </cell>
          <cell r="F61">
            <v>381</v>
          </cell>
          <cell r="G61">
            <v>7</v>
          </cell>
          <cell r="H61">
            <v>39</v>
          </cell>
          <cell r="I61">
            <v>1.2997297E-2</v>
          </cell>
          <cell r="J61">
            <v>6.7357479999999997E-2</v>
          </cell>
        </row>
        <row r="62">
          <cell r="B62" t="str">
            <v>indiana jones and the temple of doom</v>
          </cell>
          <cell r="C62">
            <v>3</v>
          </cell>
          <cell r="D62">
            <v>5</v>
          </cell>
          <cell r="E62">
            <v>146</v>
          </cell>
          <cell r="F62">
            <v>218</v>
          </cell>
          <cell r="G62">
            <v>5</v>
          </cell>
          <cell r="H62">
            <v>23</v>
          </cell>
          <cell r="I62">
            <v>2.5821920000000001E-3</v>
          </cell>
          <cell r="J62">
            <v>1.7929817000000001E-2</v>
          </cell>
        </row>
        <row r="63">
          <cell r="B63" t="str">
            <v>intolerable cruelty</v>
          </cell>
          <cell r="C63">
            <v>9</v>
          </cell>
          <cell r="D63">
            <v>9</v>
          </cell>
          <cell r="E63">
            <v>311</v>
          </cell>
          <cell r="F63">
            <v>369</v>
          </cell>
          <cell r="G63">
            <v>12</v>
          </cell>
          <cell r="H63">
            <v>34</v>
          </cell>
          <cell r="I63">
            <v>9.3341157999999994E-2</v>
          </cell>
          <cell r="J63">
            <v>3.5741463000000001E-2</v>
          </cell>
        </row>
        <row r="64">
          <cell r="B64" t="str">
            <v>it happened one night</v>
          </cell>
          <cell r="C64">
            <v>7</v>
          </cell>
          <cell r="D64">
            <v>18</v>
          </cell>
          <cell r="E64">
            <v>414</v>
          </cell>
          <cell r="F64">
            <v>448</v>
          </cell>
          <cell r="G64">
            <v>2</v>
          </cell>
          <cell r="H64">
            <v>9</v>
          </cell>
          <cell r="I64">
            <v>9.1455313999999996E-2</v>
          </cell>
          <cell r="J64">
            <v>0.11846406199999999</v>
          </cell>
        </row>
        <row r="65">
          <cell r="B65" t="str">
            <v>jfk</v>
          </cell>
          <cell r="C65">
            <v>9</v>
          </cell>
          <cell r="D65">
            <v>25</v>
          </cell>
          <cell r="E65">
            <v>118</v>
          </cell>
          <cell r="F65">
            <v>622</v>
          </cell>
          <cell r="G65">
            <v>14</v>
          </cell>
          <cell r="H65">
            <v>55</v>
          </cell>
          <cell r="I65">
            <v>-1.9023729E-2</v>
          </cell>
          <cell r="J65">
            <v>-6.6756752000000003E-2</v>
          </cell>
        </row>
        <row r="66">
          <cell r="B66" t="str">
            <v>jackie brown</v>
          </cell>
          <cell r="C66">
            <v>5</v>
          </cell>
          <cell r="D66">
            <v>8</v>
          </cell>
          <cell r="E66">
            <v>440</v>
          </cell>
          <cell r="F66">
            <v>774</v>
          </cell>
          <cell r="G66">
            <v>3</v>
          </cell>
          <cell r="H66">
            <v>6</v>
          </cell>
          <cell r="I66">
            <v>2.8995909E-2</v>
          </cell>
          <cell r="J66">
            <v>-1.075155E-2</v>
          </cell>
        </row>
        <row r="67">
          <cell r="B67" t="str">
            <v>jason x</v>
          </cell>
          <cell r="C67">
            <v>4</v>
          </cell>
          <cell r="D67">
            <v>10</v>
          </cell>
          <cell r="E67">
            <v>73</v>
          </cell>
          <cell r="F67">
            <v>431</v>
          </cell>
          <cell r="G67">
            <v>0</v>
          </cell>
          <cell r="H67">
            <v>9</v>
          </cell>
          <cell r="I67">
            <v>-4.4016437999999998E-2</v>
          </cell>
          <cell r="J67">
            <v>-4.5849884E-2</v>
          </cell>
        </row>
        <row r="68">
          <cell r="B68" t="str">
            <v>jaws</v>
          </cell>
          <cell r="C68">
            <v>4</v>
          </cell>
          <cell r="D68">
            <v>8</v>
          </cell>
          <cell r="E68">
            <v>48</v>
          </cell>
          <cell r="F68">
            <v>365</v>
          </cell>
          <cell r="G68">
            <v>6</v>
          </cell>
          <cell r="H68">
            <v>22</v>
          </cell>
          <cell r="I68">
            <v>0.114520833</v>
          </cell>
          <cell r="J68">
            <v>-1.9808200000000001E-4</v>
          </cell>
        </row>
        <row r="69">
          <cell r="B69" t="str">
            <v>juno</v>
          </cell>
          <cell r="C69">
            <v>8</v>
          </cell>
          <cell r="D69">
            <v>8</v>
          </cell>
          <cell r="E69">
            <v>468</v>
          </cell>
          <cell r="F69">
            <v>205</v>
          </cell>
          <cell r="G69">
            <v>25</v>
          </cell>
          <cell r="H69">
            <v>47</v>
          </cell>
          <cell r="I69">
            <v>0.115934829</v>
          </cell>
          <cell r="J69">
            <v>0.12683024400000001</v>
          </cell>
        </row>
        <row r="70">
          <cell r="B70" t="str">
            <v>kids</v>
          </cell>
          <cell r="C70">
            <v>10</v>
          </cell>
          <cell r="D70">
            <v>10</v>
          </cell>
          <cell r="E70">
            <v>209</v>
          </cell>
          <cell r="F70">
            <v>323</v>
          </cell>
          <cell r="G70">
            <v>2</v>
          </cell>
          <cell r="H70">
            <v>8</v>
          </cell>
          <cell r="I70">
            <v>5.8927273000000002E-2</v>
          </cell>
          <cell r="J70">
            <v>3.9716717999999998E-2</v>
          </cell>
        </row>
        <row r="71">
          <cell r="B71" t="str">
            <v>krull</v>
          </cell>
          <cell r="C71">
            <v>5</v>
          </cell>
          <cell r="D71">
            <v>9</v>
          </cell>
          <cell r="E71">
            <v>82</v>
          </cell>
          <cell r="F71">
            <v>399</v>
          </cell>
          <cell r="G71">
            <v>2</v>
          </cell>
          <cell r="H71">
            <v>13</v>
          </cell>
          <cell r="I71">
            <v>1.1609756000000001E-2</v>
          </cell>
          <cell r="J71">
            <v>1.9243107999999998E-2</v>
          </cell>
        </row>
        <row r="72">
          <cell r="B72" t="str">
            <v>legally blonde</v>
          </cell>
          <cell r="C72">
            <v>6</v>
          </cell>
          <cell r="D72">
            <v>13</v>
          </cell>
          <cell r="E72">
            <v>314</v>
          </cell>
          <cell r="F72">
            <v>204</v>
          </cell>
          <cell r="G72">
            <v>12</v>
          </cell>
          <cell r="H72">
            <v>12</v>
          </cell>
          <cell r="I72">
            <v>8.4227389E-2</v>
          </cell>
          <cell r="J72">
            <v>2.2433824000000002E-2</v>
          </cell>
        </row>
        <row r="73">
          <cell r="B73" t="str">
            <v>legend</v>
          </cell>
          <cell r="C73">
            <v>3</v>
          </cell>
          <cell r="D73">
            <v>10</v>
          </cell>
          <cell r="E73">
            <v>131</v>
          </cell>
          <cell r="F73">
            <v>646</v>
          </cell>
          <cell r="G73">
            <v>1</v>
          </cell>
          <cell r="H73">
            <v>10</v>
          </cell>
          <cell r="I73">
            <v>8.2692810000000005E-2</v>
          </cell>
          <cell r="J73">
            <v>5.1352403999999997E-2</v>
          </cell>
        </row>
        <row r="74">
          <cell r="B74" t="str">
            <v>little nicky</v>
          </cell>
          <cell r="C74">
            <v>5</v>
          </cell>
          <cell r="D74">
            <v>14</v>
          </cell>
          <cell r="E74">
            <v>96</v>
          </cell>
          <cell r="F74">
            <v>343</v>
          </cell>
          <cell r="G74">
            <v>0</v>
          </cell>
          <cell r="H74">
            <v>9</v>
          </cell>
          <cell r="I74">
            <v>0.112226042</v>
          </cell>
          <cell r="J74">
            <v>1.1619534000000001E-2</v>
          </cell>
        </row>
        <row r="75">
          <cell r="B75" t="str">
            <v>lost highway</v>
          </cell>
          <cell r="C75">
            <v>6</v>
          </cell>
          <cell r="D75">
            <v>17</v>
          </cell>
          <cell r="E75">
            <v>128</v>
          </cell>
          <cell r="F75">
            <v>362</v>
          </cell>
          <cell r="G75">
            <v>24</v>
          </cell>
          <cell r="H75">
            <v>50</v>
          </cell>
          <cell r="I75">
            <v>-3.3977344E-2</v>
          </cell>
          <cell r="J75">
            <v>4.5838398000000002E-2</v>
          </cell>
        </row>
        <row r="76">
          <cell r="B76" t="str">
            <v>lost horizon</v>
          </cell>
          <cell r="C76">
            <v>6</v>
          </cell>
          <cell r="D76">
            <v>6</v>
          </cell>
          <cell r="E76">
            <v>72</v>
          </cell>
          <cell r="F76">
            <v>582</v>
          </cell>
          <cell r="G76">
            <v>3</v>
          </cell>
          <cell r="H76">
            <v>9</v>
          </cell>
          <cell r="I76">
            <v>3.4058333000000003E-2</v>
          </cell>
          <cell r="J76">
            <v>9.8138660000000003E-2</v>
          </cell>
        </row>
        <row r="77">
          <cell r="B77" t="str">
            <v>men in black</v>
          </cell>
          <cell r="C77">
            <v>3</v>
          </cell>
          <cell r="D77">
            <v>11</v>
          </cell>
          <cell r="E77">
            <v>44</v>
          </cell>
          <cell r="F77">
            <v>363</v>
          </cell>
          <cell r="G77">
            <v>29</v>
          </cell>
          <cell r="H77">
            <v>93</v>
          </cell>
          <cell r="I77">
            <v>1.2236364E-2</v>
          </cell>
          <cell r="J77">
            <v>3.0088705E-2</v>
          </cell>
        </row>
        <row r="78">
          <cell r="B78" t="str">
            <v>minority report</v>
          </cell>
          <cell r="C78">
            <v>7</v>
          </cell>
          <cell r="D78">
            <v>13</v>
          </cell>
          <cell r="E78">
            <v>137</v>
          </cell>
          <cell r="F78">
            <v>546</v>
          </cell>
          <cell r="G78">
            <v>36</v>
          </cell>
          <cell r="H78">
            <v>120</v>
          </cell>
          <cell r="I78">
            <v>-3.1280292000000001E-2</v>
          </cell>
          <cell r="J78">
            <v>8.3567769999999993E-3</v>
          </cell>
        </row>
        <row r="79">
          <cell r="B79" t="str">
            <v>malcolm x</v>
          </cell>
          <cell r="C79">
            <v>11</v>
          </cell>
          <cell r="D79">
            <v>15</v>
          </cell>
          <cell r="E79">
            <v>115</v>
          </cell>
          <cell r="F79">
            <v>431</v>
          </cell>
          <cell r="G79">
            <v>1</v>
          </cell>
          <cell r="H79">
            <v>16</v>
          </cell>
          <cell r="I79">
            <v>6.3182609000000001E-2</v>
          </cell>
          <cell r="J79">
            <v>2.7946868E-2</v>
          </cell>
        </row>
        <row r="80">
          <cell r="B80" t="str">
            <v>marty</v>
          </cell>
          <cell r="C80">
            <v>8</v>
          </cell>
          <cell r="D80">
            <v>9</v>
          </cell>
          <cell r="E80">
            <v>154</v>
          </cell>
          <cell r="F80">
            <v>308</v>
          </cell>
          <cell r="G80">
            <v>2</v>
          </cell>
          <cell r="H80">
            <v>20</v>
          </cell>
          <cell r="I80">
            <v>5.8568699000000002E-2</v>
          </cell>
          <cell r="J80">
            <v>6.1634258999999997E-2</v>
          </cell>
        </row>
        <row r="81">
          <cell r="B81" t="str">
            <v>meet john doe</v>
          </cell>
          <cell r="C81">
            <v>6</v>
          </cell>
          <cell r="D81">
            <v>12</v>
          </cell>
          <cell r="E81">
            <v>165</v>
          </cell>
          <cell r="F81">
            <v>347</v>
          </cell>
          <cell r="G81">
            <v>4</v>
          </cell>
          <cell r="H81">
            <v>11</v>
          </cell>
          <cell r="I81">
            <v>0.11587697</v>
          </cell>
          <cell r="J81">
            <v>9.3151584999999995E-2</v>
          </cell>
        </row>
        <row r="82">
          <cell r="B82" t="str">
            <v>metropolis</v>
          </cell>
          <cell r="C82">
            <v>5</v>
          </cell>
          <cell r="D82">
            <v>6</v>
          </cell>
          <cell r="E82">
            <v>64</v>
          </cell>
          <cell r="F82">
            <v>209</v>
          </cell>
          <cell r="G82">
            <v>7</v>
          </cell>
          <cell r="H82">
            <v>27</v>
          </cell>
          <cell r="I82">
            <v>1.2796874999999999E-2</v>
          </cell>
          <cell r="J82">
            <v>1.3589952000000001E-2</v>
          </cell>
        </row>
        <row r="83">
          <cell r="B83" t="str">
            <v>monkeybone</v>
          </cell>
          <cell r="C83">
            <v>4</v>
          </cell>
          <cell r="D83">
            <v>9</v>
          </cell>
          <cell r="E83">
            <v>84</v>
          </cell>
          <cell r="F83">
            <v>220</v>
          </cell>
          <cell r="G83">
            <v>8</v>
          </cell>
          <cell r="H83">
            <v>23</v>
          </cell>
          <cell r="I83">
            <v>0.12537142900000001</v>
          </cell>
          <cell r="J83">
            <v>2.0064545E-2</v>
          </cell>
        </row>
        <row r="84">
          <cell r="B84" t="str">
            <v>mr. smith goes to washington</v>
          </cell>
          <cell r="C84">
            <v>6</v>
          </cell>
          <cell r="D84">
            <v>16</v>
          </cell>
          <cell r="E84">
            <v>287</v>
          </cell>
          <cell r="F84">
            <v>655</v>
          </cell>
          <cell r="G84">
            <v>5</v>
          </cell>
          <cell r="H84">
            <v>25</v>
          </cell>
          <cell r="I84">
            <v>0.118074913</v>
          </cell>
          <cell r="J84">
            <v>0.11432916</v>
          </cell>
        </row>
        <row r="85">
          <cell r="B85" t="str">
            <v>mr. deeds goes to town</v>
          </cell>
          <cell r="C85">
            <v>7</v>
          </cell>
          <cell r="D85">
            <v>24</v>
          </cell>
          <cell r="E85">
            <v>188</v>
          </cell>
          <cell r="F85">
            <v>610</v>
          </cell>
          <cell r="G85">
            <v>4</v>
          </cell>
          <cell r="H85">
            <v>14</v>
          </cell>
          <cell r="I85">
            <v>0.11825904299999999</v>
          </cell>
          <cell r="J85">
            <v>0.13177049199999999</v>
          </cell>
        </row>
        <row r="86">
          <cell r="B86" t="str">
            <v>mystery men</v>
          </cell>
          <cell r="C86">
            <v>5</v>
          </cell>
          <cell r="D86">
            <v>8</v>
          </cell>
          <cell r="E86">
            <v>84</v>
          </cell>
          <cell r="F86">
            <v>345</v>
          </cell>
          <cell r="G86">
            <v>1</v>
          </cell>
          <cell r="H86">
            <v>12</v>
          </cell>
          <cell r="I86">
            <v>4.7895238E-2</v>
          </cell>
          <cell r="J86">
            <v>1.3983478000000001E-2</v>
          </cell>
        </row>
        <row r="87">
          <cell r="B87" t="str">
            <v>next friday</v>
          </cell>
          <cell r="C87">
            <v>6</v>
          </cell>
          <cell r="D87">
            <v>10</v>
          </cell>
          <cell r="E87">
            <v>75</v>
          </cell>
          <cell r="F87">
            <v>398</v>
          </cell>
          <cell r="G87">
            <v>1</v>
          </cell>
          <cell r="H87">
            <v>7</v>
          </cell>
          <cell r="I87">
            <v>-1.3240000000000001E-3</v>
          </cell>
          <cell r="J87">
            <v>1.3492462E-2</v>
          </cell>
        </row>
        <row r="88">
          <cell r="B88" t="str">
            <v>nick of time</v>
          </cell>
          <cell r="C88">
            <v>4</v>
          </cell>
          <cell r="D88">
            <v>7</v>
          </cell>
          <cell r="E88">
            <v>85</v>
          </cell>
          <cell r="F88">
            <v>293</v>
          </cell>
          <cell r="G88">
            <v>1</v>
          </cell>
          <cell r="H88">
            <v>9</v>
          </cell>
          <cell r="I88">
            <v>0.114112941</v>
          </cell>
          <cell r="J88">
            <v>7.4894200000000001E-3</v>
          </cell>
        </row>
        <row r="89">
          <cell r="B89" t="str">
            <v>a nightmare on elm street</v>
          </cell>
          <cell r="C89">
            <v>3</v>
          </cell>
          <cell r="D89">
            <v>6</v>
          </cell>
          <cell r="E89">
            <v>160</v>
          </cell>
          <cell r="F89">
            <v>103</v>
          </cell>
          <cell r="G89">
            <v>3</v>
          </cell>
          <cell r="H89">
            <v>12</v>
          </cell>
          <cell r="I89">
            <v>2.7564374999999999E-2</v>
          </cell>
          <cell r="J89">
            <v>-3.5043689000000003E-2</v>
          </cell>
        </row>
        <row r="90">
          <cell r="B90" t="str">
            <v>ninotchka</v>
          </cell>
          <cell r="C90">
            <v>5</v>
          </cell>
          <cell r="D90">
            <v>14</v>
          </cell>
          <cell r="E90">
            <v>450</v>
          </cell>
          <cell r="F90">
            <v>565</v>
          </cell>
          <cell r="G90">
            <v>0</v>
          </cell>
          <cell r="H90">
            <v>13</v>
          </cell>
          <cell r="I90">
            <v>0.14255288899999999</v>
          </cell>
          <cell r="J90">
            <v>0.15964531000000001</v>
          </cell>
        </row>
        <row r="91">
          <cell r="B91" t="str">
            <v>no country for old men</v>
          </cell>
          <cell r="C91">
            <v>3</v>
          </cell>
          <cell r="D91">
            <v>15</v>
          </cell>
          <cell r="E91">
            <v>79</v>
          </cell>
          <cell r="F91">
            <v>521</v>
          </cell>
          <cell r="G91">
            <v>10</v>
          </cell>
          <cell r="H91">
            <v>31</v>
          </cell>
          <cell r="I91">
            <v>-1.7265819999999999E-3</v>
          </cell>
          <cell r="J91">
            <v>3.1557005999999999E-2</v>
          </cell>
        </row>
        <row r="92">
          <cell r="B92" t="str">
            <v>o brother, where art thou?</v>
          </cell>
          <cell r="C92">
            <v>2</v>
          </cell>
          <cell r="D92">
            <v>13</v>
          </cell>
          <cell r="E92">
            <v>26</v>
          </cell>
          <cell r="F92">
            <v>290</v>
          </cell>
          <cell r="G92">
            <v>11</v>
          </cell>
          <cell r="H92">
            <v>22</v>
          </cell>
          <cell r="I92">
            <v>2.9149999999999999E-2</v>
          </cell>
          <cell r="J92">
            <v>4.2810345E-2</v>
          </cell>
        </row>
        <row r="93">
          <cell r="B93" t="str">
            <v>an officer and a gentleman</v>
          </cell>
          <cell r="C93">
            <v>5</v>
          </cell>
          <cell r="D93">
            <v>6</v>
          </cell>
          <cell r="E93">
            <v>159</v>
          </cell>
          <cell r="F93">
            <v>340</v>
          </cell>
          <cell r="G93">
            <v>2</v>
          </cell>
          <cell r="H93">
            <v>14</v>
          </cell>
          <cell r="I93">
            <v>0.10447673</v>
          </cell>
          <cell r="J93">
            <v>5.0526175999999999E-2</v>
          </cell>
        </row>
        <row r="94">
          <cell r="B94" t="str">
            <v>panic room</v>
          </cell>
          <cell r="C94">
            <v>3</v>
          </cell>
          <cell r="D94">
            <v>5</v>
          </cell>
          <cell r="E94">
            <v>154</v>
          </cell>
          <cell r="F94">
            <v>190</v>
          </cell>
          <cell r="G94">
            <v>17</v>
          </cell>
          <cell r="H94">
            <v>50</v>
          </cell>
          <cell r="I94">
            <v>-1.9949999999999999E-2</v>
          </cell>
          <cell r="J94">
            <v>-3.6598420999999999E-2</v>
          </cell>
        </row>
        <row r="95">
          <cell r="B95" t="str">
            <v>pleasantville</v>
          </cell>
          <cell r="C95">
            <v>3</v>
          </cell>
          <cell r="D95">
            <v>12</v>
          </cell>
          <cell r="E95">
            <v>205</v>
          </cell>
          <cell r="F95">
            <v>461</v>
          </cell>
          <cell r="G95">
            <v>8</v>
          </cell>
          <cell r="H95">
            <v>32</v>
          </cell>
          <cell r="I95">
            <v>0.10065073200000001</v>
          </cell>
          <cell r="J95">
            <v>0.10114316700000001</v>
          </cell>
        </row>
        <row r="96">
          <cell r="B96" t="str">
            <v>punch-drunk love</v>
          </cell>
          <cell r="C96">
            <v>10</v>
          </cell>
          <cell r="D96">
            <v>8</v>
          </cell>
          <cell r="E96">
            <v>314</v>
          </cell>
          <cell r="F96">
            <v>451</v>
          </cell>
          <cell r="G96">
            <v>4</v>
          </cell>
          <cell r="H96">
            <v>11</v>
          </cell>
          <cell r="I96">
            <v>0.100343631</v>
          </cell>
          <cell r="J96">
            <v>8.5438359000000005E-2</v>
          </cell>
        </row>
        <row r="97">
          <cell r="B97" t="str">
            <v>raging bull</v>
          </cell>
          <cell r="C97">
            <v>4</v>
          </cell>
          <cell r="D97">
            <v>8</v>
          </cell>
          <cell r="E97">
            <v>105</v>
          </cell>
          <cell r="F97">
            <v>345</v>
          </cell>
          <cell r="G97">
            <v>14</v>
          </cell>
          <cell r="H97">
            <v>36</v>
          </cell>
          <cell r="I97">
            <v>-2.7110476000000001E-2</v>
          </cell>
          <cell r="J97">
            <v>-9.0878260000000002E-3</v>
          </cell>
        </row>
        <row r="98">
          <cell r="B98" t="str">
            <v>rear window</v>
          </cell>
          <cell r="C98">
            <v>4</v>
          </cell>
          <cell r="D98">
            <v>6</v>
          </cell>
          <cell r="E98">
            <v>207</v>
          </cell>
          <cell r="F98">
            <v>394</v>
          </cell>
          <cell r="G98">
            <v>1</v>
          </cell>
          <cell r="H98">
            <v>15</v>
          </cell>
          <cell r="I98">
            <v>3.8955072E-2</v>
          </cell>
          <cell r="J98">
            <v>1.7682487E-2</v>
          </cell>
        </row>
        <row r="99">
          <cell r="B99" t="str">
            <v>rebel without a cause</v>
          </cell>
          <cell r="C99">
            <v>3</v>
          </cell>
          <cell r="D99">
            <v>12</v>
          </cell>
          <cell r="E99">
            <v>139</v>
          </cell>
          <cell r="F99">
            <v>466</v>
          </cell>
          <cell r="G99">
            <v>2</v>
          </cell>
          <cell r="H99">
            <v>11</v>
          </cell>
          <cell r="I99">
            <v>5.6614388000000002E-2</v>
          </cell>
          <cell r="J99">
            <v>2.7737339E-2</v>
          </cell>
        </row>
        <row r="100">
          <cell r="B100" t="str">
            <v>reservoir dogs</v>
          </cell>
          <cell r="C100">
            <v>1</v>
          </cell>
          <cell r="D100">
            <v>12</v>
          </cell>
          <cell r="E100">
            <v>21</v>
          </cell>
          <cell r="F100">
            <v>444</v>
          </cell>
          <cell r="G100">
            <v>16</v>
          </cell>
          <cell r="H100">
            <v>47</v>
          </cell>
          <cell r="I100">
            <v>-5.3504761999999997E-2</v>
          </cell>
          <cell r="J100">
            <v>-0.105677252</v>
          </cell>
        </row>
        <row r="101">
          <cell r="B101" t="str">
            <v>scary movie 2</v>
          </cell>
          <cell r="C101">
            <v>6</v>
          </cell>
          <cell r="D101">
            <v>9</v>
          </cell>
          <cell r="E101">
            <v>233</v>
          </cell>
          <cell r="F101">
            <v>237</v>
          </cell>
          <cell r="G101">
            <v>34</v>
          </cell>
          <cell r="H101">
            <v>93</v>
          </cell>
          <cell r="I101">
            <v>6.6299999999999998E-2</v>
          </cell>
          <cell r="J101">
            <v>0.11903038000000001</v>
          </cell>
        </row>
        <row r="102">
          <cell r="B102" t="str">
            <v>serial mom</v>
          </cell>
          <cell r="C102">
            <v>7</v>
          </cell>
          <cell r="D102">
            <v>11</v>
          </cell>
          <cell r="E102">
            <v>182</v>
          </cell>
          <cell r="F102">
            <v>148</v>
          </cell>
          <cell r="G102">
            <v>1</v>
          </cell>
          <cell r="H102">
            <v>5</v>
          </cell>
          <cell r="I102">
            <v>-7.0821429000000005E-2</v>
          </cell>
          <cell r="J102">
            <v>1.3073649E-2</v>
          </cell>
        </row>
        <row r="103">
          <cell r="B103" t="str">
            <v>sex, lies, and videotape</v>
          </cell>
          <cell r="C103">
            <v>5</v>
          </cell>
          <cell r="D103">
            <v>4</v>
          </cell>
          <cell r="E103">
            <v>485</v>
          </cell>
          <cell r="F103">
            <v>393</v>
          </cell>
          <cell r="G103">
            <v>3</v>
          </cell>
          <cell r="H103">
            <v>6</v>
          </cell>
          <cell r="I103">
            <v>5.8455463999999999E-2</v>
          </cell>
          <cell r="J103">
            <v>1.5090585E-2</v>
          </cell>
        </row>
        <row r="104">
          <cell r="B104" t="str">
            <v>shock treatment</v>
          </cell>
          <cell r="C104">
            <v>9</v>
          </cell>
          <cell r="D104">
            <v>14</v>
          </cell>
          <cell r="E104">
            <v>103</v>
          </cell>
          <cell r="F104">
            <v>203</v>
          </cell>
          <cell r="G104">
            <v>0</v>
          </cell>
          <cell r="H104">
            <v>3</v>
          </cell>
          <cell r="I104">
            <v>6.9752427000000006E-2</v>
          </cell>
          <cell r="J104">
            <v>8.9701970000000006E-2</v>
          </cell>
        </row>
        <row r="105">
          <cell r="B105" t="str">
            <v>sideways</v>
          </cell>
          <cell r="C105">
            <v>7</v>
          </cell>
          <cell r="D105">
            <v>5</v>
          </cell>
          <cell r="E105">
            <v>168</v>
          </cell>
          <cell r="F105">
            <v>655</v>
          </cell>
          <cell r="G105">
            <v>14</v>
          </cell>
          <cell r="H105">
            <v>14</v>
          </cell>
          <cell r="I105">
            <v>0.10867381</v>
          </cell>
          <cell r="J105">
            <v>9.8048396999999995E-2</v>
          </cell>
        </row>
        <row r="106">
          <cell r="B106" t="str">
            <v>signs</v>
          </cell>
          <cell r="C106">
            <v>2</v>
          </cell>
          <cell r="D106">
            <v>5</v>
          </cell>
          <cell r="E106">
            <v>31</v>
          </cell>
          <cell r="F106">
            <v>233</v>
          </cell>
          <cell r="G106">
            <v>18</v>
          </cell>
          <cell r="H106">
            <v>70</v>
          </cell>
          <cell r="I106">
            <v>3.0938710000000001E-2</v>
          </cell>
          <cell r="J106">
            <v>7.6995709999999997E-3</v>
          </cell>
        </row>
        <row r="107">
          <cell r="B107" t="str">
            <v>slither</v>
          </cell>
          <cell r="C107">
            <v>6</v>
          </cell>
          <cell r="D107">
            <v>5</v>
          </cell>
          <cell r="E107">
            <v>105</v>
          </cell>
          <cell r="F107">
            <v>90</v>
          </cell>
          <cell r="G107">
            <v>1</v>
          </cell>
          <cell r="H107">
            <v>12</v>
          </cell>
          <cell r="I107">
            <v>3.1019048E-2</v>
          </cell>
          <cell r="J107">
            <v>-1.2848889E-2</v>
          </cell>
        </row>
        <row r="108">
          <cell r="B108" t="str">
            <v>solaris</v>
          </cell>
          <cell r="C108">
            <v>1</v>
          </cell>
          <cell r="D108">
            <v>4</v>
          </cell>
          <cell r="E108">
            <v>102</v>
          </cell>
          <cell r="F108">
            <v>264</v>
          </cell>
          <cell r="G108">
            <v>15</v>
          </cell>
          <cell r="H108">
            <v>40</v>
          </cell>
          <cell r="I108">
            <v>-3.7364705999999998E-2</v>
          </cell>
          <cell r="J108">
            <v>9.9375000000000002E-3</v>
          </cell>
        </row>
        <row r="109">
          <cell r="B109" t="str">
            <v>spider-man</v>
          </cell>
          <cell r="C109">
            <v>5</v>
          </cell>
          <cell r="D109">
            <v>13</v>
          </cell>
          <cell r="E109">
            <v>108</v>
          </cell>
          <cell r="F109">
            <v>303</v>
          </cell>
          <cell r="G109">
            <v>36</v>
          </cell>
          <cell r="H109">
            <v>90</v>
          </cell>
          <cell r="I109">
            <v>-3.4967879E-2</v>
          </cell>
          <cell r="J109">
            <v>5.5337398000000003E-2</v>
          </cell>
        </row>
        <row r="110">
          <cell r="B110" t="str">
            <v>stalag 17</v>
          </cell>
          <cell r="C110">
            <v>2</v>
          </cell>
          <cell r="D110">
            <v>14</v>
          </cell>
          <cell r="E110">
            <v>12</v>
          </cell>
          <cell r="F110">
            <v>540</v>
          </cell>
          <cell r="G110">
            <v>0</v>
          </cell>
          <cell r="H110">
            <v>16</v>
          </cell>
          <cell r="I110">
            <v>7.3891666999999994E-2</v>
          </cell>
          <cell r="J110">
            <v>6.7307410000000002E-3</v>
          </cell>
        </row>
        <row r="111">
          <cell r="B111" t="str">
            <v>star trek iii: the search for spock</v>
          </cell>
          <cell r="C111">
            <v>4</v>
          </cell>
          <cell r="D111">
            <v>16</v>
          </cell>
          <cell r="E111">
            <v>87</v>
          </cell>
          <cell r="F111">
            <v>352</v>
          </cell>
          <cell r="G111">
            <v>1</v>
          </cell>
          <cell r="H111">
            <v>11</v>
          </cell>
          <cell r="I111">
            <v>7.9157470999999993E-2</v>
          </cell>
          <cell r="J111">
            <v>5.6724999999999998E-2</v>
          </cell>
        </row>
        <row r="112">
          <cell r="B112" t="str">
            <v>star trek: insurrection</v>
          </cell>
          <cell r="C112">
            <v>6</v>
          </cell>
          <cell r="D112">
            <v>13</v>
          </cell>
          <cell r="E112">
            <v>74</v>
          </cell>
          <cell r="F112">
            <v>401</v>
          </cell>
          <cell r="G112">
            <v>4</v>
          </cell>
          <cell r="H112">
            <v>16</v>
          </cell>
          <cell r="I112">
            <v>6.4547297000000003E-2</v>
          </cell>
          <cell r="J112">
            <v>1.6792020000000001E-2</v>
          </cell>
        </row>
        <row r="113">
          <cell r="B113" t="str">
            <v>star trek: first contact</v>
          </cell>
          <cell r="C113">
            <v>7</v>
          </cell>
          <cell r="D113">
            <v>9</v>
          </cell>
          <cell r="E113">
            <v>112</v>
          </cell>
          <cell r="F113">
            <v>311</v>
          </cell>
          <cell r="G113">
            <v>3</v>
          </cell>
          <cell r="H113">
            <v>15</v>
          </cell>
          <cell r="I113">
            <v>3.0693749999999999E-2</v>
          </cell>
          <cell r="J113">
            <v>-1.9379421000000001E-2</v>
          </cell>
        </row>
        <row r="114">
          <cell r="B114" t="str">
            <v>star trek vi: the undiscovered country</v>
          </cell>
          <cell r="C114">
            <v>3</v>
          </cell>
          <cell r="D114">
            <v>14</v>
          </cell>
          <cell r="E114">
            <v>46</v>
          </cell>
          <cell r="F114">
            <v>470</v>
          </cell>
          <cell r="G114">
            <v>1</v>
          </cell>
          <cell r="H114">
            <v>13</v>
          </cell>
          <cell r="I114">
            <v>1.7595652E-2</v>
          </cell>
          <cell r="J114">
            <v>-2.0680899999999999E-4</v>
          </cell>
        </row>
        <row r="115">
          <cell r="B115" t="str">
            <v>star trek: nemesis</v>
          </cell>
          <cell r="C115">
            <v>5</v>
          </cell>
          <cell r="D115">
            <v>10</v>
          </cell>
          <cell r="E115">
            <v>66</v>
          </cell>
          <cell r="F115">
            <v>513</v>
          </cell>
          <cell r="G115">
            <v>4</v>
          </cell>
          <cell r="H115">
            <v>15</v>
          </cell>
          <cell r="I115">
            <v>3.7196970000000003E-2</v>
          </cell>
          <cell r="J115">
            <v>4.3789863999999998E-2</v>
          </cell>
        </row>
        <row r="116">
          <cell r="B116" t="str">
            <v>starman</v>
          </cell>
          <cell r="C116">
            <v>1</v>
          </cell>
          <cell r="D116">
            <v>14</v>
          </cell>
          <cell r="E116">
            <v>215</v>
          </cell>
          <cell r="F116">
            <v>410</v>
          </cell>
          <cell r="G116">
            <v>11</v>
          </cell>
          <cell r="H116">
            <v>23</v>
          </cell>
          <cell r="I116">
            <v>4.9971162999999999E-2</v>
          </cell>
          <cell r="J116">
            <v>2.3815854000000001E-2</v>
          </cell>
        </row>
        <row r="117">
          <cell r="B117" t="str">
            <v>strange days</v>
          </cell>
          <cell r="C117">
            <v>2</v>
          </cell>
          <cell r="D117">
            <v>9</v>
          </cell>
          <cell r="E117">
            <v>165</v>
          </cell>
          <cell r="F117">
            <v>364</v>
          </cell>
          <cell r="G117">
            <v>6</v>
          </cell>
          <cell r="H117">
            <v>11</v>
          </cell>
          <cell r="I117">
            <v>8.5169700000000004E-3</v>
          </cell>
          <cell r="J117">
            <v>1.6590659000000001E-2</v>
          </cell>
        </row>
        <row r="118">
          <cell r="B118" t="str">
            <v>swingers</v>
          </cell>
          <cell r="C118">
            <v>9</v>
          </cell>
          <cell r="D118">
            <v>6</v>
          </cell>
          <cell r="E118">
            <v>116</v>
          </cell>
          <cell r="F118">
            <v>701</v>
          </cell>
          <cell r="G118">
            <v>2</v>
          </cell>
          <cell r="H118">
            <v>12</v>
          </cell>
          <cell r="I118">
            <v>8.6410345E-2</v>
          </cell>
          <cell r="J118">
            <v>3.9284023000000001E-2</v>
          </cell>
        </row>
        <row r="119">
          <cell r="B119" t="str">
            <v>taxi driver</v>
          </cell>
          <cell r="C119">
            <v>4</v>
          </cell>
          <cell r="D119">
            <v>9</v>
          </cell>
          <cell r="E119">
            <v>164</v>
          </cell>
          <cell r="F119">
            <v>341</v>
          </cell>
          <cell r="G119">
            <v>12</v>
          </cell>
          <cell r="H119">
            <v>34</v>
          </cell>
          <cell r="I119">
            <v>8.1859145999999994E-2</v>
          </cell>
          <cell r="J119">
            <v>5.3816716000000001E-2</v>
          </cell>
        </row>
        <row r="120">
          <cell r="B120" t="str">
            <v>thirteen days</v>
          </cell>
          <cell r="C120">
            <v>8</v>
          </cell>
          <cell r="D120">
            <v>6</v>
          </cell>
          <cell r="E120">
            <v>109</v>
          </cell>
          <cell r="F120">
            <v>179</v>
          </cell>
          <cell r="G120">
            <v>6</v>
          </cell>
          <cell r="H120">
            <v>30</v>
          </cell>
          <cell r="I120">
            <v>5.4541279999999999E-3</v>
          </cell>
          <cell r="J120">
            <v>-3.267598E-3</v>
          </cell>
        </row>
        <row r="121">
          <cell r="B121" t="str">
            <v>top gun</v>
          </cell>
          <cell r="C121">
            <v>2</v>
          </cell>
          <cell r="D121">
            <v>14</v>
          </cell>
          <cell r="E121">
            <v>127</v>
          </cell>
          <cell r="F121">
            <v>507</v>
          </cell>
          <cell r="G121">
            <v>9</v>
          </cell>
          <cell r="H121">
            <v>29</v>
          </cell>
          <cell r="I121">
            <v>5.1440157E-2</v>
          </cell>
          <cell r="J121">
            <v>1.7035503E-2</v>
          </cell>
        </row>
        <row r="122">
          <cell r="B122" t="str">
            <v>total recall</v>
          </cell>
          <cell r="C122">
            <v>4</v>
          </cell>
          <cell r="D122">
            <v>13</v>
          </cell>
          <cell r="E122">
            <v>104</v>
          </cell>
          <cell r="F122">
            <v>365</v>
          </cell>
          <cell r="G122">
            <v>3</v>
          </cell>
          <cell r="H122">
            <v>21</v>
          </cell>
          <cell r="I122">
            <v>-3.1150962000000001E-2</v>
          </cell>
          <cell r="J122">
            <v>7.8706850000000005E-3</v>
          </cell>
        </row>
        <row r="123">
          <cell r="B123" t="str">
            <v>tremors</v>
          </cell>
          <cell r="C123">
            <v>5</v>
          </cell>
          <cell r="D123">
            <v>5</v>
          </cell>
          <cell r="E123">
            <v>62</v>
          </cell>
          <cell r="F123">
            <v>302</v>
          </cell>
          <cell r="G123">
            <v>6</v>
          </cell>
          <cell r="H123">
            <v>20</v>
          </cell>
          <cell r="I123">
            <v>7.7859677000000002E-2</v>
          </cell>
          <cell r="J123">
            <v>-8.3128477000000006E-2</v>
          </cell>
        </row>
        <row r="124">
          <cell r="B124" t="str">
            <v>twin peaks: fire walk with me</v>
          </cell>
          <cell r="C124">
            <v>11</v>
          </cell>
          <cell r="D124">
            <v>19</v>
          </cell>
          <cell r="E124">
            <v>257</v>
          </cell>
          <cell r="F124">
            <v>338</v>
          </cell>
          <cell r="G124">
            <v>34</v>
          </cell>
          <cell r="H124">
            <v>93</v>
          </cell>
          <cell r="I124">
            <v>2.3261479000000002E-2</v>
          </cell>
          <cell r="J124">
            <v>2.3970117999999999E-2</v>
          </cell>
        </row>
        <row r="125">
          <cell r="B125" t="str">
            <v>new nightmare</v>
          </cell>
          <cell r="C125">
            <v>4</v>
          </cell>
          <cell r="D125">
            <v>9</v>
          </cell>
          <cell r="E125">
            <v>162</v>
          </cell>
          <cell r="F125">
            <v>128</v>
          </cell>
          <cell r="G125">
            <v>9</v>
          </cell>
          <cell r="H125">
            <v>28</v>
          </cell>
          <cell r="I125">
            <v>4.3599382999999999E-2</v>
          </cell>
          <cell r="J125">
            <v>1.4314844E-2</v>
          </cell>
        </row>
        <row r="126">
          <cell r="B126" t="str">
            <v>wild at heart</v>
          </cell>
          <cell r="C126">
            <v>6</v>
          </cell>
          <cell r="D126">
            <v>16</v>
          </cell>
          <cell r="E126">
            <v>365</v>
          </cell>
          <cell r="F126">
            <v>455</v>
          </cell>
          <cell r="G126">
            <v>2</v>
          </cell>
          <cell r="H126">
            <v>12</v>
          </cell>
          <cell r="I126">
            <v>2.0701370000000001E-3</v>
          </cell>
          <cell r="J126">
            <v>3.8424175999999997E-2</v>
          </cell>
        </row>
        <row r="127">
          <cell r="B127" t="str">
            <v>agnes of god</v>
          </cell>
          <cell r="C127">
            <v>7</v>
          </cell>
          <cell r="D127">
            <v>3</v>
          </cell>
          <cell r="E127">
            <v>836</v>
          </cell>
          <cell r="F127">
            <v>18</v>
          </cell>
          <cell r="G127">
            <v>7</v>
          </cell>
          <cell r="H127">
            <v>16</v>
          </cell>
          <cell r="I127">
            <v>1.3886124E-2</v>
          </cell>
          <cell r="J127">
            <v>-5.6833333E-2</v>
          </cell>
        </row>
        <row r="128">
          <cell r="B128" t="str">
            <v>alien</v>
          </cell>
          <cell r="C128">
            <v>1</v>
          </cell>
          <cell r="D128">
            <v>6</v>
          </cell>
          <cell r="E128">
            <v>64</v>
          </cell>
          <cell r="F128">
            <v>573</v>
          </cell>
          <cell r="G128">
            <v>3</v>
          </cell>
          <cell r="H128">
            <v>27</v>
          </cell>
          <cell r="I128">
            <v>-1.091875E-2</v>
          </cell>
          <cell r="J128">
            <v>1.0676962999999999E-2</v>
          </cell>
        </row>
        <row r="129">
          <cell r="B129" t="str">
            <v>all about eve</v>
          </cell>
          <cell r="C129">
            <v>6</v>
          </cell>
          <cell r="D129">
            <v>6</v>
          </cell>
          <cell r="E129">
            <v>782</v>
          </cell>
          <cell r="F129">
            <v>405</v>
          </cell>
          <cell r="G129">
            <v>5</v>
          </cell>
          <cell r="H129">
            <v>20</v>
          </cell>
          <cell r="I129">
            <v>0.101537852</v>
          </cell>
          <cell r="J129">
            <v>0.10060543199999999</v>
          </cell>
        </row>
        <row r="130">
          <cell r="B130" t="str">
            <v>american pie</v>
          </cell>
          <cell r="C130">
            <v>7</v>
          </cell>
          <cell r="D130">
            <v>12</v>
          </cell>
          <cell r="E130">
            <v>173</v>
          </cell>
          <cell r="F130">
            <v>462</v>
          </cell>
          <cell r="G130">
            <v>22</v>
          </cell>
          <cell r="H130">
            <v>64</v>
          </cell>
          <cell r="I130">
            <v>0.17362427699999999</v>
          </cell>
          <cell r="J130">
            <v>6.7835931000000002E-2</v>
          </cell>
        </row>
        <row r="131">
          <cell r="B131" t="str">
            <v>an american werewolf in paris</v>
          </cell>
          <cell r="C131">
            <v>3</v>
          </cell>
          <cell r="D131">
            <v>8</v>
          </cell>
          <cell r="E131">
            <v>100</v>
          </cell>
          <cell r="F131">
            <v>275</v>
          </cell>
          <cell r="G131">
            <v>2</v>
          </cell>
          <cell r="H131">
            <v>10</v>
          </cell>
          <cell r="I131">
            <v>-6.3185000000000005E-2</v>
          </cell>
          <cell r="J131">
            <v>-6.2236364000000002E-2</v>
          </cell>
        </row>
        <row r="132">
          <cell r="B132" t="str">
            <v>anastasia</v>
          </cell>
          <cell r="C132">
            <v>4</v>
          </cell>
          <cell r="D132">
            <v>6</v>
          </cell>
          <cell r="E132">
            <v>108</v>
          </cell>
          <cell r="F132">
            <v>151</v>
          </cell>
          <cell r="G132">
            <v>23</v>
          </cell>
          <cell r="H132">
            <v>40</v>
          </cell>
          <cell r="I132">
            <v>5.655556E-3</v>
          </cell>
          <cell r="J132">
            <v>7.1154305000000001E-2</v>
          </cell>
        </row>
        <row r="133">
          <cell r="B133" t="str">
            <v>annie hall</v>
          </cell>
          <cell r="C133">
            <v>11</v>
          </cell>
          <cell r="D133">
            <v>13</v>
          </cell>
          <cell r="E133">
            <v>440</v>
          </cell>
          <cell r="F133">
            <v>611</v>
          </cell>
          <cell r="G133">
            <v>10</v>
          </cell>
          <cell r="H133">
            <v>34</v>
          </cell>
          <cell r="I133">
            <v>0.137295</v>
          </cell>
          <cell r="J133">
            <v>8.5834369999999993E-2</v>
          </cell>
        </row>
        <row r="134">
          <cell r="B134" t="str">
            <v>antz</v>
          </cell>
          <cell r="C134">
            <v>4</v>
          </cell>
          <cell r="D134">
            <v>6</v>
          </cell>
          <cell r="E134">
            <v>147</v>
          </cell>
          <cell r="F134">
            <v>173</v>
          </cell>
          <cell r="G134">
            <v>13</v>
          </cell>
          <cell r="H134">
            <v>53</v>
          </cell>
          <cell r="I134">
            <v>-4.7884349999999997E-3</v>
          </cell>
          <cell r="J134">
            <v>9.9220808999999993E-2</v>
          </cell>
        </row>
        <row r="135">
          <cell r="B135" t="str">
            <v>apocalypse now</v>
          </cell>
          <cell r="C135">
            <v>3</v>
          </cell>
          <cell r="D135">
            <v>19</v>
          </cell>
          <cell r="E135">
            <v>44</v>
          </cell>
          <cell r="F135">
            <v>550</v>
          </cell>
          <cell r="G135">
            <v>5</v>
          </cell>
          <cell r="H135">
            <v>44</v>
          </cell>
          <cell r="I135">
            <v>-3.1636364E-2</v>
          </cell>
          <cell r="J135">
            <v>-1.9418364E-2</v>
          </cell>
        </row>
        <row r="136">
          <cell r="B136" t="str">
            <v>as good as it gets</v>
          </cell>
          <cell r="C136">
            <v>8</v>
          </cell>
          <cell r="D136">
            <v>7</v>
          </cell>
          <cell r="E136">
            <v>212</v>
          </cell>
          <cell r="F136">
            <v>360</v>
          </cell>
          <cell r="G136">
            <v>10</v>
          </cell>
          <cell r="H136">
            <v>25</v>
          </cell>
          <cell r="I136">
            <v>4.0003301999999998E-2</v>
          </cell>
          <cell r="J136">
            <v>9.0868056000000003E-2</v>
          </cell>
        </row>
        <row r="137">
          <cell r="B137" t="str">
            <v>assassins</v>
          </cell>
          <cell r="C137">
            <v>3</v>
          </cell>
          <cell r="D137">
            <v>7</v>
          </cell>
          <cell r="E137">
            <v>219</v>
          </cell>
          <cell r="F137">
            <v>378</v>
          </cell>
          <cell r="G137">
            <v>21</v>
          </cell>
          <cell r="H137">
            <v>50</v>
          </cell>
          <cell r="I137">
            <v>1.5619177999999999E-2</v>
          </cell>
          <cell r="J137">
            <v>2.3582275E-2</v>
          </cell>
        </row>
        <row r="138">
          <cell r="B138" t="str">
            <v>a walk to remember</v>
          </cell>
          <cell r="C138">
            <v>3</v>
          </cell>
          <cell r="D138">
            <v>6</v>
          </cell>
          <cell r="E138">
            <v>196</v>
          </cell>
          <cell r="F138">
            <v>320</v>
          </cell>
          <cell r="G138">
            <v>5</v>
          </cell>
          <cell r="H138">
            <v>9</v>
          </cell>
          <cell r="I138">
            <v>5.6593878E-2</v>
          </cell>
          <cell r="J138">
            <v>7.2968437999999997E-2</v>
          </cell>
        </row>
        <row r="139">
          <cell r="B139" t="str">
            <v>back to the future</v>
          </cell>
          <cell r="C139">
            <v>4</v>
          </cell>
          <cell r="D139">
            <v>8</v>
          </cell>
          <cell r="E139">
            <v>43</v>
          </cell>
          <cell r="F139">
            <v>281</v>
          </cell>
          <cell r="G139">
            <v>7</v>
          </cell>
          <cell r="H139">
            <v>33</v>
          </cell>
          <cell r="I139">
            <v>4.3311627999999998E-2</v>
          </cell>
          <cell r="J139">
            <v>5.6942705000000003E-2</v>
          </cell>
        </row>
        <row r="140">
          <cell r="B140" t="str">
            <v>badlands</v>
          </cell>
          <cell r="C140">
            <v>4</v>
          </cell>
          <cell r="D140">
            <v>8</v>
          </cell>
          <cell r="E140">
            <v>107</v>
          </cell>
          <cell r="F140">
            <v>203</v>
          </cell>
          <cell r="G140">
            <v>2</v>
          </cell>
          <cell r="H140">
            <v>11</v>
          </cell>
          <cell r="I140">
            <v>7.5229906999999999E-2</v>
          </cell>
          <cell r="J140">
            <v>9.1636453000000007E-2</v>
          </cell>
        </row>
        <row r="141">
          <cell r="B141" t="str">
            <v>barton fink</v>
          </cell>
          <cell r="C141">
            <v>3</v>
          </cell>
          <cell r="D141">
            <v>9</v>
          </cell>
          <cell r="E141">
            <v>49</v>
          </cell>
          <cell r="F141">
            <v>461</v>
          </cell>
          <cell r="G141">
            <v>4</v>
          </cell>
          <cell r="H141">
            <v>12</v>
          </cell>
          <cell r="I141">
            <v>8.2708163000000001E-2</v>
          </cell>
          <cell r="J141">
            <v>7.8167244999999996E-2</v>
          </cell>
        </row>
        <row r="142">
          <cell r="B142" t="str">
            <v>basic instinct</v>
          </cell>
          <cell r="C142">
            <v>3</v>
          </cell>
          <cell r="D142">
            <v>8</v>
          </cell>
          <cell r="E142">
            <v>192</v>
          </cell>
          <cell r="F142">
            <v>380</v>
          </cell>
          <cell r="G142">
            <v>5</v>
          </cell>
          <cell r="H142">
            <v>15</v>
          </cell>
          <cell r="I142">
            <v>2.1723438000000001E-2</v>
          </cell>
          <cell r="J142">
            <v>-5.0875788999999998E-2</v>
          </cell>
        </row>
        <row r="143">
          <cell r="B143" t="str">
            <v>basquiat</v>
          </cell>
          <cell r="C143">
            <v>4</v>
          </cell>
          <cell r="D143">
            <v>19</v>
          </cell>
          <cell r="E143">
            <v>58</v>
          </cell>
          <cell r="F143">
            <v>356</v>
          </cell>
          <cell r="G143">
            <v>5</v>
          </cell>
          <cell r="H143">
            <v>22</v>
          </cell>
          <cell r="I143">
            <v>8.2020689999999993E-2</v>
          </cell>
          <cell r="J143">
            <v>8.0739044999999995E-2</v>
          </cell>
        </row>
        <row r="144">
          <cell r="B144" t="str">
            <v>batman returns</v>
          </cell>
          <cell r="C144">
            <v>1</v>
          </cell>
          <cell r="D144">
            <v>8</v>
          </cell>
          <cell r="E144">
            <v>46</v>
          </cell>
          <cell r="F144">
            <v>212</v>
          </cell>
          <cell r="G144">
            <v>3</v>
          </cell>
          <cell r="H144">
            <v>13</v>
          </cell>
          <cell r="I144">
            <v>-4.3695649999999997E-3</v>
          </cell>
          <cell r="J144">
            <v>3.9864623000000002E-2</v>
          </cell>
        </row>
        <row r="145">
          <cell r="B145" t="str">
            <v>batman forever</v>
          </cell>
          <cell r="C145">
            <v>1</v>
          </cell>
          <cell r="D145">
            <v>9</v>
          </cell>
          <cell r="E145">
            <v>65</v>
          </cell>
          <cell r="F145">
            <v>273</v>
          </cell>
          <cell r="G145">
            <v>27</v>
          </cell>
          <cell r="H145">
            <v>72</v>
          </cell>
          <cell r="I145">
            <v>-1.372308E-3</v>
          </cell>
          <cell r="J145">
            <v>2.0116849999999999E-2</v>
          </cell>
        </row>
        <row r="146">
          <cell r="B146" t="str">
            <v>batman</v>
          </cell>
          <cell r="C146">
            <v>2</v>
          </cell>
          <cell r="D146">
            <v>13</v>
          </cell>
          <cell r="E146">
            <v>104</v>
          </cell>
          <cell r="F146">
            <v>214</v>
          </cell>
          <cell r="G146">
            <v>1</v>
          </cell>
          <cell r="H146">
            <v>11</v>
          </cell>
          <cell r="I146">
            <v>-1.2439423E-2</v>
          </cell>
          <cell r="J146">
            <v>5.3666822000000003E-2</v>
          </cell>
        </row>
        <row r="147">
          <cell r="B147" t="str">
            <v>beavis and butt-head do america</v>
          </cell>
          <cell r="C147">
            <v>1</v>
          </cell>
          <cell r="D147">
            <v>8</v>
          </cell>
          <cell r="E147">
            <v>16</v>
          </cell>
          <cell r="F147">
            <v>276</v>
          </cell>
          <cell r="G147">
            <v>12</v>
          </cell>
          <cell r="H147">
            <v>32</v>
          </cell>
          <cell r="I147">
            <v>0.12643125</v>
          </cell>
          <cell r="J147">
            <v>-3.9979710000000002E-2</v>
          </cell>
        </row>
        <row r="148">
          <cell r="B148" t="str">
            <v>being there</v>
          </cell>
          <cell r="C148">
            <v>8</v>
          </cell>
          <cell r="D148">
            <v>20</v>
          </cell>
          <cell r="E148">
            <v>210</v>
          </cell>
          <cell r="F148">
            <v>537</v>
          </cell>
          <cell r="G148">
            <v>0</v>
          </cell>
          <cell r="H148">
            <v>10</v>
          </cell>
          <cell r="I148">
            <v>0.204337143</v>
          </cell>
          <cell r="J148">
            <v>0.22392234599999999</v>
          </cell>
        </row>
        <row r="149">
          <cell r="B149" t="str">
            <v>being john malkovich</v>
          </cell>
          <cell r="C149">
            <v>8</v>
          </cell>
          <cell r="D149">
            <v>11</v>
          </cell>
          <cell r="E149">
            <v>266</v>
          </cell>
          <cell r="F149">
            <v>367</v>
          </cell>
          <cell r="G149">
            <v>4</v>
          </cell>
          <cell r="H149">
            <v>19</v>
          </cell>
          <cell r="I149">
            <v>0.109195113</v>
          </cell>
          <cell r="J149">
            <v>0.12312888299999999</v>
          </cell>
        </row>
        <row r="150">
          <cell r="B150" t="str">
            <v>beloved</v>
          </cell>
          <cell r="C150">
            <v>5</v>
          </cell>
          <cell r="D150">
            <v>6</v>
          </cell>
          <cell r="E150">
            <v>138</v>
          </cell>
          <cell r="F150">
            <v>165</v>
          </cell>
          <cell r="G150">
            <v>2</v>
          </cell>
          <cell r="H150">
            <v>8</v>
          </cell>
          <cell r="I150">
            <v>6.0295651999999998E-2</v>
          </cell>
          <cell r="J150">
            <v>6.4354544999999999E-2</v>
          </cell>
        </row>
        <row r="151">
          <cell r="B151" t="str">
            <v>blade ii</v>
          </cell>
          <cell r="C151">
            <v>1</v>
          </cell>
          <cell r="D151">
            <v>9</v>
          </cell>
          <cell r="E151">
            <v>42</v>
          </cell>
          <cell r="F151">
            <v>167</v>
          </cell>
          <cell r="G151">
            <v>49</v>
          </cell>
          <cell r="H151">
            <v>118</v>
          </cell>
          <cell r="I151">
            <v>-0.10429761899999999</v>
          </cell>
          <cell r="J151">
            <v>-5.1282036000000003E-2</v>
          </cell>
        </row>
        <row r="152">
          <cell r="B152" t="str">
            <v>blade</v>
          </cell>
          <cell r="C152">
            <v>4</v>
          </cell>
          <cell r="D152">
            <v>5</v>
          </cell>
          <cell r="E152">
            <v>112</v>
          </cell>
          <cell r="F152">
            <v>163</v>
          </cell>
          <cell r="G152">
            <v>25</v>
          </cell>
          <cell r="H152">
            <v>122</v>
          </cell>
          <cell r="I152">
            <v>-2.7142860000000002E-3</v>
          </cell>
          <cell r="J152">
            <v>-9.3625770000000004E-3</v>
          </cell>
        </row>
        <row r="153">
          <cell r="B153" t="str">
            <v>blow</v>
          </cell>
          <cell r="C153">
            <v>6</v>
          </cell>
          <cell r="D153">
            <v>16</v>
          </cell>
          <cell r="E153">
            <v>132</v>
          </cell>
          <cell r="F153">
            <v>559</v>
          </cell>
          <cell r="G153">
            <v>11</v>
          </cell>
          <cell r="H153">
            <v>28</v>
          </cell>
          <cell r="I153">
            <v>7.9996211999999997E-2</v>
          </cell>
          <cell r="J153">
            <v>8.9706260999999995E-2</v>
          </cell>
        </row>
        <row r="154">
          <cell r="B154" t="str">
            <v>la battaglia di algeri</v>
          </cell>
          <cell r="C154">
            <v>4</v>
          </cell>
          <cell r="D154">
            <v>12</v>
          </cell>
          <cell r="E154">
            <v>21</v>
          </cell>
          <cell r="F154">
            <v>111</v>
          </cell>
          <cell r="G154">
            <v>18</v>
          </cell>
          <cell r="H154">
            <v>12</v>
          </cell>
          <cell r="I154">
            <v>9.0980952000000004E-2</v>
          </cell>
          <cell r="J154">
            <v>4.4780180000000003E-2</v>
          </cell>
        </row>
        <row r="155">
          <cell r="B155" t="str">
            <v>body of evidence</v>
          </cell>
          <cell r="C155">
            <v>6</v>
          </cell>
          <cell r="D155">
            <v>13</v>
          </cell>
          <cell r="E155">
            <v>220</v>
          </cell>
          <cell r="F155">
            <v>516</v>
          </cell>
          <cell r="G155">
            <v>6</v>
          </cell>
          <cell r="H155">
            <v>24</v>
          </cell>
          <cell r="I155">
            <v>7.8081820000000003E-3</v>
          </cell>
          <cell r="J155">
            <v>-5.989922E-3</v>
          </cell>
        </row>
        <row r="156">
          <cell r="B156" t="str">
            <v>bound</v>
          </cell>
          <cell r="C156">
            <v>2</v>
          </cell>
          <cell r="D156">
            <v>5</v>
          </cell>
          <cell r="E156">
            <v>360</v>
          </cell>
          <cell r="F156">
            <v>219</v>
          </cell>
          <cell r="G156">
            <v>10</v>
          </cell>
          <cell r="H156">
            <v>5</v>
          </cell>
          <cell r="I156">
            <v>2.7506666999999999E-2</v>
          </cell>
          <cell r="J156">
            <v>-6.3511871999999997E-2</v>
          </cell>
        </row>
        <row r="157">
          <cell r="B157" t="str">
            <v>brazil</v>
          </cell>
          <cell r="C157">
            <v>8</v>
          </cell>
          <cell r="D157">
            <v>12</v>
          </cell>
          <cell r="E157">
            <v>129</v>
          </cell>
          <cell r="F157">
            <v>496</v>
          </cell>
          <cell r="G157">
            <v>4</v>
          </cell>
          <cell r="H157">
            <v>26</v>
          </cell>
          <cell r="I157">
            <v>9.5100779999999999E-3</v>
          </cell>
          <cell r="J157">
            <v>5.8012297999999997E-2</v>
          </cell>
        </row>
        <row r="158">
          <cell r="B158" t="str">
            <v>broadcast news</v>
          </cell>
          <cell r="C158">
            <v>5</v>
          </cell>
          <cell r="D158">
            <v>11</v>
          </cell>
          <cell r="E158">
            <v>250</v>
          </cell>
          <cell r="F158">
            <v>473</v>
          </cell>
          <cell r="G158">
            <v>10</v>
          </cell>
          <cell r="H158">
            <v>26</v>
          </cell>
          <cell r="I158">
            <v>9.7345600000000004E-2</v>
          </cell>
          <cell r="J158">
            <v>8.6730233000000004E-2</v>
          </cell>
        </row>
        <row r="159">
          <cell r="B159" t="str">
            <v>a bucket of blood</v>
          </cell>
          <cell r="C159">
            <v>3</v>
          </cell>
          <cell r="D159">
            <v>9</v>
          </cell>
          <cell r="E159">
            <v>107</v>
          </cell>
          <cell r="F159">
            <v>357</v>
          </cell>
          <cell r="G159">
            <v>0</v>
          </cell>
          <cell r="H159">
            <v>8</v>
          </cell>
          <cell r="I159">
            <v>0.153740187</v>
          </cell>
          <cell r="J159">
            <v>6.2771429000000004E-2</v>
          </cell>
        </row>
        <row r="160">
          <cell r="B160" t="str">
            <v>buffy the vampire slayer</v>
          </cell>
          <cell r="C160">
            <v>7</v>
          </cell>
          <cell r="D160">
            <v>12</v>
          </cell>
          <cell r="E160">
            <v>367</v>
          </cell>
          <cell r="F160">
            <v>288</v>
          </cell>
          <cell r="G160">
            <v>2</v>
          </cell>
          <cell r="H160">
            <v>4</v>
          </cell>
          <cell r="I160">
            <v>9.0656676000000005E-2</v>
          </cell>
          <cell r="J160">
            <v>3.3439930999999999E-2</v>
          </cell>
        </row>
        <row r="161">
          <cell r="B161" t="str">
            <v>casino</v>
          </cell>
          <cell r="C161">
            <v>9</v>
          </cell>
          <cell r="D161">
            <v>35</v>
          </cell>
          <cell r="E161">
            <v>330</v>
          </cell>
          <cell r="F161">
            <v>1200</v>
          </cell>
          <cell r="G161">
            <v>3</v>
          </cell>
          <cell r="H161">
            <v>7</v>
          </cell>
          <cell r="I161">
            <v>5.6869090999999997E-2</v>
          </cell>
          <cell r="J161">
            <v>2.8041582999999998E-2</v>
          </cell>
        </row>
        <row r="162">
          <cell r="B162" t="str">
            <v>catwoman</v>
          </cell>
          <cell r="C162">
            <v>2</v>
          </cell>
          <cell r="D162">
            <v>11</v>
          </cell>
          <cell r="E162">
            <v>22</v>
          </cell>
          <cell r="F162">
            <v>331</v>
          </cell>
          <cell r="G162">
            <v>42</v>
          </cell>
          <cell r="H162">
            <v>120</v>
          </cell>
          <cell r="I162">
            <v>6.2071171000000001E-2</v>
          </cell>
          <cell r="J162">
            <v>6.2406612E-2</v>
          </cell>
        </row>
        <row r="163">
          <cell r="B163" t="str">
            <v>cellular</v>
          </cell>
          <cell r="C163">
            <v>4</v>
          </cell>
          <cell r="D163">
            <v>9</v>
          </cell>
          <cell r="E163">
            <v>33</v>
          </cell>
          <cell r="F163">
            <v>680</v>
          </cell>
          <cell r="G163">
            <v>5</v>
          </cell>
          <cell r="H163">
            <v>33</v>
          </cell>
          <cell r="I163">
            <v>1.4079747E-2</v>
          </cell>
          <cell r="J163">
            <v>1.455252E-3</v>
          </cell>
        </row>
        <row r="164">
          <cell r="B164" t="str">
            <v>charade</v>
          </cell>
          <cell r="C164">
            <v>2</v>
          </cell>
          <cell r="D164">
            <v>13</v>
          </cell>
          <cell r="E164">
            <v>30</v>
          </cell>
          <cell r="F164">
            <v>839</v>
          </cell>
          <cell r="G164">
            <v>6</v>
          </cell>
          <cell r="H164">
            <v>21</v>
          </cell>
          <cell r="I164">
            <v>0.104573333</v>
          </cell>
          <cell r="J164">
            <v>2.8230750999999998E-2</v>
          </cell>
        </row>
        <row r="165">
          <cell r="B165" t="str">
            <v>cherry falls</v>
          </cell>
          <cell r="C165">
            <v>9</v>
          </cell>
          <cell r="D165">
            <v>14</v>
          </cell>
          <cell r="E165">
            <v>258</v>
          </cell>
          <cell r="F165">
            <v>211</v>
          </cell>
          <cell r="G165">
            <v>4</v>
          </cell>
          <cell r="H165">
            <v>13</v>
          </cell>
          <cell r="I165">
            <v>-1.1394573999999999E-2</v>
          </cell>
          <cell r="J165">
            <v>-1.2222749E-2</v>
          </cell>
        </row>
        <row r="166">
          <cell r="B166" t="str">
            <v>chinatown</v>
          </cell>
          <cell r="C166">
            <v>8</v>
          </cell>
          <cell r="D166">
            <v>18</v>
          </cell>
          <cell r="E166">
            <v>194</v>
          </cell>
          <cell r="F166">
            <v>669</v>
          </cell>
          <cell r="G166">
            <v>5</v>
          </cell>
          <cell r="H166">
            <v>11</v>
          </cell>
          <cell r="I166">
            <v>2.9744329999999999E-2</v>
          </cell>
          <cell r="J166">
            <v>3.064006E-2</v>
          </cell>
        </row>
        <row r="167">
          <cell r="B167" t="str">
            <v>citizen kane</v>
          </cell>
          <cell r="C167">
            <v>4</v>
          </cell>
          <cell r="D167">
            <v>17</v>
          </cell>
          <cell r="E167">
            <v>340</v>
          </cell>
          <cell r="F167">
            <v>335</v>
          </cell>
          <cell r="G167">
            <v>5</v>
          </cell>
          <cell r="H167">
            <v>30</v>
          </cell>
          <cell r="I167">
            <v>4.8078823999999999E-2</v>
          </cell>
          <cell r="J167">
            <v>7.2909850999999998E-2</v>
          </cell>
        </row>
        <row r="168">
          <cell r="B168" t="str">
            <v>cliffhanger</v>
          </cell>
          <cell r="C168">
            <v>5</v>
          </cell>
          <cell r="D168">
            <v>8</v>
          </cell>
          <cell r="E168">
            <v>144</v>
          </cell>
          <cell r="F168">
            <v>325</v>
          </cell>
          <cell r="G168">
            <v>7</v>
          </cell>
          <cell r="H168">
            <v>22</v>
          </cell>
          <cell r="I168">
            <v>4.8915972000000002E-2</v>
          </cell>
          <cell r="J168">
            <v>-2.0443079999999999E-3</v>
          </cell>
        </row>
        <row r="169">
          <cell r="B169" t="str">
            <v>a clockwork orange</v>
          </cell>
          <cell r="C169">
            <v>7</v>
          </cell>
          <cell r="D169">
            <v>13</v>
          </cell>
          <cell r="E169">
            <v>78</v>
          </cell>
          <cell r="F169">
            <v>366</v>
          </cell>
          <cell r="G169">
            <v>3</v>
          </cell>
          <cell r="H169">
            <v>10</v>
          </cell>
          <cell r="I169">
            <v>1.9699999999999999E-2</v>
          </cell>
          <cell r="J169">
            <v>7.4914207999999996E-2</v>
          </cell>
        </row>
        <row r="170">
          <cell r="B170" t="str">
            <v>collateral</v>
          </cell>
          <cell r="C170">
            <v>4</v>
          </cell>
          <cell r="D170">
            <v>10</v>
          </cell>
          <cell r="E170">
            <v>80</v>
          </cell>
          <cell r="F170">
            <v>498</v>
          </cell>
          <cell r="G170">
            <v>33</v>
          </cell>
          <cell r="H170">
            <v>109</v>
          </cell>
          <cell r="I170">
            <v>-2.7682499999999999E-2</v>
          </cell>
          <cell r="J170">
            <v>-2.1135340999999998E-2</v>
          </cell>
        </row>
        <row r="171">
          <cell r="B171" t="str">
            <v>conspiracy theory</v>
          </cell>
          <cell r="C171">
            <v>0</v>
          </cell>
          <cell r="D171">
            <v>10</v>
          </cell>
          <cell r="E171">
            <v>0</v>
          </cell>
          <cell r="F171">
            <v>516</v>
          </cell>
          <cell r="G171">
            <v>3</v>
          </cell>
          <cell r="H171">
            <v>14</v>
          </cell>
          <cell r="I171">
            <v>-8.0610089999999992E-3</v>
          </cell>
          <cell r="J171">
            <v>5.4681210000000003E-3</v>
          </cell>
        </row>
        <row r="172">
          <cell r="B172" t="str">
            <v>contact</v>
          </cell>
          <cell r="C172">
            <v>3</v>
          </cell>
          <cell r="D172">
            <v>12</v>
          </cell>
          <cell r="E172">
            <v>279</v>
          </cell>
          <cell r="F172">
            <v>263</v>
          </cell>
          <cell r="G172">
            <v>44</v>
          </cell>
          <cell r="H172">
            <v>128</v>
          </cell>
          <cell r="I172">
            <v>8.0580645000000006E-2</v>
          </cell>
          <cell r="J172">
            <v>4.6676426E-2</v>
          </cell>
        </row>
        <row r="173">
          <cell r="B173" t="str">
            <v>cool hand luke</v>
          </cell>
          <cell r="C173">
            <v>3</v>
          </cell>
          <cell r="D173">
            <v>9</v>
          </cell>
          <cell r="E173">
            <v>46</v>
          </cell>
          <cell r="F173">
            <v>267</v>
          </cell>
          <cell r="G173">
            <v>1</v>
          </cell>
          <cell r="H173">
            <v>27</v>
          </cell>
          <cell r="I173">
            <v>-3.2713042999999997E-2</v>
          </cell>
          <cell r="J173">
            <v>7.4119850000000001E-2</v>
          </cell>
        </row>
        <row r="174">
          <cell r="B174" t="str">
            <v>copycat</v>
          </cell>
          <cell r="C174">
            <v>4</v>
          </cell>
          <cell r="D174">
            <v>10</v>
          </cell>
          <cell r="E174">
            <v>351</v>
          </cell>
          <cell r="F174">
            <v>207</v>
          </cell>
          <cell r="G174">
            <v>3</v>
          </cell>
          <cell r="H174">
            <v>18</v>
          </cell>
          <cell r="I174">
            <v>-2.2749287999999999E-2</v>
          </cell>
          <cell r="J174">
            <v>9.5024200000000001E-4</v>
          </cell>
        </row>
        <row r="175">
          <cell r="B175" t="str">
            <v>crash</v>
          </cell>
          <cell r="C175">
            <v>2</v>
          </cell>
          <cell r="D175">
            <v>3</v>
          </cell>
          <cell r="E175">
            <v>29</v>
          </cell>
          <cell r="F175">
            <v>115</v>
          </cell>
          <cell r="G175">
            <v>3</v>
          </cell>
          <cell r="H175">
            <v>12</v>
          </cell>
          <cell r="I175">
            <v>6.1620313000000003E-2</v>
          </cell>
          <cell r="J175">
            <v>-5.3089999999999998E-2</v>
          </cell>
        </row>
        <row r="176">
          <cell r="B176" t="str">
            <v>cruel intentions</v>
          </cell>
          <cell r="C176">
            <v>8</v>
          </cell>
          <cell r="D176">
            <v>6</v>
          </cell>
          <cell r="E176">
            <v>435</v>
          </cell>
          <cell r="F176">
            <v>373</v>
          </cell>
          <cell r="G176">
            <v>1</v>
          </cell>
          <cell r="H176">
            <v>9</v>
          </cell>
          <cell r="I176">
            <v>5.6870114999999999E-2</v>
          </cell>
          <cell r="J176">
            <v>6.4257641000000004E-2</v>
          </cell>
        </row>
        <row r="177">
          <cell r="B177" t="str">
            <v>dark city</v>
          </cell>
          <cell r="C177">
            <v>4</v>
          </cell>
          <cell r="D177">
            <v>8</v>
          </cell>
          <cell r="E177">
            <v>30</v>
          </cell>
          <cell r="F177">
            <v>187</v>
          </cell>
          <cell r="G177">
            <v>16</v>
          </cell>
          <cell r="H177">
            <v>49</v>
          </cell>
          <cell r="I177">
            <v>5.3753333E-2</v>
          </cell>
          <cell r="J177">
            <v>3.6103743000000001E-2</v>
          </cell>
        </row>
        <row r="178">
          <cell r="B178" t="str">
            <v>dave</v>
          </cell>
          <cell r="C178">
            <v>2</v>
          </cell>
          <cell r="D178">
            <v>7</v>
          </cell>
          <cell r="E178">
            <v>73</v>
          </cell>
          <cell r="F178">
            <v>430</v>
          </cell>
          <cell r="G178">
            <v>4</v>
          </cell>
          <cell r="H178">
            <v>22</v>
          </cell>
          <cell r="I178">
            <v>3.6982191999999997E-2</v>
          </cell>
          <cell r="J178">
            <v>6.8319301999999998E-2</v>
          </cell>
        </row>
        <row r="179">
          <cell r="B179" t="str">
            <v>day of the dead</v>
          </cell>
          <cell r="C179">
            <v>5</v>
          </cell>
          <cell r="D179">
            <v>9</v>
          </cell>
          <cell r="E179">
            <v>75</v>
          </cell>
          <cell r="F179">
            <v>132</v>
          </cell>
          <cell r="G179">
            <v>1</v>
          </cell>
          <cell r="H179">
            <v>7</v>
          </cell>
          <cell r="I179">
            <v>-8.1842666999999994E-2</v>
          </cell>
          <cell r="J179">
            <v>-9.6406818000000005E-2</v>
          </cell>
        </row>
        <row r="180">
          <cell r="B180" t="str">
            <v>dead poets society</v>
          </cell>
          <cell r="C180">
            <v>2</v>
          </cell>
          <cell r="D180">
            <v>13</v>
          </cell>
          <cell r="E180">
            <v>49</v>
          </cell>
          <cell r="F180">
            <v>442</v>
          </cell>
          <cell r="G180">
            <v>1</v>
          </cell>
          <cell r="H180">
            <v>10</v>
          </cell>
          <cell r="I180">
            <v>0.11860612199999999</v>
          </cell>
          <cell r="J180">
            <v>5.7062670000000003E-2</v>
          </cell>
        </row>
        <row r="181">
          <cell r="B181" t="str">
            <v>demolition man</v>
          </cell>
          <cell r="C181">
            <v>4</v>
          </cell>
          <cell r="D181">
            <v>8</v>
          </cell>
          <cell r="E181">
            <v>25</v>
          </cell>
          <cell r="F181">
            <v>278</v>
          </cell>
          <cell r="G181">
            <v>25</v>
          </cell>
          <cell r="H181">
            <v>99</v>
          </cell>
          <cell r="I181">
            <v>9.1023999999999994E-2</v>
          </cell>
          <cell r="J181">
            <v>-1.6614388000000001E-2</v>
          </cell>
        </row>
        <row r="182">
          <cell r="B182" t="str">
            <v>die hard</v>
          </cell>
          <cell r="C182">
            <v>1</v>
          </cell>
          <cell r="D182">
            <v>10</v>
          </cell>
          <cell r="E182">
            <v>7</v>
          </cell>
          <cell r="F182">
            <v>257</v>
          </cell>
          <cell r="G182">
            <v>10</v>
          </cell>
          <cell r="H182">
            <v>65</v>
          </cell>
          <cell r="I182">
            <v>0.110242857</v>
          </cell>
          <cell r="J182">
            <v>1.2508171E-2</v>
          </cell>
        </row>
        <row r="183">
          <cell r="B183" t="str">
            <v>dog day afternoon</v>
          </cell>
          <cell r="C183">
            <v>7</v>
          </cell>
          <cell r="D183">
            <v>12</v>
          </cell>
          <cell r="E183">
            <v>70</v>
          </cell>
          <cell r="F183">
            <v>556</v>
          </cell>
          <cell r="G183">
            <v>5</v>
          </cell>
          <cell r="H183">
            <v>25</v>
          </cell>
          <cell r="I183">
            <v>7.7571430000000002E-3</v>
          </cell>
          <cell r="J183">
            <v>9.6269779999999996E-3</v>
          </cell>
        </row>
        <row r="184">
          <cell r="B184" t="str">
            <v>domino</v>
          </cell>
          <cell r="C184">
            <v>11</v>
          </cell>
          <cell r="D184">
            <v>6</v>
          </cell>
          <cell r="E184">
            <v>137</v>
          </cell>
          <cell r="F184">
            <v>105</v>
          </cell>
          <cell r="G184">
            <v>10</v>
          </cell>
          <cell r="H184">
            <v>19</v>
          </cell>
          <cell r="I184">
            <v>-3.4654745000000001E-2</v>
          </cell>
          <cell r="J184">
            <v>-4.7960000000000003E-2</v>
          </cell>
        </row>
        <row r="185">
          <cell r="B185" t="str">
            <v>do the right thing</v>
          </cell>
          <cell r="C185">
            <v>3</v>
          </cell>
          <cell r="D185">
            <v>14</v>
          </cell>
          <cell r="E185">
            <v>78</v>
          </cell>
          <cell r="F185">
            <v>438</v>
          </cell>
          <cell r="G185">
            <v>2</v>
          </cell>
          <cell r="H185">
            <v>15</v>
          </cell>
          <cell r="I185">
            <v>-4.3282049999999999E-3</v>
          </cell>
          <cell r="J185">
            <v>-2.2616210000000001E-2</v>
          </cell>
        </row>
        <row r="186">
          <cell r="B186" t="str">
            <v>dune</v>
          </cell>
          <cell r="C186">
            <v>2</v>
          </cell>
          <cell r="D186">
            <v>11</v>
          </cell>
          <cell r="E186">
            <v>48</v>
          </cell>
          <cell r="F186">
            <v>160</v>
          </cell>
          <cell r="G186">
            <v>17</v>
          </cell>
          <cell r="H186">
            <v>29</v>
          </cell>
          <cell r="I186">
            <v>-7.7770829999999997E-3</v>
          </cell>
          <cell r="J186">
            <v>4.7237500000000002E-2</v>
          </cell>
        </row>
        <row r="187">
          <cell r="B187" t="str">
            <v>ed wood</v>
          </cell>
          <cell r="C187">
            <v>8</v>
          </cell>
          <cell r="D187">
            <v>14</v>
          </cell>
          <cell r="E187">
            <v>153</v>
          </cell>
          <cell r="F187">
            <v>619</v>
          </cell>
          <cell r="G187">
            <v>13</v>
          </cell>
          <cell r="H187">
            <v>39</v>
          </cell>
          <cell r="I187">
            <v>9.0830719000000004E-2</v>
          </cell>
          <cell r="J187">
            <v>6.5092083999999995E-2</v>
          </cell>
        </row>
        <row r="188">
          <cell r="B188" t="str">
            <v>edtv</v>
          </cell>
          <cell r="C188">
            <v>9</v>
          </cell>
          <cell r="D188">
            <v>10</v>
          </cell>
          <cell r="E188">
            <v>186</v>
          </cell>
          <cell r="F188">
            <v>441</v>
          </cell>
          <cell r="G188">
            <v>0</v>
          </cell>
          <cell r="H188">
            <v>12</v>
          </cell>
          <cell r="I188">
            <v>4.0827956999999998E-2</v>
          </cell>
          <cell r="J188">
            <v>6.3889795999999999E-2</v>
          </cell>
        </row>
        <row r="189">
          <cell r="B189" t="str">
            <v>election</v>
          </cell>
          <cell r="C189">
            <v>7</v>
          </cell>
          <cell r="D189">
            <v>8</v>
          </cell>
          <cell r="E189">
            <v>149</v>
          </cell>
          <cell r="F189">
            <v>229</v>
          </cell>
          <cell r="G189">
            <v>5</v>
          </cell>
          <cell r="H189">
            <v>13</v>
          </cell>
          <cell r="I189">
            <v>8.7518791999999998E-2</v>
          </cell>
          <cell r="J189">
            <v>0.154137991</v>
          </cell>
        </row>
        <row r="190">
          <cell r="B190" t="str">
            <v>l.a. confidential</v>
          </cell>
          <cell r="C190">
            <v>3</v>
          </cell>
          <cell r="D190">
            <v>18</v>
          </cell>
          <cell r="E190">
            <v>78</v>
          </cell>
          <cell r="F190">
            <v>579</v>
          </cell>
          <cell r="G190">
            <v>19</v>
          </cell>
          <cell r="H190">
            <v>76</v>
          </cell>
          <cell r="I190">
            <v>8.3125641E-2</v>
          </cell>
          <cell r="J190">
            <v>-1.0602418000000001E-2</v>
          </cell>
        </row>
        <row r="191">
          <cell r="B191" t="str">
            <v>enemy of the state</v>
          </cell>
          <cell r="C191">
            <v>7</v>
          </cell>
          <cell r="D191">
            <v>28</v>
          </cell>
          <cell r="E191">
            <v>69</v>
          </cell>
          <cell r="F191">
            <v>809</v>
          </cell>
          <cell r="G191">
            <v>2</v>
          </cell>
          <cell r="H191">
            <v>16</v>
          </cell>
          <cell r="I191">
            <v>1.9527536000000002E-2</v>
          </cell>
          <cell r="J191">
            <v>9.3485779999999997E-3</v>
          </cell>
        </row>
        <row r="192">
          <cell r="B192" t="str">
            <v>erin brockovich</v>
          </cell>
          <cell r="C192">
            <v>11</v>
          </cell>
          <cell r="D192">
            <v>11</v>
          </cell>
          <cell r="E192">
            <v>437</v>
          </cell>
          <cell r="F192">
            <v>296</v>
          </cell>
          <cell r="G192">
            <v>33</v>
          </cell>
          <cell r="H192">
            <v>65</v>
          </cell>
          <cell r="I192">
            <v>2.2190389000000001E-2</v>
          </cell>
          <cell r="J192">
            <v>4.4842229999999997E-2</v>
          </cell>
        </row>
        <row r="193">
          <cell r="B193" t="str">
            <v>escape from the planet of the apes</v>
          </cell>
          <cell r="C193">
            <v>3</v>
          </cell>
          <cell r="D193">
            <v>4</v>
          </cell>
          <cell r="E193">
            <v>16</v>
          </cell>
          <cell r="F193">
            <v>34</v>
          </cell>
          <cell r="G193">
            <v>2</v>
          </cell>
          <cell r="H193">
            <v>12</v>
          </cell>
          <cell r="I193">
            <v>0.10978125</v>
          </cell>
          <cell r="J193">
            <v>4.9861765000000002E-2</v>
          </cell>
        </row>
        <row r="194">
          <cell r="B194" t="str">
            <v>escape from l.a.</v>
          </cell>
          <cell r="C194">
            <v>4</v>
          </cell>
          <cell r="D194">
            <v>8</v>
          </cell>
          <cell r="E194">
            <v>41</v>
          </cell>
          <cell r="F194">
            <v>208</v>
          </cell>
          <cell r="G194">
            <v>7</v>
          </cell>
          <cell r="H194">
            <v>26</v>
          </cell>
          <cell r="I194">
            <v>-5.1756099999999998E-3</v>
          </cell>
          <cell r="J194">
            <v>-2.8386537999999999E-2</v>
          </cell>
        </row>
        <row r="195">
          <cell r="B195" t="str">
            <v>face/off</v>
          </cell>
          <cell r="C195">
            <v>5</v>
          </cell>
          <cell r="D195">
            <v>10</v>
          </cell>
          <cell r="E195">
            <v>93</v>
          </cell>
          <cell r="F195">
            <v>254</v>
          </cell>
          <cell r="G195">
            <v>9</v>
          </cell>
          <cell r="H195">
            <v>45</v>
          </cell>
          <cell r="I195">
            <v>-1.6075270000000001E-3</v>
          </cell>
          <cell r="J195">
            <v>2.1094881999999999E-2</v>
          </cell>
        </row>
        <row r="196">
          <cell r="B196" t="str">
            <v>fantastic voyage</v>
          </cell>
          <cell r="C196">
            <v>2</v>
          </cell>
          <cell r="D196">
            <v>8</v>
          </cell>
          <cell r="E196">
            <v>48</v>
          </cell>
          <cell r="F196">
            <v>354</v>
          </cell>
          <cell r="G196">
            <v>3</v>
          </cell>
          <cell r="H196">
            <v>13</v>
          </cell>
          <cell r="I196">
            <v>0.116675</v>
          </cell>
          <cell r="J196">
            <v>-3.0031070000000001E-3</v>
          </cell>
        </row>
        <row r="197">
          <cell r="B197" t="str">
            <v>fargo</v>
          </cell>
          <cell r="C197">
            <v>4</v>
          </cell>
          <cell r="D197">
            <v>21</v>
          </cell>
          <cell r="E197">
            <v>188</v>
          </cell>
          <cell r="F197">
            <v>520</v>
          </cell>
          <cell r="G197">
            <v>5</v>
          </cell>
          <cell r="H197">
            <v>7</v>
          </cell>
          <cell r="I197">
            <v>7.9174467999999998E-2</v>
          </cell>
          <cell r="J197">
            <v>6.2434037999999997E-2</v>
          </cell>
        </row>
        <row r="198">
          <cell r="B198" t="str">
            <v>fight club</v>
          </cell>
          <cell r="C198">
            <v>7</v>
          </cell>
          <cell r="D198">
            <v>10</v>
          </cell>
          <cell r="E198">
            <v>133</v>
          </cell>
          <cell r="F198">
            <v>646</v>
          </cell>
          <cell r="G198">
            <v>24</v>
          </cell>
          <cell r="H198">
            <v>83</v>
          </cell>
          <cell r="I198">
            <v>-4.8150379999999998E-3</v>
          </cell>
          <cell r="J198">
            <v>-1.4150464E-2</v>
          </cell>
        </row>
        <row r="199">
          <cell r="B199" t="str">
            <v>final destination 2</v>
          </cell>
          <cell r="C199">
            <v>7</v>
          </cell>
          <cell r="D199">
            <v>9</v>
          </cell>
          <cell r="E199">
            <v>151</v>
          </cell>
          <cell r="F199">
            <v>104</v>
          </cell>
          <cell r="G199">
            <v>25</v>
          </cell>
          <cell r="H199">
            <v>63</v>
          </cell>
          <cell r="I199">
            <v>-6.4953642000000006E-2</v>
          </cell>
          <cell r="J199">
            <v>-7.4376922999999998E-2</v>
          </cell>
        </row>
        <row r="200">
          <cell r="B200" t="str">
            <v>final destination</v>
          </cell>
          <cell r="C200">
            <v>2</v>
          </cell>
          <cell r="D200">
            <v>5</v>
          </cell>
          <cell r="E200">
            <v>44</v>
          </cell>
          <cell r="F200">
            <v>95</v>
          </cell>
          <cell r="G200">
            <v>18</v>
          </cell>
          <cell r="H200">
            <v>54</v>
          </cell>
          <cell r="I200">
            <v>-8.6181820000000003E-3</v>
          </cell>
          <cell r="J200">
            <v>-7.6179999999999998E-2</v>
          </cell>
        </row>
        <row r="201">
          <cell r="B201" t="str">
            <v>rambo: first blood part ii</v>
          </cell>
          <cell r="C201">
            <v>1</v>
          </cell>
          <cell r="D201">
            <v>8</v>
          </cell>
          <cell r="E201">
            <v>25</v>
          </cell>
          <cell r="F201">
            <v>256</v>
          </cell>
          <cell r="G201">
            <v>4</v>
          </cell>
          <cell r="H201">
            <v>22</v>
          </cell>
          <cell r="I201">
            <v>-4.99E-2</v>
          </cell>
          <cell r="J201">
            <v>4.2691409999999997E-3</v>
          </cell>
        </row>
        <row r="202">
          <cell r="B202" t="str">
            <v>five easy pieces</v>
          </cell>
          <cell r="C202">
            <v>6</v>
          </cell>
          <cell r="D202">
            <v>8</v>
          </cell>
          <cell r="E202">
            <v>224</v>
          </cell>
          <cell r="F202">
            <v>284</v>
          </cell>
          <cell r="G202">
            <v>2</v>
          </cell>
          <cell r="H202">
            <v>7</v>
          </cell>
          <cell r="I202">
            <v>0.104770089</v>
          </cell>
          <cell r="J202">
            <v>5.4404577000000003E-2</v>
          </cell>
        </row>
        <row r="203">
          <cell r="B203" t="str">
            <v>fletch</v>
          </cell>
          <cell r="C203">
            <v>7</v>
          </cell>
          <cell r="D203">
            <v>15</v>
          </cell>
          <cell r="E203">
            <v>85</v>
          </cell>
          <cell r="F203">
            <v>634</v>
          </cell>
          <cell r="G203">
            <v>0</v>
          </cell>
          <cell r="H203">
            <v>8</v>
          </cell>
          <cell r="I203">
            <v>6.7722981000000002E-2</v>
          </cell>
          <cell r="J203">
            <v>4.1418996E-2</v>
          </cell>
        </row>
        <row r="204">
          <cell r="B204" t="str">
            <v>friday the 13th part iii</v>
          </cell>
          <cell r="C204">
            <v>4</v>
          </cell>
          <cell r="D204">
            <v>5</v>
          </cell>
          <cell r="E204">
            <v>90</v>
          </cell>
          <cell r="F204">
            <v>104</v>
          </cell>
          <cell r="G204">
            <v>1</v>
          </cell>
          <cell r="H204">
            <v>10</v>
          </cell>
          <cell r="I204">
            <v>2.0293333E-2</v>
          </cell>
          <cell r="J204">
            <v>1.7210577000000001E-2</v>
          </cell>
        </row>
        <row r="205">
          <cell r="B205" t="str">
            <v>friday the 13th part viii: jason takes manhattan</v>
          </cell>
          <cell r="C205">
            <v>6</v>
          </cell>
          <cell r="D205">
            <v>5</v>
          </cell>
          <cell r="E205">
            <v>130</v>
          </cell>
          <cell r="F205">
            <v>98</v>
          </cell>
          <cell r="G205">
            <v>1</v>
          </cell>
          <cell r="H205">
            <v>6</v>
          </cell>
          <cell r="I205">
            <v>5.4776154000000001E-2</v>
          </cell>
          <cell r="J205">
            <v>-2.6495918E-2</v>
          </cell>
        </row>
        <row r="206">
          <cell r="B206" t="str">
            <v>gattaca</v>
          </cell>
          <cell r="C206">
            <v>3</v>
          </cell>
          <cell r="D206">
            <v>13</v>
          </cell>
          <cell r="E206">
            <v>91</v>
          </cell>
          <cell r="F206">
            <v>289</v>
          </cell>
          <cell r="G206">
            <v>10</v>
          </cell>
          <cell r="H206">
            <v>31</v>
          </cell>
          <cell r="I206">
            <v>-8.5189010999999995E-2</v>
          </cell>
          <cell r="J206">
            <v>-8.377509E-3</v>
          </cell>
        </row>
        <row r="207">
          <cell r="B207" t="str">
            <v>get carter</v>
          </cell>
          <cell r="C207">
            <v>7</v>
          </cell>
          <cell r="D207">
            <v>11</v>
          </cell>
          <cell r="E207">
            <v>142</v>
          </cell>
          <cell r="F207">
            <v>328</v>
          </cell>
          <cell r="G207">
            <v>1</v>
          </cell>
          <cell r="H207">
            <v>9</v>
          </cell>
          <cell r="I207">
            <v>-7.017606E-3</v>
          </cell>
          <cell r="J207">
            <v>4.5412195000000002E-2</v>
          </cell>
        </row>
        <row r="208">
          <cell r="B208" t="str">
            <v>glengarry glen ross</v>
          </cell>
          <cell r="C208">
            <v>0</v>
          </cell>
          <cell r="D208">
            <v>7</v>
          </cell>
          <cell r="E208">
            <v>0</v>
          </cell>
          <cell r="F208">
            <v>929</v>
          </cell>
          <cell r="G208">
            <v>12</v>
          </cell>
          <cell r="H208">
            <v>28</v>
          </cell>
          <cell r="I208">
            <v>0</v>
          </cell>
          <cell r="J208">
            <v>-7.3836379999999997E-3</v>
          </cell>
        </row>
        <row r="209">
          <cell r="B209" t="str">
            <v>gone in sixty seconds</v>
          </cell>
          <cell r="C209">
            <v>3</v>
          </cell>
          <cell r="D209">
            <v>13</v>
          </cell>
          <cell r="E209">
            <v>84</v>
          </cell>
          <cell r="F209">
            <v>567</v>
          </cell>
          <cell r="G209">
            <v>9</v>
          </cell>
          <cell r="H209">
            <v>25</v>
          </cell>
          <cell r="I209">
            <v>-3.7926189999999999E-2</v>
          </cell>
          <cell r="J209">
            <v>1.4034921000000001E-2</v>
          </cell>
        </row>
        <row r="210">
          <cell r="B210" t="str">
            <v>goodfellas</v>
          </cell>
          <cell r="C210">
            <v>3</v>
          </cell>
          <cell r="D210">
            <v>12</v>
          </cell>
          <cell r="E210">
            <v>65</v>
          </cell>
          <cell r="F210">
            <v>228</v>
          </cell>
          <cell r="G210">
            <v>15</v>
          </cell>
          <cell r="H210">
            <v>52</v>
          </cell>
          <cell r="I210">
            <v>-4.3973845999999997E-2</v>
          </cell>
          <cell r="J210">
            <v>-5.8457455999999998E-2</v>
          </cell>
        </row>
        <row r="211">
          <cell r="B211" t="str">
            <v>good will hunting</v>
          </cell>
          <cell r="C211">
            <v>4</v>
          </cell>
          <cell r="D211">
            <v>14</v>
          </cell>
          <cell r="E211">
            <v>125</v>
          </cell>
          <cell r="F211">
            <v>754</v>
          </cell>
          <cell r="G211">
            <v>12</v>
          </cell>
          <cell r="H211">
            <v>53</v>
          </cell>
          <cell r="I211">
            <v>7.2732000000000005E-2</v>
          </cell>
          <cell r="J211">
            <v>4.8167241E-2</v>
          </cell>
        </row>
        <row r="212">
          <cell r="B212" t="str">
            <v>grosse pointe blank</v>
          </cell>
          <cell r="C212">
            <v>6</v>
          </cell>
          <cell r="D212">
            <v>13</v>
          </cell>
          <cell r="E212">
            <v>113</v>
          </cell>
          <cell r="F212">
            <v>322</v>
          </cell>
          <cell r="G212">
            <v>1</v>
          </cell>
          <cell r="H212">
            <v>9</v>
          </cell>
          <cell r="I212">
            <v>6.3323009E-2</v>
          </cell>
          <cell r="J212">
            <v>3.2740683E-2</v>
          </cell>
        </row>
        <row r="213">
          <cell r="B213" t="str">
            <v>hackers</v>
          </cell>
          <cell r="C213">
            <v>2</v>
          </cell>
          <cell r="D213">
            <v>16</v>
          </cell>
          <cell r="E213">
            <v>88</v>
          </cell>
          <cell r="F213">
            <v>332</v>
          </cell>
          <cell r="G213">
            <v>4</v>
          </cell>
          <cell r="H213">
            <v>25</v>
          </cell>
          <cell r="I213">
            <v>1.6625000000000001E-2</v>
          </cell>
          <cell r="J213">
            <v>2.0399095999999999E-2</v>
          </cell>
        </row>
        <row r="214">
          <cell r="B214" t="str">
            <v>halloween</v>
          </cell>
          <cell r="C214">
            <v>6</v>
          </cell>
          <cell r="D214">
            <v>7</v>
          </cell>
          <cell r="E214">
            <v>205</v>
          </cell>
          <cell r="F214">
            <v>114</v>
          </cell>
          <cell r="G214">
            <v>4</v>
          </cell>
          <cell r="H214">
            <v>13</v>
          </cell>
          <cell r="I214">
            <v>-1.4003902E-2</v>
          </cell>
          <cell r="J214">
            <v>-1.3831579E-2</v>
          </cell>
        </row>
        <row r="215">
          <cell r="B215" t="str">
            <v>hannah and her sisters</v>
          </cell>
          <cell r="C215">
            <v>8</v>
          </cell>
          <cell r="D215">
            <v>10</v>
          </cell>
          <cell r="E215">
            <v>655</v>
          </cell>
          <cell r="F215">
            <v>425</v>
          </cell>
          <cell r="G215">
            <v>4</v>
          </cell>
          <cell r="H215">
            <v>8</v>
          </cell>
          <cell r="I215">
            <v>0.11706412200000001</v>
          </cell>
          <cell r="J215">
            <v>0.107146118</v>
          </cell>
        </row>
        <row r="216">
          <cell r="B216" t="str">
            <v>hannibal</v>
          </cell>
          <cell r="C216">
            <v>6</v>
          </cell>
          <cell r="D216">
            <v>16</v>
          </cell>
          <cell r="E216">
            <v>264</v>
          </cell>
          <cell r="F216">
            <v>403</v>
          </cell>
          <cell r="G216">
            <v>16</v>
          </cell>
          <cell r="H216">
            <v>52</v>
          </cell>
          <cell r="I216">
            <v>5.3109090999999997E-2</v>
          </cell>
          <cell r="J216">
            <v>8.0935235999999994E-2</v>
          </cell>
        </row>
        <row r="217">
          <cell r="B217" t="str">
            <v>heathers</v>
          </cell>
          <cell r="C217">
            <v>7</v>
          </cell>
          <cell r="D217">
            <v>8</v>
          </cell>
          <cell r="E217">
            <v>263</v>
          </cell>
          <cell r="F217">
            <v>162</v>
          </cell>
          <cell r="G217">
            <v>2</v>
          </cell>
          <cell r="H217">
            <v>9</v>
          </cell>
          <cell r="I217">
            <v>2.4767681E-2</v>
          </cell>
          <cell r="J217">
            <v>-3.8169135999999999E-2</v>
          </cell>
        </row>
        <row r="218">
          <cell r="B218" t="str">
            <v>heavenly creatures</v>
          </cell>
          <cell r="C218">
            <v>3</v>
          </cell>
          <cell r="D218">
            <v>1</v>
          </cell>
          <cell r="E218">
            <v>186</v>
          </cell>
          <cell r="F218">
            <v>21</v>
          </cell>
          <cell r="G218">
            <v>1</v>
          </cell>
          <cell r="H218">
            <v>9</v>
          </cell>
          <cell r="I218">
            <v>3.0767742000000001E-2</v>
          </cell>
          <cell r="J218">
            <v>0.19374761900000001</v>
          </cell>
        </row>
        <row r="219">
          <cell r="B219" t="str">
            <v>hero</v>
          </cell>
          <cell r="C219">
            <v>4</v>
          </cell>
          <cell r="D219">
            <v>11</v>
          </cell>
          <cell r="E219">
            <v>116</v>
          </cell>
          <cell r="F219">
            <v>273</v>
          </cell>
          <cell r="G219">
            <v>2</v>
          </cell>
          <cell r="H219">
            <v>5</v>
          </cell>
          <cell r="I219">
            <v>6.5225000000000005E-2</v>
          </cell>
          <cell r="J219">
            <v>2.6142491E-2</v>
          </cell>
        </row>
        <row r="220">
          <cell r="B220" t="str">
            <v>house on haunted hill</v>
          </cell>
          <cell r="C220">
            <v>5</v>
          </cell>
          <cell r="D220">
            <v>6</v>
          </cell>
          <cell r="E220">
            <v>167</v>
          </cell>
          <cell r="F220">
            <v>309</v>
          </cell>
          <cell r="G220">
            <v>0</v>
          </cell>
          <cell r="H220">
            <v>2</v>
          </cell>
          <cell r="I220">
            <v>-5.0148502999999997E-2</v>
          </cell>
          <cell r="J220">
            <v>-1.1334950999999999E-2</v>
          </cell>
        </row>
        <row r="221">
          <cell r="B221" t="str">
            <v>hellraiser iii: hell on earth</v>
          </cell>
          <cell r="C221">
            <v>4</v>
          </cell>
          <cell r="D221">
            <v>5</v>
          </cell>
          <cell r="E221">
            <v>166</v>
          </cell>
          <cell r="F221">
            <v>77</v>
          </cell>
          <cell r="G221">
            <v>1</v>
          </cell>
          <cell r="H221">
            <v>18</v>
          </cell>
          <cell r="I221">
            <v>9.5333133E-2</v>
          </cell>
          <cell r="J221">
            <v>0.17014025999999999</v>
          </cell>
        </row>
        <row r="222">
          <cell r="B222" t="str">
            <v>hudson hawk</v>
          </cell>
          <cell r="C222">
            <v>4</v>
          </cell>
          <cell r="D222">
            <v>8</v>
          </cell>
          <cell r="E222">
            <v>103</v>
          </cell>
          <cell r="F222">
            <v>287</v>
          </cell>
          <cell r="G222">
            <v>1</v>
          </cell>
          <cell r="H222">
            <v>11</v>
          </cell>
          <cell r="I222">
            <v>3.8580583000000002E-2</v>
          </cell>
          <cell r="J222">
            <v>-2.0804880000000001E-3</v>
          </cell>
        </row>
        <row r="223">
          <cell r="B223" t="str">
            <v>i walked with a zombie</v>
          </cell>
          <cell r="C223">
            <v>3</v>
          </cell>
          <cell r="D223">
            <v>6</v>
          </cell>
          <cell r="E223">
            <v>161</v>
          </cell>
          <cell r="F223">
            <v>136</v>
          </cell>
          <cell r="G223">
            <v>2</v>
          </cell>
          <cell r="H223">
            <v>14</v>
          </cell>
          <cell r="I223">
            <v>8.1996894000000001E-2</v>
          </cell>
          <cell r="J223">
            <v>1.4897059999999999E-3</v>
          </cell>
        </row>
        <row r="224">
          <cell r="B224" t="str">
            <v>insomnia</v>
          </cell>
          <cell r="C224">
            <v>5</v>
          </cell>
          <cell r="D224">
            <v>5</v>
          </cell>
          <cell r="E224">
            <v>81</v>
          </cell>
          <cell r="F224">
            <v>203</v>
          </cell>
          <cell r="G224">
            <v>3</v>
          </cell>
          <cell r="H224">
            <v>17</v>
          </cell>
          <cell r="I224">
            <v>6.2290123000000003E-2</v>
          </cell>
          <cell r="J224">
            <v>1.3587192E-2</v>
          </cell>
        </row>
        <row r="225">
          <cell r="B225" t="str">
            <v>i still know what you did last summer</v>
          </cell>
          <cell r="C225">
            <v>4</v>
          </cell>
          <cell r="D225">
            <v>8</v>
          </cell>
          <cell r="E225">
            <v>227</v>
          </cell>
          <cell r="F225">
            <v>136</v>
          </cell>
          <cell r="G225">
            <v>21</v>
          </cell>
          <cell r="H225">
            <v>57</v>
          </cell>
          <cell r="I225">
            <v>6.6824670000000003E-2</v>
          </cell>
          <cell r="J225">
            <v>-8.0389710000000007E-3</v>
          </cell>
        </row>
        <row r="226">
          <cell r="B226" t="str">
            <v>isle of the dead</v>
          </cell>
          <cell r="C226">
            <v>2</v>
          </cell>
          <cell r="D226">
            <v>6</v>
          </cell>
          <cell r="E226">
            <v>80</v>
          </cell>
          <cell r="F226">
            <v>205</v>
          </cell>
          <cell r="G226">
            <v>1</v>
          </cell>
          <cell r="H226">
            <v>6</v>
          </cell>
          <cell r="I226">
            <v>-2.110625E-2</v>
          </cell>
          <cell r="J226">
            <v>-5.5622439000000003E-2</v>
          </cell>
        </row>
        <row r="227">
          <cell r="B227" t="str">
            <v>jaws 2</v>
          </cell>
          <cell r="C227">
            <v>7</v>
          </cell>
          <cell r="D227">
            <v>18</v>
          </cell>
          <cell r="E227">
            <v>150</v>
          </cell>
          <cell r="F227">
            <v>502</v>
          </cell>
          <cell r="G227">
            <v>2</v>
          </cell>
          <cell r="H227">
            <v>21</v>
          </cell>
          <cell r="I227">
            <v>1.8054000000000001E-2</v>
          </cell>
          <cell r="J227">
            <v>3.7553780000000002E-3</v>
          </cell>
        </row>
        <row r="228">
          <cell r="B228" t="str">
            <v>jaws 3-d</v>
          </cell>
          <cell r="C228">
            <v>4</v>
          </cell>
          <cell r="D228">
            <v>12</v>
          </cell>
          <cell r="E228">
            <v>209</v>
          </cell>
          <cell r="F228">
            <v>338</v>
          </cell>
          <cell r="G228">
            <v>1</v>
          </cell>
          <cell r="H228">
            <v>16</v>
          </cell>
          <cell r="I228">
            <v>1.0655502000000001E-2</v>
          </cell>
          <cell r="J228">
            <v>3.8579585999999999E-2</v>
          </cell>
        </row>
        <row r="229">
          <cell r="B229" t="str">
            <v>jaws: the revenge</v>
          </cell>
          <cell r="C229">
            <v>5</v>
          </cell>
          <cell r="D229">
            <v>6</v>
          </cell>
          <cell r="E229">
            <v>234</v>
          </cell>
          <cell r="F229">
            <v>396</v>
          </cell>
          <cell r="G229">
            <v>2</v>
          </cell>
          <cell r="H229">
            <v>16</v>
          </cell>
          <cell r="I229">
            <v>2.5223077E-2</v>
          </cell>
          <cell r="J229">
            <v>7.7363639999999999E-3</v>
          </cell>
        </row>
        <row r="230">
          <cell r="B230" t="str">
            <v>jerry maguire</v>
          </cell>
          <cell r="C230">
            <v>6</v>
          </cell>
          <cell r="D230">
            <v>9</v>
          </cell>
          <cell r="E230">
            <v>179</v>
          </cell>
          <cell r="F230">
            <v>394</v>
          </cell>
          <cell r="G230">
            <v>1</v>
          </cell>
          <cell r="H230">
            <v>8</v>
          </cell>
          <cell r="I230">
            <v>9.8752514E-2</v>
          </cell>
          <cell r="J230">
            <v>8.9327919000000006E-2</v>
          </cell>
        </row>
        <row r="231">
          <cell r="B231" t="str">
            <v>jurassic park iii</v>
          </cell>
          <cell r="C231">
            <v>2</v>
          </cell>
          <cell r="D231">
            <v>4</v>
          </cell>
          <cell r="E231">
            <v>74</v>
          </cell>
          <cell r="F231">
            <v>212</v>
          </cell>
          <cell r="G231">
            <v>24</v>
          </cell>
          <cell r="H231">
            <v>93</v>
          </cell>
          <cell r="I231">
            <v>0.167636486</v>
          </cell>
          <cell r="J231">
            <v>5.7981131999999998E-2</v>
          </cell>
        </row>
        <row r="232">
          <cell r="B232" t="str">
            <v>jurassic park</v>
          </cell>
          <cell r="C232">
            <v>3</v>
          </cell>
          <cell r="D232">
            <v>10</v>
          </cell>
          <cell r="E232">
            <v>155</v>
          </cell>
          <cell r="F232">
            <v>384</v>
          </cell>
          <cell r="G232">
            <v>30</v>
          </cell>
          <cell r="H232">
            <v>88</v>
          </cell>
          <cell r="I232">
            <v>3.0770967999999999E-2</v>
          </cell>
          <cell r="J232">
            <v>5.9570312E-2</v>
          </cell>
        </row>
        <row r="233">
          <cell r="B233" t="str">
            <v>freddy vs. jason</v>
          </cell>
          <cell r="C233">
            <v>4</v>
          </cell>
          <cell r="D233">
            <v>4</v>
          </cell>
          <cell r="E233">
            <v>178</v>
          </cell>
          <cell r="F233">
            <v>46</v>
          </cell>
          <cell r="G233">
            <v>29</v>
          </cell>
          <cell r="H233">
            <v>125</v>
          </cell>
          <cell r="I233">
            <v>-6.7717416000000002E-2</v>
          </cell>
          <cell r="J233">
            <v>4.3456520000000002E-3</v>
          </cell>
        </row>
        <row r="234">
          <cell r="B234" t="str">
            <v>king kong</v>
          </cell>
          <cell r="C234">
            <v>2</v>
          </cell>
          <cell r="D234">
            <v>5</v>
          </cell>
          <cell r="E234">
            <v>44</v>
          </cell>
          <cell r="F234">
            <v>99</v>
          </cell>
          <cell r="G234">
            <v>2</v>
          </cell>
          <cell r="H234">
            <v>20</v>
          </cell>
          <cell r="I234">
            <v>6.0749999999999997E-3</v>
          </cell>
          <cell r="J234">
            <v>5.4420202000000001E-2</v>
          </cell>
        </row>
        <row r="235">
          <cell r="B235" t="str">
            <v>klute</v>
          </cell>
          <cell r="C235">
            <v>6</v>
          </cell>
          <cell r="D235">
            <v>7</v>
          </cell>
          <cell r="E235">
            <v>191</v>
          </cell>
          <cell r="F235">
            <v>271</v>
          </cell>
          <cell r="G235">
            <v>3</v>
          </cell>
          <cell r="H235">
            <v>10</v>
          </cell>
          <cell r="I235">
            <v>6.0481152000000003E-2</v>
          </cell>
          <cell r="J235">
            <v>-1.4398892999999999E-2</v>
          </cell>
        </row>
        <row r="236">
          <cell r="B236" t="str">
            <v>kramer vs. kramer</v>
          </cell>
          <cell r="C236">
            <v>7</v>
          </cell>
          <cell r="D236">
            <v>10</v>
          </cell>
          <cell r="E236">
            <v>106</v>
          </cell>
          <cell r="F236">
            <v>485</v>
          </cell>
          <cell r="G236">
            <v>9</v>
          </cell>
          <cell r="H236">
            <v>24</v>
          </cell>
          <cell r="I236">
            <v>5.4516552000000003E-2</v>
          </cell>
          <cell r="J236">
            <v>6.0399103000000003E-2</v>
          </cell>
        </row>
        <row r="237">
          <cell r="B237" t="str">
            <v>leviathan</v>
          </cell>
          <cell r="C237">
            <v>2</v>
          </cell>
          <cell r="D237">
            <v>8</v>
          </cell>
          <cell r="E237">
            <v>55</v>
          </cell>
          <cell r="F237">
            <v>278</v>
          </cell>
          <cell r="G237">
            <v>9</v>
          </cell>
          <cell r="H237">
            <v>21</v>
          </cell>
          <cell r="I237">
            <v>7.6096364E-2</v>
          </cell>
          <cell r="J237">
            <v>-3.3465826999999997E-2</v>
          </cell>
        </row>
        <row r="238">
          <cell r="B238" t="str">
            <v>lock, stock and two smoking barrels</v>
          </cell>
          <cell r="C238">
            <v>4</v>
          </cell>
          <cell r="D238">
            <v>19</v>
          </cell>
          <cell r="E238">
            <v>61</v>
          </cell>
          <cell r="F238">
            <v>352</v>
          </cell>
          <cell r="G238">
            <v>3</v>
          </cell>
          <cell r="H238">
            <v>9</v>
          </cell>
          <cell r="I238">
            <v>0.13705573800000001</v>
          </cell>
          <cell r="J238">
            <v>-1.519886E-3</v>
          </cell>
        </row>
        <row r="239">
          <cell r="B239" t="str">
            <v>lone star</v>
          </cell>
          <cell r="C239">
            <v>13</v>
          </cell>
          <cell r="D239">
            <v>25</v>
          </cell>
          <cell r="E239">
            <v>268</v>
          </cell>
          <cell r="F239">
            <v>616</v>
          </cell>
          <cell r="G239">
            <v>5</v>
          </cell>
          <cell r="H239">
            <v>19</v>
          </cell>
          <cell r="I239">
            <v>6.2966417999999996E-2</v>
          </cell>
          <cell r="J239">
            <v>-2.493669E-3</v>
          </cell>
        </row>
        <row r="240">
          <cell r="B240" t="str">
            <v>lost in translation</v>
          </cell>
          <cell r="C240">
            <v>5</v>
          </cell>
          <cell r="D240">
            <v>4</v>
          </cell>
          <cell r="E240">
            <v>154</v>
          </cell>
          <cell r="F240">
            <v>174</v>
          </cell>
          <cell r="G240">
            <v>17</v>
          </cell>
          <cell r="H240">
            <v>30</v>
          </cell>
          <cell r="I240">
            <v>0.101470779</v>
          </cell>
          <cell r="J240">
            <v>9.5162069000000002E-2</v>
          </cell>
        </row>
        <row r="241">
          <cell r="B241" t="str">
            <v>magnolia</v>
          </cell>
          <cell r="C241">
            <v>14</v>
          </cell>
          <cell r="D241">
            <v>22</v>
          </cell>
          <cell r="E241">
            <v>344</v>
          </cell>
          <cell r="F241">
            <v>770</v>
          </cell>
          <cell r="G241">
            <v>8</v>
          </cell>
          <cell r="H241">
            <v>36</v>
          </cell>
          <cell r="I241">
            <v>-2.5936047E-2</v>
          </cell>
          <cell r="J241">
            <v>2.9094025999999999E-2</v>
          </cell>
        </row>
        <row r="242">
          <cell r="B242" t="str">
            <v>manhunter</v>
          </cell>
          <cell r="C242">
            <v>6</v>
          </cell>
          <cell r="D242">
            <v>16</v>
          </cell>
          <cell r="E242">
            <v>106</v>
          </cell>
          <cell r="F242">
            <v>568</v>
          </cell>
          <cell r="G242">
            <v>3</v>
          </cell>
          <cell r="H242">
            <v>21</v>
          </cell>
          <cell r="I242">
            <v>4.8861320999999999E-2</v>
          </cell>
          <cell r="J242">
            <v>1.6265492999999999E-2</v>
          </cell>
        </row>
        <row r="243">
          <cell r="B243" t="str">
            <v>man on the moon</v>
          </cell>
          <cell r="C243">
            <v>3</v>
          </cell>
          <cell r="D243">
            <v>14</v>
          </cell>
          <cell r="E243">
            <v>37</v>
          </cell>
          <cell r="F243">
            <v>318</v>
          </cell>
          <cell r="G243">
            <v>6</v>
          </cell>
          <cell r="H243">
            <v>13</v>
          </cell>
          <cell r="I243">
            <v>4.6562161999999997E-2</v>
          </cell>
          <cell r="J243">
            <v>4.4073899E-2</v>
          </cell>
        </row>
        <row r="244">
          <cell r="B244" t="str">
            <v>meet joe black</v>
          </cell>
          <cell r="C244">
            <v>7</v>
          </cell>
          <cell r="D244">
            <v>7</v>
          </cell>
          <cell r="E244">
            <v>298</v>
          </cell>
          <cell r="F244">
            <v>796</v>
          </cell>
          <cell r="G244">
            <v>26</v>
          </cell>
          <cell r="H244">
            <v>57</v>
          </cell>
          <cell r="I244">
            <v>0.122851007</v>
          </cell>
          <cell r="J244">
            <v>0.106215829</v>
          </cell>
        </row>
        <row r="245">
          <cell r="B245" t="str">
            <v>memento</v>
          </cell>
          <cell r="C245">
            <v>3</v>
          </cell>
          <cell r="D245">
            <v>7</v>
          </cell>
          <cell r="E245">
            <v>91</v>
          </cell>
          <cell r="F245">
            <v>372</v>
          </cell>
          <cell r="G245">
            <v>8</v>
          </cell>
          <cell r="H245">
            <v>13</v>
          </cell>
          <cell r="I245">
            <v>1.1984615000000001E-2</v>
          </cell>
          <cell r="J245">
            <v>-1.8347043E-2</v>
          </cell>
        </row>
        <row r="246">
          <cell r="B246" t="str">
            <v>midnight cowboy</v>
          </cell>
          <cell r="C246">
            <v>3</v>
          </cell>
          <cell r="D246">
            <v>7</v>
          </cell>
          <cell r="E246">
            <v>31</v>
          </cell>
          <cell r="F246">
            <v>220</v>
          </cell>
          <cell r="G246">
            <v>1</v>
          </cell>
          <cell r="H246">
            <v>12</v>
          </cell>
          <cell r="I246">
            <v>7.9722581000000001E-2</v>
          </cell>
          <cell r="J246">
            <v>5.4686359999999998E-3</v>
          </cell>
        </row>
        <row r="247">
          <cell r="B247" t="str">
            <v>midnight express</v>
          </cell>
          <cell r="C247">
            <v>5</v>
          </cell>
          <cell r="D247">
            <v>7</v>
          </cell>
          <cell r="E247">
            <v>56</v>
          </cell>
          <cell r="F247">
            <v>207</v>
          </cell>
          <cell r="G247">
            <v>6</v>
          </cell>
          <cell r="H247">
            <v>15</v>
          </cell>
          <cell r="I247">
            <v>-8.0235714E-2</v>
          </cell>
          <cell r="J247">
            <v>-3.6436715000000001E-2</v>
          </cell>
        </row>
        <row r="248">
          <cell r="B248" t="str">
            <v>misery</v>
          </cell>
          <cell r="C248">
            <v>4</v>
          </cell>
          <cell r="D248">
            <v>3</v>
          </cell>
          <cell r="E248">
            <v>199</v>
          </cell>
          <cell r="F248">
            <v>197</v>
          </cell>
          <cell r="G248">
            <v>3</v>
          </cell>
          <cell r="H248">
            <v>26</v>
          </cell>
          <cell r="I248">
            <v>0.15995477399999999</v>
          </cell>
          <cell r="J248">
            <v>8.9077665E-2</v>
          </cell>
        </row>
        <row r="249">
          <cell r="B249" t="str">
            <v>mission: impossible ii</v>
          </cell>
          <cell r="C249">
            <v>2</v>
          </cell>
          <cell r="D249">
            <v>9</v>
          </cell>
          <cell r="E249">
            <v>109</v>
          </cell>
          <cell r="F249">
            <v>347</v>
          </cell>
          <cell r="G249">
            <v>27</v>
          </cell>
          <cell r="H249">
            <v>96</v>
          </cell>
          <cell r="I249">
            <v>2.4349540999999999E-2</v>
          </cell>
          <cell r="J249">
            <v>1.9489625E-2</v>
          </cell>
        </row>
        <row r="250">
          <cell r="B250" t="str">
            <v>mission: impossible</v>
          </cell>
          <cell r="C250">
            <v>3</v>
          </cell>
          <cell r="D250">
            <v>11</v>
          </cell>
          <cell r="E250">
            <v>94</v>
          </cell>
          <cell r="F250">
            <v>345</v>
          </cell>
          <cell r="G250">
            <v>28</v>
          </cell>
          <cell r="H250">
            <v>63</v>
          </cell>
          <cell r="I250">
            <v>2.2531909999999999E-3</v>
          </cell>
          <cell r="J250">
            <v>2.0581449000000002E-2</v>
          </cell>
        </row>
        <row r="251">
          <cell r="B251" t="str">
            <v>moonstruck</v>
          </cell>
          <cell r="C251">
            <v>7</v>
          </cell>
          <cell r="D251">
            <v>12</v>
          </cell>
          <cell r="E251">
            <v>338</v>
          </cell>
          <cell r="F251">
            <v>333</v>
          </cell>
          <cell r="G251">
            <v>2</v>
          </cell>
          <cell r="H251">
            <v>16</v>
          </cell>
          <cell r="I251">
            <v>-2.367456E-3</v>
          </cell>
          <cell r="J251">
            <v>4.3122523000000003E-2</v>
          </cell>
        </row>
        <row r="252">
          <cell r="B252" t="str">
            <v>monty python and the holy grail</v>
          </cell>
          <cell r="C252">
            <v>4</v>
          </cell>
          <cell r="D252">
            <v>24</v>
          </cell>
          <cell r="E252">
            <v>31</v>
          </cell>
          <cell r="F252">
            <v>474</v>
          </cell>
          <cell r="G252">
            <v>1</v>
          </cell>
          <cell r="H252">
            <v>15</v>
          </cell>
          <cell r="I252">
            <v>-5.0254839000000003E-2</v>
          </cell>
          <cell r="J252">
            <v>5.2309704999999998E-2</v>
          </cell>
        </row>
        <row r="253">
          <cell r="B253" t="str">
            <v>mulholland dr.</v>
          </cell>
          <cell r="C253">
            <v>7</v>
          </cell>
          <cell r="D253">
            <v>15</v>
          </cell>
          <cell r="E253">
            <v>204</v>
          </cell>
          <cell r="F253">
            <v>145</v>
          </cell>
          <cell r="G253">
            <v>2</v>
          </cell>
          <cell r="H253">
            <v>10</v>
          </cell>
          <cell r="I253">
            <v>2.8426961000000001E-2</v>
          </cell>
          <cell r="J253">
            <v>0.122888966</v>
          </cell>
        </row>
        <row r="254">
          <cell r="B254" t="str">
            <v>my girl</v>
          </cell>
          <cell r="C254">
            <v>5</v>
          </cell>
          <cell r="D254">
            <v>7</v>
          </cell>
          <cell r="E254">
            <v>369</v>
          </cell>
          <cell r="F254">
            <v>281</v>
          </cell>
          <cell r="G254">
            <v>5</v>
          </cell>
          <cell r="H254">
            <v>8</v>
          </cell>
          <cell r="I254">
            <v>7.0773170999999996E-2</v>
          </cell>
          <cell r="J254">
            <v>0.103784342</v>
          </cell>
        </row>
        <row r="255">
          <cell r="B255" t="str">
            <v>nashville</v>
          </cell>
          <cell r="C255">
            <v>10</v>
          </cell>
          <cell r="D255">
            <v>14</v>
          </cell>
          <cell r="E255">
            <v>207</v>
          </cell>
          <cell r="F255">
            <v>323</v>
          </cell>
          <cell r="G255">
            <v>6</v>
          </cell>
          <cell r="H255">
            <v>14</v>
          </cell>
          <cell r="I255">
            <v>7.4210145000000005E-2</v>
          </cell>
          <cell r="J255">
            <v>0.10094582000000001</v>
          </cell>
        </row>
        <row r="256">
          <cell r="B256" t="str">
            <v>natural born killers</v>
          </cell>
          <cell r="C256">
            <v>4</v>
          </cell>
          <cell r="D256">
            <v>11</v>
          </cell>
          <cell r="E256">
            <v>56</v>
          </cell>
          <cell r="F256">
            <v>356</v>
          </cell>
          <cell r="G256">
            <v>4</v>
          </cell>
          <cell r="H256">
            <v>16</v>
          </cell>
          <cell r="I256">
            <v>9.4916071000000005E-2</v>
          </cell>
          <cell r="J256">
            <v>1.0238202E-2</v>
          </cell>
        </row>
        <row r="257">
          <cell r="B257" t="str">
            <v>never been kissed</v>
          </cell>
          <cell r="C257">
            <v>7</v>
          </cell>
          <cell r="D257">
            <v>7</v>
          </cell>
          <cell r="E257">
            <v>292</v>
          </cell>
          <cell r="F257">
            <v>174</v>
          </cell>
          <cell r="G257">
            <v>3</v>
          </cell>
          <cell r="H257">
            <v>6</v>
          </cell>
          <cell r="I257">
            <v>0.10517739700000001</v>
          </cell>
          <cell r="J257">
            <v>7.6324713000000002E-2</v>
          </cell>
        </row>
        <row r="258">
          <cell r="B258" t="str">
            <v>a nightmare on elm street 3: dream warriors</v>
          </cell>
          <cell r="C258">
            <v>5</v>
          </cell>
          <cell r="D258">
            <v>8</v>
          </cell>
          <cell r="E258">
            <v>179</v>
          </cell>
          <cell r="F258">
            <v>160</v>
          </cell>
          <cell r="G258">
            <v>2</v>
          </cell>
          <cell r="H258">
            <v>11</v>
          </cell>
          <cell r="I258">
            <v>2.6407263E-2</v>
          </cell>
          <cell r="J258">
            <v>-1.1806875E-2</v>
          </cell>
        </row>
        <row r="259">
          <cell r="B259" t="str">
            <v>notting hill</v>
          </cell>
          <cell r="C259">
            <v>7</v>
          </cell>
          <cell r="D259">
            <v>10</v>
          </cell>
          <cell r="E259">
            <v>225</v>
          </cell>
          <cell r="F259">
            <v>433</v>
          </cell>
          <cell r="G259">
            <v>1</v>
          </cell>
          <cell r="H259">
            <v>10</v>
          </cell>
          <cell r="I259">
            <v>8.6789777999999998E-2</v>
          </cell>
          <cell r="J259">
            <v>8.9591455E-2</v>
          </cell>
        </row>
        <row r="260">
          <cell r="B260" t="str">
            <v>on the waterfront</v>
          </cell>
          <cell r="C260">
            <v>3</v>
          </cell>
          <cell r="D260">
            <v>16</v>
          </cell>
          <cell r="E260">
            <v>135</v>
          </cell>
          <cell r="F260">
            <v>487</v>
          </cell>
          <cell r="G260">
            <v>0</v>
          </cell>
          <cell r="H260">
            <v>11</v>
          </cell>
          <cell r="I260">
            <v>4.7290369999999998E-2</v>
          </cell>
          <cell r="J260">
            <v>0.112794456</v>
          </cell>
        </row>
        <row r="261">
          <cell r="B261" t="str">
            <v>out of sight</v>
          </cell>
          <cell r="C261">
            <v>5</v>
          </cell>
          <cell r="D261">
            <v>14</v>
          </cell>
          <cell r="E261">
            <v>317</v>
          </cell>
          <cell r="F261">
            <v>675</v>
          </cell>
          <cell r="G261">
            <v>2</v>
          </cell>
          <cell r="H261">
            <v>10</v>
          </cell>
          <cell r="I261">
            <v>2.3687066E-2</v>
          </cell>
          <cell r="J261">
            <v>3.0724593000000001E-2</v>
          </cell>
        </row>
        <row r="262">
          <cell r="B262" t="str">
            <v>pearl harbor</v>
          </cell>
          <cell r="C262">
            <v>7</v>
          </cell>
          <cell r="D262">
            <v>14</v>
          </cell>
          <cell r="E262">
            <v>79</v>
          </cell>
          <cell r="F262">
            <v>253</v>
          </cell>
          <cell r="G262">
            <v>27</v>
          </cell>
          <cell r="H262">
            <v>87</v>
          </cell>
          <cell r="I262">
            <v>1.4939241000000001E-2</v>
          </cell>
          <cell r="J262">
            <v>2.1420158000000002E-2</v>
          </cell>
        </row>
        <row r="263">
          <cell r="B263" t="str">
            <v>peggy sue got married</v>
          </cell>
          <cell r="C263">
            <v>9</v>
          </cell>
          <cell r="D263">
            <v>6</v>
          </cell>
          <cell r="E263">
            <v>452</v>
          </cell>
          <cell r="F263">
            <v>266</v>
          </cell>
          <cell r="G263">
            <v>1</v>
          </cell>
          <cell r="H263">
            <v>7</v>
          </cell>
          <cell r="I263">
            <v>7.1441149999999995E-2</v>
          </cell>
          <cell r="J263">
            <v>0.13300601500000001</v>
          </cell>
        </row>
        <row r="264">
          <cell r="B264" t="str">
            <v>philadelphia</v>
          </cell>
          <cell r="C264">
            <v>6</v>
          </cell>
          <cell r="D264">
            <v>11</v>
          </cell>
          <cell r="E264">
            <v>66</v>
          </cell>
          <cell r="F264">
            <v>480</v>
          </cell>
          <cell r="G264">
            <v>8</v>
          </cell>
          <cell r="H264">
            <v>28</v>
          </cell>
          <cell r="I264">
            <v>-7.9257579999999998E-3</v>
          </cell>
          <cell r="J264">
            <v>9.2191042000000001E-2</v>
          </cell>
        </row>
        <row r="265">
          <cell r="B265" t="str">
            <v>pitch black</v>
          </cell>
          <cell r="C265">
            <v>3</v>
          </cell>
          <cell r="D265">
            <v>6</v>
          </cell>
          <cell r="E265">
            <v>169</v>
          </cell>
          <cell r="F265">
            <v>273</v>
          </cell>
          <cell r="G265">
            <v>29</v>
          </cell>
          <cell r="H265">
            <v>76</v>
          </cell>
          <cell r="I265">
            <v>-5.7250295999999999E-2</v>
          </cell>
          <cell r="J265">
            <v>9.4901099999999995E-3</v>
          </cell>
        </row>
        <row r="266">
          <cell r="B266" t="str">
            <v>planet of the apes</v>
          </cell>
          <cell r="C266">
            <v>1</v>
          </cell>
          <cell r="D266">
            <v>11</v>
          </cell>
          <cell r="E266">
            <v>88</v>
          </cell>
          <cell r="F266">
            <v>328</v>
          </cell>
          <cell r="G266">
            <v>9</v>
          </cell>
          <cell r="H266">
            <v>29</v>
          </cell>
          <cell r="I266">
            <v>5.0378408999999999E-2</v>
          </cell>
          <cell r="J266">
            <v>9.7042700000000005E-4</v>
          </cell>
        </row>
        <row r="267">
          <cell r="B267" t="str">
            <v>platoon</v>
          </cell>
          <cell r="C267">
            <v>2</v>
          </cell>
          <cell r="D267">
            <v>11</v>
          </cell>
          <cell r="E267">
            <v>39</v>
          </cell>
          <cell r="F267">
            <v>189</v>
          </cell>
          <cell r="G267">
            <v>4</v>
          </cell>
          <cell r="H267">
            <v>30</v>
          </cell>
          <cell r="I267">
            <v>-0.132579487</v>
          </cell>
          <cell r="J267">
            <v>-0.19197989400000001</v>
          </cell>
        </row>
        <row r="268">
          <cell r="B268" t="str">
            <v>point break</v>
          </cell>
          <cell r="C268">
            <v>1</v>
          </cell>
          <cell r="D268">
            <v>6</v>
          </cell>
          <cell r="E268">
            <v>29</v>
          </cell>
          <cell r="F268">
            <v>266</v>
          </cell>
          <cell r="G268">
            <v>3</v>
          </cell>
          <cell r="H268">
            <v>10</v>
          </cell>
          <cell r="I268">
            <v>1.175862E-3</v>
          </cell>
          <cell r="J268">
            <v>2.5784586000000002E-2</v>
          </cell>
        </row>
        <row r="269">
          <cell r="B269" t="str">
            <v>predator</v>
          </cell>
          <cell r="C269">
            <v>0</v>
          </cell>
          <cell r="D269">
            <v>6</v>
          </cell>
          <cell r="E269">
            <v>0</v>
          </cell>
          <cell r="F269">
            <v>105</v>
          </cell>
          <cell r="G269">
            <v>14</v>
          </cell>
          <cell r="H269">
            <v>52</v>
          </cell>
          <cell r="I269">
            <v>0</v>
          </cell>
          <cell r="J269">
            <v>-7.6542859999999997E-3</v>
          </cell>
        </row>
        <row r="270">
          <cell r="B270" t="str">
            <v>pretty woman</v>
          </cell>
          <cell r="C270">
            <v>3</v>
          </cell>
          <cell r="D270">
            <v>9</v>
          </cell>
          <cell r="E270">
            <v>285</v>
          </cell>
          <cell r="F270">
            <v>349</v>
          </cell>
          <cell r="G270">
            <v>2</v>
          </cell>
          <cell r="H270">
            <v>8</v>
          </cell>
          <cell r="I270">
            <v>0.104571228</v>
          </cell>
          <cell r="J270">
            <v>8.0864755999999996E-2</v>
          </cell>
        </row>
        <row r="271">
          <cell r="B271" t="str">
            <v>psycho</v>
          </cell>
          <cell r="C271">
            <v>5</v>
          </cell>
          <cell r="D271">
            <v>9</v>
          </cell>
          <cell r="E271">
            <v>111</v>
          </cell>
          <cell r="F271">
            <v>467</v>
          </cell>
          <cell r="G271">
            <v>2</v>
          </cell>
          <cell r="H271">
            <v>20</v>
          </cell>
          <cell r="I271">
            <v>7.241379E-3</v>
          </cell>
          <cell r="J271">
            <v>-1.898133E-3</v>
          </cell>
        </row>
        <row r="272">
          <cell r="B272" t="str">
            <v>maniac</v>
          </cell>
          <cell r="C272">
            <v>2</v>
          </cell>
          <cell r="D272">
            <v>9</v>
          </cell>
          <cell r="E272">
            <v>20</v>
          </cell>
          <cell r="F272">
            <v>96</v>
          </cell>
          <cell r="G272">
            <v>0</v>
          </cell>
          <cell r="H272">
            <v>10</v>
          </cell>
          <cell r="I272">
            <v>4.1009999999999998E-2</v>
          </cell>
          <cell r="J272">
            <v>3.5085417000000001E-2</v>
          </cell>
        </row>
        <row r="273">
          <cell r="B273" t="str">
            <v>rocky</v>
          </cell>
          <cell r="C273">
            <v>5</v>
          </cell>
          <cell r="D273">
            <v>16</v>
          </cell>
          <cell r="E273">
            <v>120</v>
          </cell>
          <cell r="F273">
            <v>542</v>
          </cell>
          <cell r="G273">
            <v>6</v>
          </cell>
          <cell r="H273">
            <v>25</v>
          </cell>
          <cell r="I273">
            <v>4.0162499999999997E-2</v>
          </cell>
          <cell r="J273">
            <v>6.8284132999999997E-2</v>
          </cell>
        </row>
        <row r="274">
          <cell r="B274" t="str">
            <v>who framed roger rabbit</v>
          </cell>
          <cell r="C274">
            <v>2</v>
          </cell>
          <cell r="D274">
            <v>9</v>
          </cell>
          <cell r="E274">
            <v>53</v>
          </cell>
          <cell r="F274">
            <v>304</v>
          </cell>
          <cell r="G274">
            <v>3</v>
          </cell>
          <cell r="H274">
            <v>19</v>
          </cell>
          <cell r="I274">
            <v>2.7643396000000001E-2</v>
          </cell>
          <cell r="J274">
            <v>3.9898683999999997E-2</v>
          </cell>
        </row>
        <row r="275">
          <cell r="B275" t="str">
            <v>romeo and juliet</v>
          </cell>
          <cell r="C275">
            <v>7</v>
          </cell>
          <cell r="D275">
            <v>7</v>
          </cell>
          <cell r="E275">
            <v>126</v>
          </cell>
          <cell r="F275">
            <v>180</v>
          </cell>
          <cell r="G275">
            <v>7</v>
          </cell>
          <cell r="H275">
            <v>24</v>
          </cell>
          <cell r="I275">
            <v>0.15725</v>
          </cell>
          <cell r="J275">
            <v>6.5300555999999996E-2</v>
          </cell>
        </row>
        <row r="276">
          <cell r="B276" t="str">
            <v>ronin</v>
          </cell>
          <cell r="C276">
            <v>2</v>
          </cell>
          <cell r="D276">
            <v>12</v>
          </cell>
          <cell r="E276">
            <v>73</v>
          </cell>
          <cell r="F276">
            <v>481</v>
          </cell>
          <cell r="G276">
            <v>23</v>
          </cell>
          <cell r="H276">
            <v>52</v>
          </cell>
          <cell r="I276">
            <v>-1.2139726E-2</v>
          </cell>
          <cell r="J276">
            <v>9.4409560000000003E-3</v>
          </cell>
        </row>
        <row r="277">
          <cell r="B277" t="str">
            <v>rush hour 2</v>
          </cell>
          <cell r="C277">
            <v>4</v>
          </cell>
          <cell r="D277">
            <v>9</v>
          </cell>
          <cell r="E277">
            <v>61</v>
          </cell>
          <cell r="F277">
            <v>466</v>
          </cell>
          <cell r="G277">
            <v>1</v>
          </cell>
          <cell r="H277">
            <v>9</v>
          </cell>
          <cell r="I277">
            <v>6.0116392999999997E-2</v>
          </cell>
          <cell r="J277">
            <v>-2.4999571000000002E-2</v>
          </cell>
        </row>
        <row r="278">
          <cell r="B278" t="str">
            <v>rush hour</v>
          </cell>
          <cell r="C278">
            <v>4</v>
          </cell>
          <cell r="D278">
            <v>7</v>
          </cell>
          <cell r="E278">
            <v>51</v>
          </cell>
          <cell r="F278">
            <v>274</v>
          </cell>
          <cell r="G278">
            <v>2</v>
          </cell>
          <cell r="H278">
            <v>15</v>
          </cell>
          <cell r="I278">
            <v>-2.0294118E-2</v>
          </cell>
          <cell r="J278">
            <v>-1.923358E-3</v>
          </cell>
        </row>
        <row r="279">
          <cell r="B279" t="str">
            <v>sleepless in seattle</v>
          </cell>
          <cell r="C279">
            <v>10</v>
          </cell>
          <cell r="D279">
            <v>9</v>
          </cell>
          <cell r="E279">
            <v>290</v>
          </cell>
          <cell r="F279">
            <v>345</v>
          </cell>
          <cell r="G279">
            <v>8</v>
          </cell>
          <cell r="H279">
            <v>19</v>
          </cell>
          <cell r="I279">
            <v>9.4527930999999996E-2</v>
          </cell>
          <cell r="J279">
            <v>7.2140289999999996E-2</v>
          </cell>
        </row>
        <row r="280">
          <cell r="B280" t="str">
            <v>salt of the earth</v>
          </cell>
          <cell r="C280">
            <v>5</v>
          </cell>
          <cell r="D280">
            <v>9</v>
          </cell>
          <cell r="E280">
            <v>96</v>
          </cell>
          <cell r="F280">
            <v>171</v>
          </cell>
          <cell r="G280">
            <v>0</v>
          </cell>
          <cell r="H280">
            <v>11</v>
          </cell>
          <cell r="I280">
            <v>-1.7656250000000001E-3</v>
          </cell>
          <cell r="J280">
            <v>5.7701749999999998E-3</v>
          </cell>
        </row>
        <row r="281">
          <cell r="B281" t="str">
            <v>saving private ryan</v>
          </cell>
          <cell r="C281">
            <v>0</v>
          </cell>
          <cell r="D281">
            <v>9</v>
          </cell>
          <cell r="E281">
            <v>0</v>
          </cell>
          <cell r="F281">
            <v>483</v>
          </cell>
          <cell r="G281">
            <v>25</v>
          </cell>
          <cell r="H281">
            <v>87</v>
          </cell>
          <cell r="I281">
            <v>0</v>
          </cell>
          <cell r="J281">
            <v>-1.1348240000000001E-2</v>
          </cell>
        </row>
        <row r="282">
          <cell r="B282" t="str">
            <v>say anything...</v>
          </cell>
          <cell r="C282">
            <v>9</v>
          </cell>
          <cell r="D282">
            <v>11</v>
          </cell>
          <cell r="E282">
            <v>277</v>
          </cell>
          <cell r="F282">
            <v>399</v>
          </cell>
          <cell r="G282">
            <v>3</v>
          </cell>
          <cell r="H282">
            <v>10</v>
          </cell>
          <cell r="I282">
            <v>9.6909747000000004E-2</v>
          </cell>
          <cell r="J282">
            <v>0.131616541</v>
          </cell>
        </row>
        <row r="283">
          <cell r="B283" t="str">
            <v>scream 2</v>
          </cell>
          <cell r="C283">
            <v>12</v>
          </cell>
          <cell r="D283">
            <v>11</v>
          </cell>
          <cell r="E283">
            <v>278</v>
          </cell>
          <cell r="F283">
            <v>201</v>
          </cell>
          <cell r="G283">
            <v>6</v>
          </cell>
          <cell r="H283">
            <v>20</v>
          </cell>
          <cell r="I283">
            <v>-5.9799281000000003E-2</v>
          </cell>
          <cell r="J283">
            <v>-1.7324875999999999E-2</v>
          </cell>
        </row>
        <row r="284">
          <cell r="B284" t="str">
            <v>scream 3</v>
          </cell>
          <cell r="C284">
            <v>7</v>
          </cell>
          <cell r="D284">
            <v>9</v>
          </cell>
          <cell r="E284">
            <v>214</v>
          </cell>
          <cell r="F284">
            <v>227</v>
          </cell>
          <cell r="G284">
            <v>7</v>
          </cell>
          <cell r="H284">
            <v>17</v>
          </cell>
          <cell r="I284">
            <v>-5.7360748000000003E-2</v>
          </cell>
          <cell r="J284">
            <v>-5.3615418999999997E-2</v>
          </cell>
        </row>
        <row r="285">
          <cell r="B285" t="str">
            <v>scream</v>
          </cell>
          <cell r="C285">
            <v>6</v>
          </cell>
          <cell r="D285">
            <v>10</v>
          </cell>
          <cell r="E285">
            <v>343</v>
          </cell>
          <cell r="F285">
            <v>371</v>
          </cell>
          <cell r="G285">
            <v>23</v>
          </cell>
          <cell r="H285">
            <v>58</v>
          </cell>
          <cell r="I285">
            <v>-6.3702599999999996E-4</v>
          </cell>
          <cell r="J285">
            <v>-6.3490027000000004E-2</v>
          </cell>
        </row>
        <row r="286">
          <cell r="B286" t="str">
            <v>shakespeare in love</v>
          </cell>
          <cell r="C286">
            <v>9</v>
          </cell>
          <cell r="D286">
            <v>13</v>
          </cell>
          <cell r="E286">
            <v>162</v>
          </cell>
          <cell r="F286">
            <v>415</v>
          </cell>
          <cell r="G286">
            <v>5</v>
          </cell>
          <cell r="H286">
            <v>12</v>
          </cell>
          <cell r="I286">
            <v>0.124696296</v>
          </cell>
          <cell r="J286">
            <v>0.104063614</v>
          </cell>
        </row>
        <row r="287">
          <cell r="B287" t="str">
            <v>sister act</v>
          </cell>
          <cell r="C287">
            <v>10</v>
          </cell>
          <cell r="D287">
            <v>8</v>
          </cell>
          <cell r="E287">
            <v>301</v>
          </cell>
          <cell r="F287">
            <v>455</v>
          </cell>
          <cell r="G287">
            <v>1</v>
          </cell>
          <cell r="H287">
            <v>5</v>
          </cell>
          <cell r="I287">
            <v>7.6226578000000003E-2</v>
          </cell>
          <cell r="J287">
            <v>4.3062417999999998E-2</v>
          </cell>
        </row>
        <row r="288">
          <cell r="B288" t="str">
            <v>sleepy hollow</v>
          </cell>
          <cell r="C288">
            <v>5</v>
          </cell>
          <cell r="D288">
            <v>11</v>
          </cell>
          <cell r="E288">
            <v>112</v>
          </cell>
          <cell r="F288">
            <v>338</v>
          </cell>
          <cell r="G288">
            <v>3</v>
          </cell>
          <cell r="H288">
            <v>15</v>
          </cell>
          <cell r="I288">
            <v>6.6517900000000001E-4</v>
          </cell>
          <cell r="J288">
            <v>-2.514793E-3</v>
          </cell>
        </row>
        <row r="289">
          <cell r="B289" t="str">
            <v>some like it hot</v>
          </cell>
          <cell r="C289">
            <v>7</v>
          </cell>
          <cell r="D289">
            <v>10</v>
          </cell>
          <cell r="E289">
            <v>294</v>
          </cell>
          <cell r="F289">
            <v>771</v>
          </cell>
          <cell r="G289">
            <v>6</v>
          </cell>
          <cell r="H289">
            <v>34</v>
          </cell>
          <cell r="I289">
            <v>9.8352721000000004E-2</v>
          </cell>
          <cell r="J289">
            <v>5.4459532999999997E-2</v>
          </cell>
        </row>
        <row r="290">
          <cell r="B290" t="str">
            <v>sphere</v>
          </cell>
          <cell r="C290">
            <v>5</v>
          </cell>
          <cell r="D290">
            <v>7</v>
          </cell>
          <cell r="E290">
            <v>267</v>
          </cell>
          <cell r="F290">
            <v>773</v>
          </cell>
          <cell r="G290">
            <v>18</v>
          </cell>
          <cell r="H290">
            <v>53</v>
          </cell>
          <cell r="I290">
            <v>-1.5828464E-2</v>
          </cell>
          <cell r="J290">
            <v>1.5963780000000001E-3</v>
          </cell>
        </row>
        <row r="291">
          <cell r="B291" t="str">
            <v>star wars</v>
          </cell>
          <cell r="C291">
            <v>4</v>
          </cell>
          <cell r="D291">
            <v>8</v>
          </cell>
          <cell r="E291">
            <v>35</v>
          </cell>
          <cell r="F291">
            <v>256</v>
          </cell>
          <cell r="G291">
            <v>3</v>
          </cell>
          <cell r="H291">
            <v>17</v>
          </cell>
          <cell r="I291">
            <v>-0.14184857100000001</v>
          </cell>
          <cell r="J291">
            <v>2.8919140999999999E-2</v>
          </cell>
        </row>
        <row r="292">
          <cell r="B292" t="str">
            <v>starship troopers</v>
          </cell>
          <cell r="C292">
            <v>4</v>
          </cell>
          <cell r="D292">
            <v>13</v>
          </cell>
          <cell r="E292">
            <v>150</v>
          </cell>
          <cell r="F292">
            <v>372</v>
          </cell>
          <cell r="G292">
            <v>9</v>
          </cell>
          <cell r="H292">
            <v>37</v>
          </cell>
          <cell r="I292">
            <v>3.3566667000000001E-2</v>
          </cell>
          <cell r="J292">
            <v>7.7076074999999994E-2</v>
          </cell>
        </row>
        <row r="293">
          <cell r="B293" t="str">
            <v>star trek: the motion picture</v>
          </cell>
          <cell r="C293">
            <v>3</v>
          </cell>
          <cell r="D293">
            <v>8</v>
          </cell>
          <cell r="E293">
            <v>26</v>
          </cell>
          <cell r="F293">
            <v>301</v>
          </cell>
          <cell r="G293">
            <v>2</v>
          </cell>
          <cell r="H293">
            <v>15</v>
          </cell>
          <cell r="I293">
            <v>5.7557692000000001E-2</v>
          </cell>
          <cell r="J293">
            <v>5.1896012999999998E-2</v>
          </cell>
        </row>
        <row r="294">
          <cell r="B294" t="str">
            <v>stepmom</v>
          </cell>
          <cell r="C294">
            <v>1</v>
          </cell>
          <cell r="D294">
            <v>8</v>
          </cell>
          <cell r="E294">
            <v>277</v>
          </cell>
          <cell r="F294">
            <v>524</v>
          </cell>
          <cell r="G294">
            <v>8</v>
          </cell>
          <cell r="H294">
            <v>28</v>
          </cell>
          <cell r="I294">
            <v>2.0079199999999998E-2</v>
          </cell>
          <cell r="J294">
            <v>4.1457954999999998E-2</v>
          </cell>
        </row>
        <row r="295">
          <cell r="B295" t="str">
            <v>dr. strangelove or: how i learned to stop worrying and love the bomb</v>
          </cell>
          <cell r="C295">
            <v>1</v>
          </cell>
          <cell r="D295">
            <v>17</v>
          </cell>
          <cell r="E295">
            <v>35</v>
          </cell>
          <cell r="F295">
            <v>561</v>
          </cell>
          <cell r="G295">
            <v>3</v>
          </cell>
          <cell r="H295">
            <v>25</v>
          </cell>
          <cell r="I295">
            <v>-7.3705714000000006E-2</v>
          </cell>
          <cell r="J295">
            <v>-8.6367200000000005E-3</v>
          </cell>
        </row>
        <row r="296">
          <cell r="B296" t="str">
            <v>supergirl</v>
          </cell>
          <cell r="C296">
            <v>8</v>
          </cell>
          <cell r="D296">
            <v>7</v>
          </cell>
          <cell r="E296">
            <v>295</v>
          </cell>
          <cell r="F296">
            <v>177</v>
          </cell>
          <cell r="G296">
            <v>0</v>
          </cell>
          <cell r="H296">
            <v>11</v>
          </cell>
          <cell r="I296">
            <v>6.3444406999999994E-2</v>
          </cell>
          <cell r="J296">
            <v>2.2398305E-2</v>
          </cell>
        </row>
        <row r="297">
          <cell r="B297" t="str">
            <v>superman iii</v>
          </cell>
          <cell r="C297">
            <v>7</v>
          </cell>
          <cell r="D297">
            <v>9</v>
          </cell>
          <cell r="E297">
            <v>163</v>
          </cell>
          <cell r="F297">
            <v>321</v>
          </cell>
          <cell r="G297">
            <v>3</v>
          </cell>
          <cell r="H297">
            <v>13</v>
          </cell>
          <cell r="I297">
            <v>6.2792637999999998E-2</v>
          </cell>
          <cell r="J297">
            <v>6.5897507999999994E-2</v>
          </cell>
        </row>
        <row r="298">
          <cell r="B298" t="str">
            <v>superman ii</v>
          </cell>
          <cell r="C298">
            <v>5</v>
          </cell>
          <cell r="D298">
            <v>12</v>
          </cell>
          <cell r="E298">
            <v>121</v>
          </cell>
          <cell r="F298">
            <v>198</v>
          </cell>
          <cell r="G298">
            <v>8</v>
          </cell>
          <cell r="H298">
            <v>52</v>
          </cell>
          <cell r="I298">
            <v>8.5599174E-2</v>
          </cell>
          <cell r="J298">
            <v>5.8001009999999999E-2</v>
          </cell>
        </row>
        <row r="299">
          <cell r="B299" t="str">
            <v>superman iv: the quest for peace</v>
          </cell>
          <cell r="C299">
            <v>3</v>
          </cell>
          <cell r="D299">
            <v>7</v>
          </cell>
          <cell r="E299">
            <v>98</v>
          </cell>
          <cell r="F299">
            <v>143</v>
          </cell>
          <cell r="G299">
            <v>0</v>
          </cell>
          <cell r="H299">
            <v>18</v>
          </cell>
          <cell r="I299">
            <v>1.7386735E-2</v>
          </cell>
          <cell r="J299">
            <v>7.5379021000000004E-2</v>
          </cell>
        </row>
        <row r="300">
          <cell r="B300" t="str">
            <v>superman</v>
          </cell>
          <cell r="C300">
            <v>4</v>
          </cell>
          <cell r="D300">
            <v>10</v>
          </cell>
          <cell r="E300">
            <v>157</v>
          </cell>
          <cell r="F300">
            <v>296</v>
          </cell>
          <cell r="G300">
            <v>0</v>
          </cell>
          <cell r="H300">
            <v>19</v>
          </cell>
          <cell r="I300">
            <v>7.5819744999999994E-2</v>
          </cell>
          <cell r="J300">
            <v>1.6168242999999999E-2</v>
          </cell>
        </row>
        <row r="301">
          <cell r="B301" t="str">
            <v>sweet smell of success</v>
          </cell>
          <cell r="C301">
            <v>7</v>
          </cell>
          <cell r="D301">
            <v>9</v>
          </cell>
          <cell r="E301">
            <v>117</v>
          </cell>
          <cell r="F301">
            <v>366</v>
          </cell>
          <cell r="G301">
            <v>0</v>
          </cell>
          <cell r="H301">
            <v>16</v>
          </cell>
          <cell r="I301">
            <v>3.6399145000000001E-2</v>
          </cell>
          <cell r="J301">
            <v>9.2081694000000006E-2</v>
          </cell>
        </row>
        <row r="302">
          <cell r="B302" t="str">
            <v>thx 1138</v>
          </cell>
          <cell r="C302">
            <v>6</v>
          </cell>
          <cell r="D302">
            <v>4</v>
          </cell>
          <cell r="E302">
            <v>97</v>
          </cell>
          <cell r="F302">
            <v>141</v>
          </cell>
          <cell r="G302">
            <v>0</v>
          </cell>
          <cell r="H302">
            <v>12</v>
          </cell>
          <cell r="I302">
            <v>2.6049485000000001E-2</v>
          </cell>
          <cell r="J302">
            <v>-2.1636879000000001E-2</v>
          </cell>
        </row>
        <row r="303">
          <cell r="B303" t="str">
            <v>titanic</v>
          </cell>
          <cell r="C303">
            <v>8</v>
          </cell>
          <cell r="D303">
            <v>11</v>
          </cell>
          <cell r="E303">
            <v>171</v>
          </cell>
          <cell r="F303">
            <v>226</v>
          </cell>
          <cell r="G303">
            <v>20</v>
          </cell>
          <cell r="H303">
            <v>45</v>
          </cell>
          <cell r="I303">
            <v>2.5842690000000001E-2</v>
          </cell>
          <cell r="J303">
            <v>9.9338495999999998E-2</v>
          </cell>
        </row>
        <row r="304">
          <cell r="B304" t="str">
            <v>tombstone</v>
          </cell>
          <cell r="C304">
            <v>5</v>
          </cell>
          <cell r="D304">
            <v>15</v>
          </cell>
          <cell r="E304">
            <v>79</v>
          </cell>
          <cell r="F304">
            <v>443</v>
          </cell>
          <cell r="G304">
            <v>10</v>
          </cell>
          <cell r="H304">
            <v>47</v>
          </cell>
          <cell r="I304">
            <v>9.3183543999999993E-2</v>
          </cell>
          <cell r="J304">
            <v>4.6456207999999999E-2</v>
          </cell>
        </row>
        <row r="305">
          <cell r="B305" t="str">
            <v>toy story</v>
          </cell>
          <cell r="C305">
            <v>2</v>
          </cell>
          <cell r="D305">
            <v>10</v>
          </cell>
          <cell r="E305">
            <v>31</v>
          </cell>
          <cell r="F305">
            <v>371</v>
          </cell>
          <cell r="G305">
            <v>25</v>
          </cell>
          <cell r="H305">
            <v>81</v>
          </cell>
          <cell r="I305">
            <v>0.13036128999999999</v>
          </cell>
          <cell r="J305">
            <v>2.3180862999999999E-2</v>
          </cell>
        </row>
        <row r="306">
          <cell r="B306" t="str">
            <v>traffic</v>
          </cell>
          <cell r="C306">
            <v>8</v>
          </cell>
          <cell r="D306">
            <v>21</v>
          </cell>
          <cell r="E306">
            <v>147</v>
          </cell>
          <cell r="F306">
            <v>339</v>
          </cell>
          <cell r="G306">
            <v>11</v>
          </cell>
          <cell r="H306">
            <v>14</v>
          </cell>
          <cell r="I306">
            <v>2.5619047999999998E-2</v>
          </cell>
          <cell r="J306">
            <v>4.8653096999999999E-2</v>
          </cell>
        </row>
        <row r="307">
          <cell r="B307" t="str">
            <v>trainspotting</v>
          </cell>
          <cell r="C307">
            <v>4</v>
          </cell>
          <cell r="D307">
            <v>10</v>
          </cell>
          <cell r="E307">
            <v>74</v>
          </cell>
          <cell r="F307">
            <v>296</v>
          </cell>
          <cell r="G307">
            <v>11</v>
          </cell>
          <cell r="H307">
            <v>33</v>
          </cell>
          <cell r="I307">
            <v>-3.1055405000000001E-2</v>
          </cell>
          <cell r="J307">
            <v>5.0774324000000003E-2</v>
          </cell>
        </row>
        <row r="308">
          <cell r="B308" t="str">
            <v>star trek v: the final frontier</v>
          </cell>
          <cell r="C308">
            <v>4</v>
          </cell>
          <cell r="D308">
            <v>10</v>
          </cell>
          <cell r="E308">
            <v>57</v>
          </cell>
          <cell r="F308">
            <v>306</v>
          </cell>
          <cell r="G308">
            <v>0</v>
          </cell>
          <cell r="H308">
            <v>10</v>
          </cell>
          <cell r="I308">
            <v>4.0956140000000002E-2</v>
          </cell>
          <cell r="J308">
            <v>4.3924840000000003E-3</v>
          </cell>
        </row>
        <row r="309">
          <cell r="B309" t="str">
            <v>tron</v>
          </cell>
          <cell r="C309">
            <v>3</v>
          </cell>
          <cell r="D309">
            <v>9</v>
          </cell>
          <cell r="E309">
            <v>53</v>
          </cell>
          <cell r="F309">
            <v>266</v>
          </cell>
          <cell r="G309">
            <v>3</v>
          </cell>
          <cell r="H309">
            <v>16</v>
          </cell>
          <cell r="I309">
            <v>9.8779245000000002E-2</v>
          </cell>
          <cell r="J309">
            <v>7.3859022999999996E-2</v>
          </cell>
        </row>
        <row r="310">
          <cell r="B310" t="str">
            <v>true lies</v>
          </cell>
          <cell r="C310">
            <v>7</v>
          </cell>
          <cell r="D310">
            <v>5</v>
          </cell>
          <cell r="E310">
            <v>185</v>
          </cell>
          <cell r="F310">
            <v>305</v>
          </cell>
          <cell r="G310">
            <v>7</v>
          </cell>
          <cell r="H310">
            <v>16</v>
          </cell>
          <cell r="I310">
            <v>8.6801621999999995E-2</v>
          </cell>
          <cell r="J310">
            <v>4.4926885E-2</v>
          </cell>
        </row>
        <row r="311">
          <cell r="B311" t="str">
            <v>true romance</v>
          </cell>
          <cell r="C311">
            <v>5</v>
          </cell>
          <cell r="D311">
            <v>18</v>
          </cell>
          <cell r="E311">
            <v>153</v>
          </cell>
          <cell r="F311">
            <v>559</v>
          </cell>
          <cell r="G311">
            <v>11</v>
          </cell>
          <cell r="H311">
            <v>28</v>
          </cell>
          <cell r="I311">
            <v>0.100982353</v>
          </cell>
          <cell r="J311">
            <v>1.5613059E-2</v>
          </cell>
        </row>
        <row r="312">
          <cell r="B312" t="str">
            <v>twelve monkeys</v>
          </cell>
          <cell r="C312">
            <v>5</v>
          </cell>
          <cell r="D312">
            <v>9</v>
          </cell>
          <cell r="E312">
            <v>132</v>
          </cell>
          <cell r="F312">
            <v>221</v>
          </cell>
          <cell r="G312">
            <v>31</v>
          </cell>
          <cell r="H312">
            <v>120</v>
          </cell>
          <cell r="I312">
            <v>2.7056060999999999E-2</v>
          </cell>
          <cell r="J312">
            <v>-4.2428054E-2</v>
          </cell>
        </row>
        <row r="313">
          <cell r="B313" t="str">
            <v>unbreakable</v>
          </cell>
          <cell r="C313">
            <v>2</v>
          </cell>
          <cell r="D313">
            <v>8</v>
          </cell>
          <cell r="E313">
            <v>48</v>
          </cell>
          <cell r="F313">
            <v>228</v>
          </cell>
          <cell r="G313">
            <v>9</v>
          </cell>
          <cell r="H313">
            <v>47</v>
          </cell>
          <cell r="I313">
            <v>-1.852083E-3</v>
          </cell>
          <cell r="J313">
            <v>-7.5083329999999998E-3</v>
          </cell>
        </row>
        <row r="314">
          <cell r="B314" t="str">
            <v>unforgiven</v>
          </cell>
          <cell r="C314">
            <v>4</v>
          </cell>
          <cell r="D314">
            <v>11</v>
          </cell>
          <cell r="E314">
            <v>54</v>
          </cell>
          <cell r="F314">
            <v>514</v>
          </cell>
          <cell r="G314">
            <v>9</v>
          </cell>
          <cell r="H314">
            <v>34</v>
          </cell>
          <cell r="I314">
            <v>-2.9877778000000001E-2</v>
          </cell>
          <cell r="J314">
            <v>-4.5416838000000001E-2</v>
          </cell>
        </row>
        <row r="315">
          <cell r="B315" t="str">
            <v>vertigo</v>
          </cell>
          <cell r="C315">
            <v>6</v>
          </cell>
          <cell r="D315">
            <v>4</v>
          </cell>
          <cell r="E315">
            <v>322</v>
          </cell>
          <cell r="F315">
            <v>354</v>
          </cell>
          <cell r="G315">
            <v>3</v>
          </cell>
          <cell r="H315">
            <v>25</v>
          </cell>
          <cell r="I315">
            <v>3.4686025000000002E-2</v>
          </cell>
          <cell r="J315">
            <v>6.514209E-2</v>
          </cell>
        </row>
        <row r="316">
          <cell r="B316" t="str">
            <v>what lies beneath</v>
          </cell>
          <cell r="C316">
            <v>5</v>
          </cell>
          <cell r="D316">
            <v>5</v>
          </cell>
          <cell r="E316">
            <v>436</v>
          </cell>
          <cell r="F316">
            <v>223</v>
          </cell>
          <cell r="G316">
            <v>22</v>
          </cell>
          <cell r="H316">
            <v>89</v>
          </cell>
          <cell r="I316">
            <v>2.5850228999999999E-2</v>
          </cell>
          <cell r="J316">
            <v>3.1946190000000001E-3</v>
          </cell>
        </row>
        <row r="317">
          <cell r="B317" t="str">
            <v>what women want</v>
          </cell>
          <cell r="C317">
            <v>1</v>
          </cell>
          <cell r="D317">
            <v>1</v>
          </cell>
          <cell r="E317">
            <v>3</v>
          </cell>
          <cell r="F317">
            <v>3</v>
          </cell>
          <cell r="G317">
            <v>24</v>
          </cell>
          <cell r="H317">
            <v>71</v>
          </cell>
          <cell r="I317">
            <v>-0.119833333</v>
          </cell>
          <cell r="J317">
            <v>4.4166667E-2</v>
          </cell>
        </row>
        <row r="318">
          <cell r="B318" t="str">
            <v>wild things</v>
          </cell>
          <cell r="C318">
            <v>6</v>
          </cell>
          <cell r="D318">
            <v>7</v>
          </cell>
          <cell r="E318">
            <v>245</v>
          </cell>
          <cell r="F318">
            <v>264</v>
          </cell>
          <cell r="G318">
            <v>1</v>
          </cell>
          <cell r="H318">
            <v>8</v>
          </cell>
          <cell r="I318">
            <v>-3.1853060000000002E-3</v>
          </cell>
          <cell r="J318">
            <v>-5.6313636E-2</v>
          </cell>
        </row>
        <row r="319">
          <cell r="B319" t="str">
            <v>wild wild west</v>
          </cell>
          <cell r="C319">
            <v>1</v>
          </cell>
          <cell r="D319">
            <v>8</v>
          </cell>
          <cell r="E319">
            <v>21</v>
          </cell>
          <cell r="F319">
            <v>301</v>
          </cell>
          <cell r="G319">
            <v>1</v>
          </cell>
          <cell r="H319">
            <v>11</v>
          </cell>
          <cell r="I319">
            <v>9.3195238E-2</v>
          </cell>
          <cell r="J319">
            <v>8.3938537999999993E-2</v>
          </cell>
        </row>
        <row r="320">
          <cell r="B320" t="str">
            <v>willow</v>
          </cell>
          <cell r="C320">
            <v>3</v>
          </cell>
          <cell r="D320">
            <v>7</v>
          </cell>
          <cell r="E320">
            <v>65</v>
          </cell>
          <cell r="F320">
            <v>233</v>
          </cell>
          <cell r="G320">
            <v>11</v>
          </cell>
          <cell r="H320">
            <v>45</v>
          </cell>
          <cell r="I320">
            <v>-1.9435384999999999E-2</v>
          </cell>
          <cell r="J320">
            <v>3.5591416000000001E-2</v>
          </cell>
        </row>
        <row r="321">
          <cell r="B321" t="str">
            <v>witness</v>
          </cell>
          <cell r="C321">
            <v>2</v>
          </cell>
          <cell r="D321">
            <v>8</v>
          </cell>
          <cell r="E321">
            <v>119</v>
          </cell>
          <cell r="F321">
            <v>238</v>
          </cell>
          <cell r="G321">
            <v>0</v>
          </cell>
          <cell r="H321">
            <v>7</v>
          </cell>
          <cell r="I321">
            <v>5.7887395000000001E-2</v>
          </cell>
          <cell r="J321">
            <v>-2.2337394999999999E-2</v>
          </cell>
        </row>
        <row r="322">
          <cell r="B322" t="str">
            <v>watchmen</v>
          </cell>
          <cell r="C322">
            <v>5</v>
          </cell>
          <cell r="D322">
            <v>11</v>
          </cell>
          <cell r="E322">
            <v>118</v>
          </cell>
          <cell r="F322">
            <v>249</v>
          </cell>
          <cell r="G322">
            <v>6</v>
          </cell>
          <cell r="H322">
            <v>18</v>
          </cell>
          <cell r="I322">
            <v>-4.826271E-3</v>
          </cell>
          <cell r="J322">
            <v>-3.49E-2</v>
          </cell>
        </row>
        <row r="323">
          <cell r="B323" t="str">
            <v>xxx</v>
          </cell>
          <cell r="C323">
            <v>1</v>
          </cell>
          <cell r="D323">
            <v>10</v>
          </cell>
          <cell r="E323">
            <v>5</v>
          </cell>
          <cell r="F323">
            <v>407</v>
          </cell>
          <cell r="G323">
            <v>37</v>
          </cell>
          <cell r="H323">
            <v>102</v>
          </cell>
          <cell r="I323">
            <v>-2.3684930000000002E-3</v>
          </cell>
          <cell r="J323">
            <v>-1.0368732E-2</v>
          </cell>
        </row>
        <row r="324">
          <cell r="B324" t="str">
            <v>x-men</v>
          </cell>
          <cell r="C324">
            <v>4</v>
          </cell>
          <cell r="D324">
            <v>5</v>
          </cell>
          <cell r="E324">
            <v>61</v>
          </cell>
          <cell r="F324">
            <v>114</v>
          </cell>
          <cell r="G324">
            <v>3</v>
          </cell>
          <cell r="H324">
            <v>20</v>
          </cell>
          <cell r="I324">
            <v>-3.144918E-2</v>
          </cell>
          <cell r="J324">
            <v>2.9318421000000001E-2</v>
          </cell>
        </row>
        <row r="325">
          <cell r="B325" t="str">
            <v>young frankenstein</v>
          </cell>
          <cell r="C325">
            <v>3</v>
          </cell>
          <cell r="D325">
            <v>11</v>
          </cell>
          <cell r="E325">
            <v>121</v>
          </cell>
          <cell r="F325">
            <v>455</v>
          </cell>
          <cell r="G325">
            <v>9</v>
          </cell>
          <cell r="H325">
            <v>35</v>
          </cell>
          <cell r="I325">
            <v>0.18254710699999999</v>
          </cell>
          <cell r="J325">
            <v>8.6947472999999997E-2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_DATASET"/>
    </sheetNames>
    <sheetDataSet>
      <sheetData sheetId="0">
        <row r="1">
          <cell r="B1" t="str">
            <v>Movie_Name</v>
          </cell>
          <cell r="C1" t="str">
            <v>Year_of_Release</v>
          </cell>
          <cell r="D1" t="str">
            <v>IMDB_Rating</v>
          </cell>
          <cell r="E1" t="str">
            <v>Number_of_Votes</v>
          </cell>
          <cell r="F1" t="str">
            <v>Genres</v>
          </cell>
          <cell r="G1" t="str">
            <v>rating</v>
          </cell>
        </row>
        <row r="2">
          <cell r="B2" t="str">
            <v>10 things i hate about you</v>
          </cell>
          <cell r="C2">
            <v>1999</v>
          </cell>
          <cell r="D2">
            <v>6.9</v>
          </cell>
          <cell r="E2">
            <v>62847</v>
          </cell>
          <cell r="F2" t="str">
            <v>['comedy', 'romance']</v>
          </cell>
          <cell r="G2">
            <v>3</v>
          </cell>
        </row>
        <row r="3">
          <cell r="B3" t="str">
            <v>2001: a space odyssey</v>
          </cell>
          <cell r="C3">
            <v>1968</v>
          </cell>
          <cell r="D3">
            <v>8.4</v>
          </cell>
          <cell r="E3">
            <v>163227</v>
          </cell>
          <cell r="F3" t="str">
            <v>['adventure', 'mystery', 'sci-fi']</v>
          </cell>
          <cell r="G3">
            <v>0</v>
          </cell>
        </row>
        <row r="4">
          <cell r="B4" t="str">
            <v>48 hrs.</v>
          </cell>
          <cell r="C4">
            <v>1982</v>
          </cell>
          <cell r="D4">
            <v>6.9</v>
          </cell>
          <cell r="E4">
            <v>22289</v>
          </cell>
          <cell r="F4" t="str">
            <v>['action', 'comedy', 'crime', 'drama', 'thriller']</v>
          </cell>
          <cell r="G4">
            <v>2</v>
          </cell>
        </row>
        <row r="5">
          <cell r="B5" t="str">
            <v>8mm</v>
          </cell>
          <cell r="C5">
            <v>1999</v>
          </cell>
          <cell r="D5">
            <v>6.3</v>
          </cell>
          <cell r="E5">
            <v>48212</v>
          </cell>
          <cell r="F5" t="str">
            <v>['crime', 'mystery', 'thriller']</v>
          </cell>
          <cell r="G5">
            <v>1</v>
          </cell>
        </row>
        <row r="6">
          <cell r="B6" t="str">
            <v>a nightmare on elm street 4: the dream master</v>
          </cell>
          <cell r="C6">
            <v>1988</v>
          </cell>
          <cell r="D6">
            <v>5.2</v>
          </cell>
          <cell r="E6">
            <v>13590</v>
          </cell>
          <cell r="F6" t="str">
            <v>['fantasy', 'horror', 'thriller']</v>
          </cell>
          <cell r="G6">
            <v>3</v>
          </cell>
        </row>
        <row r="7">
          <cell r="B7" t="str">
            <v>air force one</v>
          </cell>
          <cell r="C7">
            <v>1997</v>
          </cell>
          <cell r="D7">
            <v>6.3</v>
          </cell>
          <cell r="E7">
            <v>61978</v>
          </cell>
          <cell r="F7" t="str">
            <v>['action', 'drama', 'thriller']</v>
          </cell>
          <cell r="G7">
            <v>1</v>
          </cell>
        </row>
        <row r="8">
          <cell r="B8" t="str">
            <v>airplane!</v>
          </cell>
          <cell r="C8">
            <v>1980</v>
          </cell>
          <cell r="D8">
            <v>7.8</v>
          </cell>
          <cell r="E8">
            <v>57692</v>
          </cell>
          <cell r="F8" t="str">
            <v>['comedy', 'romance']</v>
          </cell>
          <cell r="G8">
            <v>3</v>
          </cell>
        </row>
        <row r="9">
          <cell r="B9" t="str">
            <v>alien nation</v>
          </cell>
          <cell r="C9">
            <v>1988</v>
          </cell>
          <cell r="D9">
            <v>6.1</v>
          </cell>
          <cell r="E9">
            <v>5590</v>
          </cell>
          <cell r="F9" t="str">
            <v>['crime', 'drama', 'sci-fi', 'thriller']</v>
          </cell>
          <cell r="G9">
            <v>1</v>
          </cell>
        </row>
        <row r="10">
          <cell r="B10" t="str">
            <v>aliens</v>
          </cell>
          <cell r="C10">
            <v>1986</v>
          </cell>
          <cell r="D10">
            <v>8.5</v>
          </cell>
          <cell r="E10">
            <v>173518</v>
          </cell>
          <cell r="F10" t="str">
            <v>['action', 'sci-fi', 'thriller']</v>
          </cell>
          <cell r="G10">
            <v>3</v>
          </cell>
        </row>
        <row r="11">
          <cell r="B11" t="str">
            <v>amadeus</v>
          </cell>
          <cell r="C11">
            <v>1984</v>
          </cell>
          <cell r="D11">
            <v>8.4</v>
          </cell>
          <cell r="E11">
            <v>99138</v>
          </cell>
          <cell r="F11" t="str">
            <v>['biography', 'drama', 'music']</v>
          </cell>
          <cell r="G11">
            <v>3</v>
          </cell>
        </row>
        <row r="12">
          <cell r="B12" t="str">
            <v>an american werewolf in london</v>
          </cell>
          <cell r="C12">
            <v>1981</v>
          </cell>
          <cell r="D12">
            <v>7.5</v>
          </cell>
          <cell r="E12">
            <v>24443</v>
          </cell>
          <cell r="F12" t="str">
            <v>['horror', 'romance']</v>
          </cell>
          <cell r="G12">
            <v>2</v>
          </cell>
        </row>
        <row r="13">
          <cell r="B13" t="str">
            <v>american outlaws</v>
          </cell>
          <cell r="C13">
            <v>2001</v>
          </cell>
          <cell r="D13">
            <v>5.7</v>
          </cell>
          <cell r="E13">
            <v>7425</v>
          </cell>
          <cell r="F13" t="str">
            <v>['action', 'western']</v>
          </cell>
          <cell r="G13">
            <v>1</v>
          </cell>
        </row>
        <row r="14">
          <cell r="B14" t="str">
            <v>american psycho</v>
          </cell>
          <cell r="C14">
            <v>2000</v>
          </cell>
          <cell r="D14">
            <v>7.4</v>
          </cell>
          <cell r="E14">
            <v>101357</v>
          </cell>
          <cell r="F14" t="str">
            <v>['drama', 'thriller']</v>
          </cell>
          <cell r="G14">
            <v>1</v>
          </cell>
        </row>
        <row r="15">
          <cell r="B15" t="str">
            <v>antitrust</v>
          </cell>
          <cell r="C15">
            <v>2001</v>
          </cell>
          <cell r="D15">
            <v>6</v>
          </cell>
          <cell r="E15">
            <v>16453</v>
          </cell>
          <cell r="F15" t="str">
            <v>['drama', 'thriller']</v>
          </cell>
          <cell r="G15">
            <v>2</v>
          </cell>
        </row>
        <row r="16">
          <cell r="B16" t="str">
            <v>austin powers: international man of mystery</v>
          </cell>
          <cell r="C16">
            <v>1997</v>
          </cell>
          <cell r="D16">
            <v>7.1</v>
          </cell>
          <cell r="E16">
            <v>75240</v>
          </cell>
          <cell r="F16" t="str">
            <v>['action', 'adventure', 'comedy', 'crime']</v>
          </cell>
          <cell r="G16">
            <v>2</v>
          </cell>
        </row>
        <row r="17">
          <cell r="B17" t="str">
            <v>bachelor party</v>
          </cell>
          <cell r="C17">
            <v>1984</v>
          </cell>
          <cell r="D17">
            <v>5.9</v>
          </cell>
          <cell r="E17">
            <v>14050</v>
          </cell>
          <cell r="F17" t="str">
            <v>['comedy', 'romance']</v>
          </cell>
          <cell r="G17">
            <v>3</v>
          </cell>
        </row>
        <row r="18">
          <cell r="B18" t="str">
            <v>barry lyndon</v>
          </cell>
          <cell r="C18">
            <v>1975</v>
          </cell>
          <cell r="D18">
            <v>8.1</v>
          </cell>
          <cell r="E18">
            <v>40622</v>
          </cell>
          <cell r="F18" t="str">
            <v>['drama', 'romance', 'war']</v>
          </cell>
          <cell r="G18">
            <v>1</v>
          </cell>
        </row>
        <row r="19">
          <cell r="B19" t="str">
            <v>basic</v>
          </cell>
          <cell r="C19">
            <v>2003</v>
          </cell>
          <cell r="D19">
            <v>6.3</v>
          </cell>
          <cell r="E19">
            <v>26295</v>
          </cell>
          <cell r="F19" t="str">
            <v>['crime', 'drama', 'mystery', 'thriller']</v>
          </cell>
          <cell r="G19">
            <v>3</v>
          </cell>
        </row>
        <row r="20">
          <cell r="B20" t="str">
            <v>big fish</v>
          </cell>
          <cell r="C20">
            <v>2003</v>
          </cell>
          <cell r="D20">
            <v>8.1</v>
          </cell>
          <cell r="E20">
            <v>144264</v>
          </cell>
          <cell r="F20" t="str">
            <v>['adventure', 'drama', 'fantasy']</v>
          </cell>
          <cell r="G20">
            <v>1</v>
          </cell>
        </row>
        <row r="21">
          <cell r="B21" t="str">
            <v>blade runner</v>
          </cell>
          <cell r="C21">
            <v>1982</v>
          </cell>
          <cell r="D21">
            <v>8.3000000000000007</v>
          </cell>
          <cell r="E21">
            <v>188735</v>
          </cell>
          <cell r="F21" t="str">
            <v>['drama', 'sci-fi', 'thriller']</v>
          </cell>
          <cell r="G21">
            <v>1</v>
          </cell>
        </row>
        <row r="22">
          <cell r="B22" t="str">
            <v>blast from the past</v>
          </cell>
          <cell r="C22">
            <v>1999</v>
          </cell>
          <cell r="D22">
            <v>6.4</v>
          </cell>
          <cell r="E22">
            <v>23489</v>
          </cell>
          <cell r="F22" t="str">
            <v>['comedy', 'drama', 'romance']</v>
          </cell>
          <cell r="G22">
            <v>3</v>
          </cell>
        </row>
        <row r="23">
          <cell r="B23" t="str">
            <v>blue velvet</v>
          </cell>
          <cell r="C23">
            <v>1986</v>
          </cell>
          <cell r="D23">
            <v>7.8</v>
          </cell>
          <cell r="E23">
            <v>54576</v>
          </cell>
          <cell r="F23" t="str">
            <v>['crime', 'mystery', 'thriller']</v>
          </cell>
          <cell r="G23">
            <v>1</v>
          </cell>
        </row>
        <row r="24">
          <cell r="B24" t="str">
            <v>braveheart</v>
          </cell>
          <cell r="C24">
            <v>1995</v>
          </cell>
          <cell r="D24">
            <v>8.4</v>
          </cell>
          <cell r="E24">
            <v>245652</v>
          </cell>
          <cell r="F24" t="str">
            <v>['action', 'biography', 'drama', 'history', 'war']</v>
          </cell>
          <cell r="G24">
            <v>2</v>
          </cell>
        </row>
        <row r="25">
          <cell r="B25" t="str">
            <v>casablanca</v>
          </cell>
          <cell r="C25">
            <v>1942</v>
          </cell>
          <cell r="D25">
            <v>8.8000000000000007</v>
          </cell>
          <cell r="E25">
            <v>170874</v>
          </cell>
          <cell r="F25" t="str">
            <v>['drama', 'romance', 'war']</v>
          </cell>
          <cell r="G25">
            <v>1</v>
          </cell>
        </row>
        <row r="26">
          <cell r="B26" t="str">
            <v>cast away</v>
          </cell>
          <cell r="C26">
            <v>2000</v>
          </cell>
          <cell r="D26">
            <v>7.5</v>
          </cell>
          <cell r="E26">
            <v>104477</v>
          </cell>
          <cell r="F26" t="str">
            <v>['adventure', 'drama']</v>
          </cell>
          <cell r="G26">
            <v>2</v>
          </cell>
        </row>
        <row r="27">
          <cell r="B27" t="str">
            <v>dark star</v>
          </cell>
          <cell r="C27">
            <v>1974</v>
          </cell>
          <cell r="D27">
            <v>6.5</v>
          </cell>
          <cell r="E27">
            <v>8303</v>
          </cell>
          <cell r="F27" t="str">
            <v>['comedy', 'sci-fi', 'thriller']</v>
          </cell>
          <cell r="G27">
            <v>0</v>
          </cell>
        </row>
        <row r="28">
          <cell r="B28" t="str">
            <v>donnie darko</v>
          </cell>
          <cell r="C28">
            <v>2001</v>
          </cell>
          <cell r="D28">
            <v>8.3000000000000007</v>
          </cell>
          <cell r="E28">
            <v>215194</v>
          </cell>
          <cell r="F28" t="str">
            <v>['drama', 'mystery', 'sci-fi']</v>
          </cell>
          <cell r="G28">
            <v>3</v>
          </cell>
        </row>
        <row r="29">
          <cell r="B29" t="str">
            <v>drop dead gorgeous</v>
          </cell>
          <cell r="C29">
            <v>1999</v>
          </cell>
          <cell r="D29">
            <v>6.3</v>
          </cell>
          <cell r="E29">
            <v>16417</v>
          </cell>
          <cell r="F29" t="str">
            <v>['comedy', 'adult']</v>
          </cell>
          <cell r="G29">
            <v>3</v>
          </cell>
        </row>
        <row r="30">
          <cell r="B30" t="str">
            <v>duck soup</v>
          </cell>
          <cell r="C30">
            <v>1933</v>
          </cell>
          <cell r="D30">
            <v>8.1</v>
          </cell>
          <cell r="E30">
            <v>27112</v>
          </cell>
          <cell r="F30" t="str">
            <v>['comedy', 'musical']</v>
          </cell>
          <cell r="G30">
            <v>1</v>
          </cell>
        </row>
        <row r="31">
          <cell r="B31" t="str">
            <v>eternal sunshine of the spotless mind</v>
          </cell>
          <cell r="C31">
            <v>2004</v>
          </cell>
          <cell r="D31">
            <v>8.5</v>
          </cell>
          <cell r="E31">
            <v>224838</v>
          </cell>
          <cell r="F31" t="str">
            <v>['drama', 'romance', 'sci-fi']</v>
          </cell>
          <cell r="G31">
            <v>2</v>
          </cell>
        </row>
        <row r="32">
          <cell r="B32" t="str">
            <v>even cowgirls get the blues</v>
          </cell>
          <cell r="C32">
            <v>1993</v>
          </cell>
          <cell r="D32">
            <v>4</v>
          </cell>
          <cell r="E32">
            <v>3947</v>
          </cell>
          <cell r="F32" t="str">
            <v>['comedy', 'drama', 'romance', 'western']</v>
          </cell>
          <cell r="G32">
            <v>3</v>
          </cell>
        </row>
        <row r="33">
          <cell r="B33" t="str">
            <v>event horizon</v>
          </cell>
          <cell r="C33">
            <v>1997</v>
          </cell>
          <cell r="D33">
            <v>6.4</v>
          </cell>
          <cell r="E33">
            <v>45497</v>
          </cell>
          <cell r="F33" t="str">
            <v>['horror', 'mystery', 'mystery', 'sci-fi', 'sci-fi']</v>
          </cell>
          <cell r="G33">
            <v>3</v>
          </cell>
        </row>
        <row r="34">
          <cell r="B34" t="str">
            <v>fantastic four</v>
          </cell>
          <cell r="C34">
            <v>2005</v>
          </cell>
          <cell r="D34">
            <v>5.7</v>
          </cell>
          <cell r="E34">
            <v>72581</v>
          </cell>
          <cell r="F34" t="str">
            <v>['action', 'adventure', 'fantasy', 'sci-fi', 'fantasy']</v>
          </cell>
          <cell r="G34">
            <v>1</v>
          </cell>
        </row>
        <row r="35">
          <cell r="B35" t="str">
            <v>fast times at ridgemont high</v>
          </cell>
          <cell r="C35">
            <v>1982</v>
          </cell>
          <cell r="D35">
            <v>7.2</v>
          </cell>
          <cell r="E35">
            <v>31710</v>
          </cell>
          <cell r="F35" t="str">
            <v>['comedy', 'drama', 'romance']</v>
          </cell>
          <cell r="G35">
            <v>2</v>
          </cell>
        </row>
        <row r="36">
          <cell r="B36" t="str">
            <v>fear and loathing in las vegas</v>
          </cell>
          <cell r="C36">
            <v>1998</v>
          </cell>
          <cell r="D36">
            <v>7.6</v>
          </cell>
          <cell r="E36">
            <v>82748</v>
          </cell>
          <cell r="F36" t="str">
            <v>['drama', 'fantasy']</v>
          </cell>
          <cell r="G36">
            <v>1</v>
          </cell>
        </row>
        <row r="37">
          <cell r="B37" t="str">
            <v>frances</v>
          </cell>
          <cell r="C37">
            <v>1982</v>
          </cell>
          <cell r="D37">
            <v>7.2</v>
          </cell>
          <cell r="E37">
            <v>2756</v>
          </cell>
          <cell r="F37" t="str">
            <v>['biography', 'drama']</v>
          </cell>
          <cell r="G37">
            <v>3</v>
          </cell>
        </row>
        <row r="38">
          <cell r="B38" t="str">
            <v>frankenstein</v>
          </cell>
          <cell r="C38">
            <v>1931</v>
          </cell>
          <cell r="D38">
            <v>8</v>
          </cell>
          <cell r="E38">
            <v>23522</v>
          </cell>
          <cell r="F38" t="str">
            <v>['drama', 'horror', 'sci-fi']</v>
          </cell>
          <cell r="G38">
            <v>1</v>
          </cell>
        </row>
        <row r="39">
          <cell r="B39" t="str">
            <v>friday the 13th</v>
          </cell>
          <cell r="C39">
            <v>2009</v>
          </cell>
          <cell r="D39">
            <v>5.6</v>
          </cell>
          <cell r="E39">
            <v>27499</v>
          </cell>
          <cell r="F39" t="str">
            <v>['horror']</v>
          </cell>
          <cell r="G39">
            <v>3</v>
          </cell>
        </row>
        <row r="40">
          <cell r="B40" t="str">
            <v>from dusk till dawn</v>
          </cell>
          <cell r="C40">
            <v>1996</v>
          </cell>
          <cell r="D40">
            <v>7.1</v>
          </cell>
          <cell r="E40">
            <v>81559</v>
          </cell>
          <cell r="F40" t="str">
            <v>['action', 'crime', 'horror', 'thriller']</v>
          </cell>
          <cell r="G40">
            <v>1</v>
          </cell>
        </row>
        <row r="41">
          <cell r="B41" t="str">
            <v>g.i. jane</v>
          </cell>
          <cell r="C41">
            <v>1997</v>
          </cell>
          <cell r="D41">
            <v>5.6</v>
          </cell>
          <cell r="E41">
            <v>24068</v>
          </cell>
          <cell r="F41" t="str">
            <v>['action', 'drama']</v>
          </cell>
          <cell r="G41">
            <v>3</v>
          </cell>
        </row>
        <row r="42">
          <cell r="B42" t="str">
            <v>godzilla</v>
          </cell>
          <cell r="C42">
            <v>1998</v>
          </cell>
          <cell r="D42">
            <v>4.9000000000000004</v>
          </cell>
          <cell r="E42">
            <v>60310</v>
          </cell>
          <cell r="F42" t="str">
            <v>['action', 'horror', 'sci-fi', 'thriller']</v>
          </cell>
          <cell r="G42">
            <v>3</v>
          </cell>
        </row>
        <row r="43">
          <cell r="B43" t="str">
            <v>galaxy quest</v>
          </cell>
          <cell r="C43">
            <v>1999</v>
          </cell>
          <cell r="D43">
            <v>7.2</v>
          </cell>
          <cell r="E43">
            <v>53004</v>
          </cell>
          <cell r="F43" t="str">
            <v>['action', 'adventure', 'comedy', 'sci-fi']</v>
          </cell>
          <cell r="G43">
            <v>1</v>
          </cell>
        </row>
        <row r="44">
          <cell r="B44" t="str">
            <v>ghost world</v>
          </cell>
          <cell r="C44">
            <v>2001</v>
          </cell>
          <cell r="D44">
            <v>7.7</v>
          </cell>
          <cell r="E44">
            <v>43550</v>
          </cell>
          <cell r="F44" t="str">
            <v>['comedy', 'drama']</v>
          </cell>
          <cell r="G44">
            <v>3</v>
          </cell>
        </row>
        <row r="45">
          <cell r="B45" t="str">
            <v>ghostbusters ii</v>
          </cell>
          <cell r="C45">
            <v>1989</v>
          </cell>
          <cell r="D45">
            <v>6.1</v>
          </cell>
          <cell r="E45">
            <v>45450</v>
          </cell>
          <cell r="F45" t="str">
            <v>['action', 'adventure', 'comedy', 'fantasy', 'sci-fi', 'action', 'adventure', 'comedy', 'sci-fi']</v>
          </cell>
          <cell r="G45">
            <v>2</v>
          </cell>
        </row>
        <row r="46">
          <cell r="B46" t="str">
            <v>ghostbusters</v>
          </cell>
          <cell r="C46">
            <v>1986</v>
          </cell>
          <cell r="D46">
            <v>6.9</v>
          </cell>
          <cell r="E46">
            <v>237</v>
          </cell>
          <cell r="F46" t="str">
            <v>['animation', 'comedy', 'fantasy', 'sci-fi', 'horror']</v>
          </cell>
          <cell r="G46">
            <v>2</v>
          </cell>
        </row>
        <row r="47">
          <cell r="B47" t="str">
            <v>gladiator</v>
          </cell>
          <cell r="C47">
            <v>2000</v>
          </cell>
          <cell r="D47">
            <v>8.4</v>
          </cell>
          <cell r="E47">
            <v>286067</v>
          </cell>
          <cell r="F47" t="str">
            <v>['action', 'adventure', 'drama']</v>
          </cell>
          <cell r="G47">
            <v>0</v>
          </cell>
        </row>
        <row r="48">
          <cell r="B48" t="str">
            <v>grand hotel</v>
          </cell>
          <cell r="C48">
            <v>1932</v>
          </cell>
          <cell r="D48">
            <v>7.7</v>
          </cell>
          <cell r="E48">
            <v>6088</v>
          </cell>
          <cell r="F48" t="str">
            <v>['drama', 'romance']</v>
          </cell>
          <cell r="G48">
            <v>3</v>
          </cell>
        </row>
        <row r="49">
          <cell r="B49" t="str">
            <v>harold and maude</v>
          </cell>
          <cell r="C49">
            <v>1971</v>
          </cell>
          <cell r="D49">
            <v>8.1</v>
          </cell>
          <cell r="E49">
            <v>28689</v>
          </cell>
          <cell r="F49" t="str">
            <v>['comedy', 'romance']</v>
          </cell>
          <cell r="G49">
            <v>3</v>
          </cell>
        </row>
        <row r="50">
          <cell r="B50" t="str">
            <v>hellbound: hellraiser ii</v>
          </cell>
          <cell r="C50">
            <v>1988</v>
          </cell>
          <cell r="D50">
            <v>6.2</v>
          </cell>
          <cell r="E50">
            <v>11273</v>
          </cell>
          <cell r="F50" t="str">
            <v>['drama', 'horror', 'thriller']</v>
          </cell>
          <cell r="G50">
            <v>1</v>
          </cell>
        </row>
        <row r="51">
          <cell r="B51" t="str">
            <v>hellboy</v>
          </cell>
          <cell r="C51">
            <v>2004</v>
          </cell>
          <cell r="D51">
            <v>6.8</v>
          </cell>
          <cell r="E51">
            <v>68619</v>
          </cell>
          <cell r="F51" t="str">
            <v>['action', 'adventure', 'fantasy']</v>
          </cell>
          <cell r="G51">
            <v>1</v>
          </cell>
        </row>
        <row r="52">
          <cell r="B52" t="str">
            <v>hellraiser</v>
          </cell>
          <cell r="C52">
            <v>1987</v>
          </cell>
          <cell r="D52">
            <v>7</v>
          </cell>
          <cell r="E52">
            <v>22922</v>
          </cell>
          <cell r="F52" t="str">
            <v>['horror']</v>
          </cell>
          <cell r="G52">
            <v>3</v>
          </cell>
        </row>
        <row r="53">
          <cell r="B53" t="str">
            <v>high fidelity</v>
          </cell>
          <cell r="C53">
            <v>2000</v>
          </cell>
          <cell r="D53">
            <v>7.6</v>
          </cell>
          <cell r="E53">
            <v>70464</v>
          </cell>
          <cell r="F53" t="str">
            <v>['comedy', 'drama', 'music', 'romance']</v>
          </cell>
          <cell r="G53">
            <v>2</v>
          </cell>
        </row>
        <row r="54">
          <cell r="B54" t="str">
            <v>highlander</v>
          </cell>
          <cell r="C54">
            <v>1986</v>
          </cell>
          <cell r="D54">
            <v>7.2</v>
          </cell>
          <cell r="E54">
            <v>41243</v>
          </cell>
          <cell r="F54" t="str">
            <v>['action', 'fantasy']</v>
          </cell>
          <cell r="G54">
            <v>3</v>
          </cell>
        </row>
        <row r="55">
          <cell r="B55" t="str">
            <v>his girl friday</v>
          </cell>
          <cell r="C55">
            <v>1940</v>
          </cell>
          <cell r="D55">
            <v>8.1</v>
          </cell>
          <cell r="E55">
            <v>20870</v>
          </cell>
          <cell r="F55" t="str">
            <v>['comedy', 'drama', 'romance']</v>
          </cell>
          <cell r="G55">
            <v>3</v>
          </cell>
        </row>
        <row r="56">
          <cell r="B56" t="str">
            <v>hope and glory</v>
          </cell>
          <cell r="C56">
            <v>1987</v>
          </cell>
          <cell r="D56">
            <v>7.4</v>
          </cell>
          <cell r="E56">
            <v>4965</v>
          </cell>
          <cell r="F56" t="str">
            <v>['drama', 'war']</v>
          </cell>
          <cell r="G56">
            <v>3</v>
          </cell>
        </row>
        <row r="57">
          <cell r="B57" t="str">
            <v>house of 1000 corpses</v>
          </cell>
          <cell r="C57">
            <v>2003</v>
          </cell>
          <cell r="D57">
            <v>5.6</v>
          </cell>
          <cell r="E57">
            <v>27033</v>
          </cell>
          <cell r="F57" t="str">
            <v>['horror']</v>
          </cell>
          <cell r="G57">
            <v>3</v>
          </cell>
        </row>
        <row r="58">
          <cell r="B58" t="str">
            <v>human nature</v>
          </cell>
          <cell r="C58">
            <v>2001</v>
          </cell>
          <cell r="D58">
            <v>6.3</v>
          </cell>
          <cell r="E58">
            <v>10017</v>
          </cell>
          <cell r="F58" t="str">
            <v>['comedy', 'drama']</v>
          </cell>
          <cell r="G58">
            <v>3</v>
          </cell>
        </row>
        <row r="59">
          <cell r="B59" t="str">
            <v>i am legend</v>
          </cell>
          <cell r="C59">
            <v>2007</v>
          </cell>
          <cell r="D59">
            <v>7.1</v>
          </cell>
          <cell r="E59">
            <v>156084</v>
          </cell>
          <cell r="F59" t="str">
            <v>['drama', 'sci-fi', 'thriller']</v>
          </cell>
          <cell r="G59">
            <v>3</v>
          </cell>
        </row>
        <row r="60">
          <cell r="B60" t="str">
            <v>independence day</v>
          </cell>
          <cell r="C60">
            <v>1996</v>
          </cell>
          <cell r="D60">
            <v>6.6</v>
          </cell>
          <cell r="E60">
            <v>151698</v>
          </cell>
          <cell r="F60" t="str">
            <v>['action', 'adventure', 'sci-fi', 'thriller']</v>
          </cell>
          <cell r="G60">
            <v>3</v>
          </cell>
        </row>
        <row r="61">
          <cell r="B61" t="str">
            <v>indiana jones and the last crusade</v>
          </cell>
          <cell r="C61">
            <v>1989</v>
          </cell>
          <cell r="D61">
            <v>8.3000000000000007</v>
          </cell>
          <cell r="E61">
            <v>174947</v>
          </cell>
          <cell r="F61" t="str">
            <v>['action', 'adventure', 'thriller', 'action', 'adventure', 'fantasy']</v>
          </cell>
          <cell r="G61">
            <v>0</v>
          </cell>
        </row>
        <row r="62">
          <cell r="B62" t="str">
            <v>indiana jones and the temple of doom</v>
          </cell>
          <cell r="C62">
            <v>1984</v>
          </cell>
          <cell r="D62">
            <v>7.5</v>
          </cell>
          <cell r="E62">
            <v>112054</v>
          </cell>
          <cell r="F62" t="str">
            <v>['action', 'adventure']</v>
          </cell>
          <cell r="G62">
            <v>0</v>
          </cell>
        </row>
        <row r="63">
          <cell r="B63" t="str">
            <v>intolerable cruelty</v>
          </cell>
          <cell r="C63">
            <v>2003</v>
          </cell>
          <cell r="D63">
            <v>6.4</v>
          </cell>
          <cell r="E63">
            <v>36739</v>
          </cell>
          <cell r="F63" t="str">
            <v>['comedy', 'romance', 'crime']</v>
          </cell>
          <cell r="G63">
            <v>3</v>
          </cell>
        </row>
        <row r="64">
          <cell r="B64" t="str">
            <v>it happened one night</v>
          </cell>
          <cell r="C64">
            <v>1934</v>
          </cell>
          <cell r="D64">
            <v>8.3000000000000007</v>
          </cell>
          <cell r="E64">
            <v>25577</v>
          </cell>
          <cell r="F64" t="str">
            <v>['comedy', 'romance']</v>
          </cell>
          <cell r="G64">
            <v>3</v>
          </cell>
        </row>
        <row r="65">
          <cell r="B65" t="str">
            <v>jfk</v>
          </cell>
          <cell r="C65">
            <v>1991</v>
          </cell>
          <cell r="D65">
            <v>8</v>
          </cell>
          <cell r="E65">
            <v>60406</v>
          </cell>
          <cell r="F65" t="str">
            <v>['biography', 'drama', 'history', 'mystery', 'thriller']</v>
          </cell>
          <cell r="G65">
            <v>3</v>
          </cell>
        </row>
        <row r="66">
          <cell r="B66" t="str">
            <v>jackie brown</v>
          </cell>
          <cell r="C66">
            <v>1997</v>
          </cell>
          <cell r="D66">
            <v>7.6</v>
          </cell>
          <cell r="E66">
            <v>85496</v>
          </cell>
          <cell r="F66" t="str">
            <v>['crime', 'drama', 'thriller']</v>
          </cell>
          <cell r="G66">
            <v>3</v>
          </cell>
        </row>
        <row r="67">
          <cell r="B67" t="str">
            <v>jason x</v>
          </cell>
          <cell r="C67">
            <v>2001</v>
          </cell>
          <cell r="D67">
            <v>4.4000000000000004</v>
          </cell>
          <cell r="E67">
            <v>18199</v>
          </cell>
          <cell r="F67" t="str">
            <v>['horror', 'sci-fi']</v>
          </cell>
          <cell r="G67">
            <v>3</v>
          </cell>
        </row>
        <row r="68">
          <cell r="B68" t="str">
            <v>jaws</v>
          </cell>
          <cell r="C68">
            <v>1975</v>
          </cell>
          <cell r="D68">
            <v>8.3000000000000007</v>
          </cell>
          <cell r="E68">
            <v>140982</v>
          </cell>
          <cell r="F68" t="str">
            <v>['thriller']</v>
          </cell>
          <cell r="G68">
            <v>3</v>
          </cell>
        </row>
        <row r="69">
          <cell r="B69" t="str">
            <v>juno</v>
          </cell>
          <cell r="C69">
            <v>2007</v>
          </cell>
          <cell r="D69">
            <v>7.9</v>
          </cell>
          <cell r="E69">
            <v>152436</v>
          </cell>
          <cell r="F69" t="str">
            <v>['comedy', 'drama']</v>
          </cell>
          <cell r="G69">
            <v>3</v>
          </cell>
        </row>
        <row r="70">
          <cell r="B70" t="str">
            <v>kids</v>
          </cell>
          <cell r="C70">
            <v>1995</v>
          </cell>
          <cell r="D70">
            <v>6.8</v>
          </cell>
          <cell r="E70">
            <v>26546</v>
          </cell>
          <cell r="F70" t="str">
            <v>['crime', 'drama']</v>
          </cell>
          <cell r="G70">
            <v>3</v>
          </cell>
        </row>
        <row r="71">
          <cell r="B71" t="str">
            <v>krull</v>
          </cell>
          <cell r="C71">
            <v>1983</v>
          </cell>
          <cell r="D71">
            <v>5.9</v>
          </cell>
          <cell r="E71">
            <v>8246</v>
          </cell>
          <cell r="F71" t="str">
            <v>['fantasy', 'action', 'adventure', 'sci-fi']</v>
          </cell>
          <cell r="G71">
            <v>1</v>
          </cell>
        </row>
        <row r="72">
          <cell r="B72" t="str">
            <v>legally blonde</v>
          </cell>
          <cell r="C72">
            <v>2001</v>
          </cell>
          <cell r="D72">
            <v>6.2</v>
          </cell>
          <cell r="E72">
            <v>44558</v>
          </cell>
          <cell r="F72" t="str">
            <v>['comedy']</v>
          </cell>
          <cell r="G72">
            <v>3</v>
          </cell>
        </row>
        <row r="73">
          <cell r="B73" t="str">
            <v>legend</v>
          </cell>
          <cell r="C73">
            <v>1985</v>
          </cell>
          <cell r="D73">
            <v>6.2</v>
          </cell>
          <cell r="E73">
            <v>20907</v>
          </cell>
          <cell r="F73" t="str">
            <v>['fantasy', 'adventure', 'romance']</v>
          </cell>
          <cell r="G73">
            <v>3</v>
          </cell>
        </row>
        <row r="74">
          <cell r="B74" t="str">
            <v>little nicky</v>
          </cell>
          <cell r="C74">
            <v>2000</v>
          </cell>
          <cell r="D74">
            <v>5</v>
          </cell>
          <cell r="E74">
            <v>35489</v>
          </cell>
          <cell r="F74" t="str">
            <v>['fantasy', 'comedy', 'romance', 'animation', 'comedy', 'fantasy', 'horror']</v>
          </cell>
          <cell r="G74">
            <v>1</v>
          </cell>
        </row>
        <row r="75">
          <cell r="B75" t="str">
            <v>lost highway</v>
          </cell>
          <cell r="C75">
            <v>1997</v>
          </cell>
          <cell r="D75">
            <v>7.6</v>
          </cell>
          <cell r="E75">
            <v>42998</v>
          </cell>
          <cell r="F75" t="str">
            <v>['drama', 'horror', 'mystery', 'thriller']</v>
          </cell>
          <cell r="G75">
            <v>1</v>
          </cell>
        </row>
        <row r="76">
          <cell r="B76" t="str">
            <v>lost horizon</v>
          </cell>
          <cell r="C76">
            <v>1937</v>
          </cell>
          <cell r="D76">
            <v>7.8</v>
          </cell>
          <cell r="E76">
            <v>5509</v>
          </cell>
          <cell r="F76" t="str">
            <v>['adventure', 'drama', 'fantasy', 'mystery']</v>
          </cell>
          <cell r="G76">
            <v>2</v>
          </cell>
        </row>
        <row r="77">
          <cell r="B77" t="str">
            <v>men in black</v>
          </cell>
          <cell r="C77">
            <v>1997</v>
          </cell>
          <cell r="D77">
            <v>7</v>
          </cell>
          <cell r="E77">
            <v>121719</v>
          </cell>
          <cell r="F77" t="str">
            <v>['action', 'adventure', 'comedy', 'sci-fi']</v>
          </cell>
          <cell r="G77">
            <v>1</v>
          </cell>
        </row>
        <row r="78">
          <cell r="B78" t="str">
            <v>minority report</v>
          </cell>
          <cell r="C78">
            <v>2002</v>
          </cell>
          <cell r="D78">
            <v>7.7</v>
          </cell>
          <cell r="E78">
            <v>137009</v>
          </cell>
          <cell r="F78" t="str">
            <v>['action', 'crime', 'mystery', 'sci-fi', 'thriller', 'action', 'animation', 'drama', 'mystery', 'sci-fi', 'thriller']</v>
          </cell>
          <cell r="G78">
            <v>1</v>
          </cell>
        </row>
        <row r="79">
          <cell r="B79" t="str">
            <v>malcolm x</v>
          </cell>
          <cell r="C79">
            <v>1992</v>
          </cell>
          <cell r="D79">
            <v>7.7</v>
          </cell>
          <cell r="E79">
            <v>23317</v>
          </cell>
          <cell r="F79" t="str">
            <v>['biography', 'drama', 'history']</v>
          </cell>
          <cell r="G79">
            <v>3</v>
          </cell>
        </row>
        <row r="80">
          <cell r="B80" t="str">
            <v>marty</v>
          </cell>
          <cell r="C80">
            <v>1955</v>
          </cell>
          <cell r="D80">
            <v>7.7</v>
          </cell>
          <cell r="E80">
            <v>6379</v>
          </cell>
          <cell r="F80" t="str">
            <v>['drama', 'romance']</v>
          </cell>
          <cell r="G80">
            <v>3</v>
          </cell>
        </row>
        <row r="81">
          <cell r="B81" t="str">
            <v>meet john doe</v>
          </cell>
          <cell r="C81">
            <v>1941</v>
          </cell>
          <cell r="D81">
            <v>7.7</v>
          </cell>
          <cell r="E81">
            <v>4841</v>
          </cell>
          <cell r="F81" t="str">
            <v>['comedy', 'drama', 'romance']</v>
          </cell>
          <cell r="G81">
            <v>3</v>
          </cell>
        </row>
        <row r="82">
          <cell r="B82" t="str">
            <v>metropolis</v>
          </cell>
          <cell r="C82">
            <v>1927</v>
          </cell>
          <cell r="D82">
            <v>8.4</v>
          </cell>
          <cell r="E82">
            <v>40730</v>
          </cell>
          <cell r="F82" t="str">
            <v>['adventure', 'drama', 'sci-fi']</v>
          </cell>
          <cell r="G82">
            <v>1</v>
          </cell>
        </row>
        <row r="83">
          <cell r="B83" t="str">
            <v>monkeybone</v>
          </cell>
          <cell r="C83">
            <v>2001</v>
          </cell>
          <cell r="D83">
            <v>4.5</v>
          </cell>
          <cell r="E83">
            <v>8258</v>
          </cell>
          <cell r="F83" t="str">
            <v>['animation', 'comedy', 'fantasy', 'romance']</v>
          </cell>
          <cell r="G83">
            <v>3</v>
          </cell>
        </row>
        <row r="84">
          <cell r="B84" t="str">
            <v>mr. smith goes to washington</v>
          </cell>
          <cell r="C84">
            <v>1939</v>
          </cell>
          <cell r="D84">
            <v>8.4</v>
          </cell>
          <cell r="E84">
            <v>33984</v>
          </cell>
          <cell r="F84" t="str">
            <v>['drama']</v>
          </cell>
          <cell r="G84">
            <v>2</v>
          </cell>
        </row>
        <row r="85">
          <cell r="B85" t="str">
            <v xml:space="preserve"> 'gender': 0</v>
          </cell>
          <cell r="C85" t="str">
            <v xml:space="preserve"> 'id': 932308</v>
          </cell>
          <cell r="D85" t="str">
            <v xml:space="preserve"> 'name': 'Ferris Taylor'</v>
          </cell>
          <cell r="E85" t="str">
            <v xml:space="preserve"> 'order': 170</v>
          </cell>
          <cell r="F85" t="str">
            <v xml:space="preserve"> 'profile_path': '/cCHpINH8F2NOcLlYDr4iHytuFes.jpg'}</v>
          </cell>
          <cell r="G85" t="str">
            <v xml:space="preserve"> {'cast_id': 194</v>
          </cell>
        </row>
        <row r="86">
          <cell r="B86" t="str">
            <v>mr. deeds goes to town</v>
          </cell>
          <cell r="C86">
            <v>1936</v>
          </cell>
          <cell r="D86">
            <v>8</v>
          </cell>
          <cell r="E86">
            <v>7594</v>
          </cell>
          <cell r="F86" t="str">
            <v>['comedy', 'romance']</v>
          </cell>
          <cell r="G86">
            <v>3</v>
          </cell>
        </row>
        <row r="87">
          <cell r="B87" t="str">
            <v xml:space="preserve"> 'id': 1467394</v>
          </cell>
          <cell r="C87" t="str">
            <v xml:space="preserve"> 'name': 'Bess Wade'</v>
          </cell>
          <cell r="D87" t="str">
            <v xml:space="preserve"> 'order': 165</v>
          </cell>
          <cell r="E87" t="str">
            <v xml:space="preserve"> 'profile_path': None}</v>
          </cell>
          <cell r="F87" t="str">
            <v xml:space="preserve"> {'cast_id': 189</v>
          </cell>
          <cell r="G87" t="str">
            <v xml:space="preserve"> 'character': 'Phone Operator (uncredited)'</v>
          </cell>
        </row>
        <row r="88">
          <cell r="B88" t="str">
            <v>mystery men</v>
          </cell>
          <cell r="C88">
            <v>1999</v>
          </cell>
          <cell r="D88">
            <v>5.9</v>
          </cell>
          <cell r="E88">
            <v>31817</v>
          </cell>
          <cell r="F88" t="str">
            <v>['action', 'comedy', 'fantasy']</v>
          </cell>
          <cell r="G88">
            <v>1</v>
          </cell>
        </row>
        <row r="89">
          <cell r="B89" t="str">
            <v>next friday</v>
          </cell>
          <cell r="C89">
            <v>2000</v>
          </cell>
          <cell r="D89">
            <v>5.4</v>
          </cell>
          <cell r="E89">
            <v>10267</v>
          </cell>
          <cell r="F89" t="str">
            <v>['comedy']</v>
          </cell>
          <cell r="G89">
            <v>2</v>
          </cell>
        </row>
        <row r="90">
          <cell r="B90" t="str">
            <v>nick of time</v>
          </cell>
          <cell r="C90">
            <v>1995</v>
          </cell>
          <cell r="D90">
            <v>6.2</v>
          </cell>
          <cell r="E90">
            <v>15945</v>
          </cell>
          <cell r="F90" t="str">
            <v>['crime', 'drama', 'thriller']</v>
          </cell>
          <cell r="G90">
            <v>3</v>
          </cell>
        </row>
        <row r="91">
          <cell r="B91" t="str">
            <v>a nightmare on elm street</v>
          </cell>
          <cell r="C91">
            <v>1984</v>
          </cell>
          <cell r="D91">
            <v>7.4</v>
          </cell>
          <cell r="E91">
            <v>47161</v>
          </cell>
          <cell r="F91" t="str">
            <v>['horror']</v>
          </cell>
          <cell r="G91">
            <v>3</v>
          </cell>
        </row>
        <row r="92">
          <cell r="B92" t="str">
            <v>ninotchka</v>
          </cell>
          <cell r="C92">
            <v>1939</v>
          </cell>
          <cell r="D92">
            <v>7.9</v>
          </cell>
          <cell r="E92">
            <v>6951</v>
          </cell>
          <cell r="F92" t="str">
            <v>['comedy', 'romance']</v>
          </cell>
          <cell r="G92">
            <v>3</v>
          </cell>
        </row>
        <row r="93">
          <cell r="B93" t="str">
            <v>no country for old men</v>
          </cell>
          <cell r="C93">
            <v>2007</v>
          </cell>
          <cell r="D93">
            <v>8.3000000000000007</v>
          </cell>
          <cell r="E93">
            <v>202649</v>
          </cell>
          <cell r="F93" t="str">
            <v>['crime', 'drama', 'mystery', 'thriller', 'western']</v>
          </cell>
          <cell r="G93">
            <v>3</v>
          </cell>
        </row>
        <row r="94">
          <cell r="B94" t="str">
            <v>o brother, where art thou?</v>
          </cell>
          <cell r="C94">
            <v>2000</v>
          </cell>
          <cell r="D94">
            <v>7.8</v>
          </cell>
          <cell r="E94">
            <v>95628</v>
          </cell>
          <cell r="F94" t="str">
            <v>['comedy', 'adventure', 'crime', 'music']</v>
          </cell>
          <cell r="G94">
            <v>0</v>
          </cell>
        </row>
        <row r="95">
          <cell r="B95" t="str">
            <v>an officer and a gentleman</v>
          </cell>
          <cell r="C95">
            <v>1982</v>
          </cell>
          <cell r="D95">
            <v>6.8</v>
          </cell>
          <cell r="E95">
            <v>16883</v>
          </cell>
          <cell r="F95" t="str">
            <v>['drama', 'romance']</v>
          </cell>
          <cell r="G95">
            <v>3</v>
          </cell>
        </row>
        <row r="96">
          <cell r="B96" t="str">
            <v>panic room</v>
          </cell>
          <cell r="C96">
            <v>2002</v>
          </cell>
          <cell r="D96">
            <v>6.9</v>
          </cell>
          <cell r="E96">
            <v>69824</v>
          </cell>
          <cell r="F96" t="str">
            <v>['thriller']</v>
          </cell>
          <cell r="G96">
            <v>3</v>
          </cell>
        </row>
        <row r="97">
          <cell r="B97" t="str">
            <v>pleasantville</v>
          </cell>
          <cell r="C97">
            <v>1998</v>
          </cell>
          <cell r="D97">
            <v>7.5</v>
          </cell>
          <cell r="E97">
            <v>49669</v>
          </cell>
          <cell r="F97" t="str">
            <v>['comedy', 'drama', 'fantasy']</v>
          </cell>
          <cell r="G97">
            <v>3</v>
          </cell>
        </row>
        <row r="98">
          <cell r="B98" t="str">
            <v>punch-drunk love</v>
          </cell>
          <cell r="C98">
            <v>2002</v>
          </cell>
          <cell r="D98">
            <v>7.4</v>
          </cell>
          <cell r="E98">
            <v>50312</v>
          </cell>
          <cell r="F98" t="str">
            <v>['comedy', 'drama', 'romance']</v>
          </cell>
          <cell r="G98">
            <v>1</v>
          </cell>
        </row>
        <row r="99">
          <cell r="B99" t="str">
            <v>raging bull</v>
          </cell>
          <cell r="C99">
            <v>1980</v>
          </cell>
          <cell r="D99">
            <v>8.4</v>
          </cell>
          <cell r="E99">
            <v>91851</v>
          </cell>
          <cell r="F99" t="str">
            <v>['biography', 'drama', 'sport']</v>
          </cell>
          <cell r="G99">
            <v>1</v>
          </cell>
        </row>
        <row r="100">
          <cell r="B100" t="str">
            <v>rear window</v>
          </cell>
          <cell r="C100">
            <v>1954</v>
          </cell>
          <cell r="D100">
            <v>8.6999999999999993</v>
          </cell>
          <cell r="E100">
            <v>121165</v>
          </cell>
          <cell r="F100" t="str">
            <v>['crime', 'mystery', 'romance', 'thriller']</v>
          </cell>
          <cell r="G100">
            <v>3</v>
          </cell>
        </row>
        <row r="101">
          <cell r="B101" t="str">
            <v>rebel without a cause</v>
          </cell>
          <cell r="C101">
            <v>1955</v>
          </cell>
          <cell r="D101">
            <v>7.9</v>
          </cell>
          <cell r="E101">
            <v>27791</v>
          </cell>
          <cell r="F101" t="str">
            <v>['drama', 'romance']</v>
          </cell>
          <cell r="G101">
            <v>1</v>
          </cell>
        </row>
        <row r="102">
          <cell r="B102" t="str">
            <v>reservoir dogs</v>
          </cell>
          <cell r="C102">
            <v>1992</v>
          </cell>
          <cell r="D102">
            <v>8.4</v>
          </cell>
          <cell r="E102">
            <v>217185</v>
          </cell>
          <cell r="F102" t="str">
            <v>['crime', 'mystery', 'thriller']</v>
          </cell>
          <cell r="G102">
            <v>0</v>
          </cell>
        </row>
        <row r="103">
          <cell r="B103" t="str">
            <v>scary movie 2</v>
          </cell>
          <cell r="C103">
            <v>2001</v>
          </cell>
          <cell r="D103">
            <v>4.7</v>
          </cell>
          <cell r="E103">
            <v>44511</v>
          </cell>
          <cell r="F103" t="str">
            <v>['comedy']</v>
          </cell>
          <cell r="G103">
            <v>3</v>
          </cell>
        </row>
        <row r="104">
          <cell r="B104" t="str">
            <v>serial mom</v>
          </cell>
          <cell r="C104">
            <v>1994</v>
          </cell>
          <cell r="D104">
            <v>6.4</v>
          </cell>
          <cell r="E104">
            <v>11077</v>
          </cell>
          <cell r="F104" t="str">
            <v>['comedy', 'thriller']</v>
          </cell>
          <cell r="G104">
            <v>3</v>
          </cell>
        </row>
        <row r="105">
          <cell r="B105" t="str">
            <v>sex, lies, and videotape</v>
          </cell>
          <cell r="C105">
            <v>1989</v>
          </cell>
          <cell r="D105">
            <v>7.1</v>
          </cell>
          <cell r="E105">
            <v>18505</v>
          </cell>
          <cell r="F105" t="str">
            <v>['drama']</v>
          </cell>
          <cell r="G105">
            <v>2</v>
          </cell>
        </row>
        <row r="106">
          <cell r="B106" t="str">
            <v>shock treatment</v>
          </cell>
          <cell r="C106">
            <v>1981</v>
          </cell>
          <cell r="D106">
            <v>5.4</v>
          </cell>
          <cell r="E106">
            <v>1884</v>
          </cell>
          <cell r="F106" t="str">
            <v>['comedy', 'musical']</v>
          </cell>
          <cell r="G106">
            <v>3</v>
          </cell>
        </row>
        <row r="107">
          <cell r="B107" t="str">
            <v>sideways</v>
          </cell>
          <cell r="C107">
            <v>2004</v>
          </cell>
          <cell r="D107">
            <v>7.8</v>
          </cell>
          <cell r="E107">
            <v>70349</v>
          </cell>
          <cell r="F107" t="str">
            <v>['comedy', 'drama', 'romance']</v>
          </cell>
          <cell r="G107">
            <v>3</v>
          </cell>
        </row>
        <row r="108">
          <cell r="B108" t="str">
            <v>signs</v>
          </cell>
          <cell r="C108">
            <v>2002</v>
          </cell>
          <cell r="D108">
            <v>6.9</v>
          </cell>
          <cell r="E108">
            <v>113119</v>
          </cell>
          <cell r="F108" t="str">
            <v>['drama', 'mystery', 'sci-fi', 'thriller']</v>
          </cell>
          <cell r="G108">
            <v>1</v>
          </cell>
        </row>
        <row r="109">
          <cell r="B109" t="str">
            <v>slither</v>
          </cell>
          <cell r="C109">
            <v>2006</v>
          </cell>
          <cell r="D109">
            <v>6.6</v>
          </cell>
          <cell r="E109">
            <v>26497</v>
          </cell>
          <cell r="F109" t="str">
            <v>['comedy', 'horror', 'sci-fi']</v>
          </cell>
          <cell r="G109">
            <v>3</v>
          </cell>
        </row>
        <row r="110">
          <cell r="B110" t="str">
            <v>solaris</v>
          </cell>
          <cell r="C110">
            <v>2002</v>
          </cell>
          <cell r="D110">
            <v>6.2</v>
          </cell>
          <cell r="E110">
            <v>33541</v>
          </cell>
          <cell r="F110" t="str">
            <v>['drama', 'mystery', 'romance', 'sci-fi']</v>
          </cell>
          <cell r="G110">
            <v>1</v>
          </cell>
        </row>
        <row r="111">
          <cell r="B111" t="str">
            <v>spider-man</v>
          </cell>
          <cell r="C111">
            <v>2002</v>
          </cell>
          <cell r="D111">
            <v>7.4</v>
          </cell>
          <cell r="E111">
            <v>169898</v>
          </cell>
          <cell r="F111" t="str">
            <v>['action', 'adventure', 'fantasy', 'sci-fi', 'action', 'adventure', 'sci-fi', 'thriller']</v>
          </cell>
          <cell r="G111">
            <v>1</v>
          </cell>
        </row>
        <row r="112">
          <cell r="B112" t="str">
            <v>stalag 17</v>
          </cell>
          <cell r="C112">
            <v>1953</v>
          </cell>
          <cell r="D112">
            <v>8.1999999999999993</v>
          </cell>
          <cell r="E112">
            <v>21182</v>
          </cell>
          <cell r="F112" t="str">
            <v>['drama', 'war']</v>
          </cell>
          <cell r="G112">
            <v>0</v>
          </cell>
        </row>
        <row r="113">
          <cell r="B113" t="str">
            <v>star trek iii: the search for spock</v>
          </cell>
          <cell r="C113">
            <v>1984</v>
          </cell>
          <cell r="D113">
            <v>6.5</v>
          </cell>
          <cell r="E113">
            <v>22466</v>
          </cell>
          <cell r="F113" t="str">
            <v>['action', 'adventure', 'sci-fi', 'thriller']</v>
          </cell>
          <cell r="G113">
            <v>1</v>
          </cell>
        </row>
        <row r="114">
          <cell r="B114" t="str">
            <v>star trek: insurrection</v>
          </cell>
          <cell r="C114">
            <v>1998</v>
          </cell>
          <cell r="D114">
            <v>6.3</v>
          </cell>
          <cell r="E114">
            <v>26728</v>
          </cell>
          <cell r="F114" t="str">
            <v>['action', 'adventure', 'sci-fi', 'thriller']</v>
          </cell>
          <cell r="G114">
            <v>3</v>
          </cell>
        </row>
        <row r="115">
          <cell r="B115" t="str">
            <v>star trek: first contact</v>
          </cell>
          <cell r="C115">
            <v>1996</v>
          </cell>
          <cell r="D115">
            <v>7.6</v>
          </cell>
          <cell r="E115">
            <v>45429</v>
          </cell>
          <cell r="F115" t="str">
            <v>['action', 'adventure', 'sci-fi', 'thriller']</v>
          </cell>
          <cell r="G115">
            <v>3</v>
          </cell>
        </row>
        <row r="116">
          <cell r="B116" t="str">
            <v>star trek vi: the undiscovered country</v>
          </cell>
          <cell r="C116">
            <v>1991</v>
          </cell>
          <cell r="D116">
            <v>7.2</v>
          </cell>
          <cell r="E116">
            <v>23751</v>
          </cell>
          <cell r="F116" t="str">
            <v>['action', 'mystery', 'sci-fi', 'thriller']</v>
          </cell>
          <cell r="G116">
            <v>2</v>
          </cell>
        </row>
        <row r="117">
          <cell r="B117" t="str">
            <v>star trek: nemesis</v>
          </cell>
          <cell r="C117">
            <v>2002</v>
          </cell>
          <cell r="D117">
            <v>6.4</v>
          </cell>
          <cell r="E117">
            <v>28682</v>
          </cell>
          <cell r="F117" t="str">
            <v>['action', 'sci-fi', 'thriller']</v>
          </cell>
          <cell r="G117">
            <v>1</v>
          </cell>
        </row>
        <row r="118">
          <cell r="B118" t="str">
            <v>starman</v>
          </cell>
          <cell r="C118">
            <v>1984</v>
          </cell>
          <cell r="D118">
            <v>6.9</v>
          </cell>
          <cell r="E118">
            <v>14204</v>
          </cell>
          <cell r="F118" t="str">
            <v>['adventure', 'drama', 'romance', 'sci-fi']</v>
          </cell>
          <cell r="G118">
            <v>0</v>
          </cell>
        </row>
        <row r="119">
          <cell r="B119" t="str">
            <v>strange days</v>
          </cell>
          <cell r="C119">
            <v>1995</v>
          </cell>
          <cell r="D119">
            <v>7.1</v>
          </cell>
          <cell r="E119">
            <v>27744</v>
          </cell>
          <cell r="F119" t="str">
            <v>['action', 'crime', 'drama', 'fantasy', 'music', 'mystery', 'sci-fi', 'thriller']</v>
          </cell>
          <cell r="G119">
            <v>3</v>
          </cell>
        </row>
        <row r="120">
          <cell r="B120" t="str">
            <v>swingers</v>
          </cell>
          <cell r="C120">
            <v>1996</v>
          </cell>
          <cell r="D120">
            <v>7.6</v>
          </cell>
          <cell r="E120">
            <v>32427</v>
          </cell>
          <cell r="F120" t="str">
            <v>['comedy', 'drama']</v>
          </cell>
          <cell r="G120">
            <v>2</v>
          </cell>
        </row>
        <row r="121">
          <cell r="B121" t="str">
            <v>taxi driver</v>
          </cell>
          <cell r="C121">
            <v>1976</v>
          </cell>
          <cell r="D121">
            <v>8.6</v>
          </cell>
          <cell r="E121">
            <v>159525</v>
          </cell>
          <cell r="F121" t="str">
            <v>['drama', 'thriller']</v>
          </cell>
          <cell r="G121">
            <v>1</v>
          </cell>
        </row>
        <row r="122">
          <cell r="B122" t="str">
            <v>thirteen days</v>
          </cell>
          <cell r="C122">
            <v>2000</v>
          </cell>
          <cell r="D122">
            <v>7.3</v>
          </cell>
          <cell r="E122">
            <v>23732</v>
          </cell>
          <cell r="F122" t="str">
            <v>['drama', 'history', 'thriller']</v>
          </cell>
          <cell r="G122">
            <v>1</v>
          </cell>
        </row>
        <row r="123">
          <cell r="B123" t="str">
            <v>top gun</v>
          </cell>
          <cell r="C123">
            <v>1986</v>
          </cell>
          <cell r="D123">
            <v>6.5</v>
          </cell>
          <cell r="E123">
            <v>81087</v>
          </cell>
          <cell r="F123" t="str">
            <v>['action', 'drama', 'romance']</v>
          </cell>
          <cell r="G123">
            <v>2</v>
          </cell>
        </row>
        <row r="124">
          <cell r="B124" t="str">
            <v>total recall</v>
          </cell>
          <cell r="C124">
            <v>1990</v>
          </cell>
          <cell r="D124">
            <v>7.4</v>
          </cell>
          <cell r="E124">
            <v>71383</v>
          </cell>
          <cell r="F124" t="str">
            <v>['action', 'adventure', 'sci-fi', 'thriller']</v>
          </cell>
          <cell r="G124">
            <v>1</v>
          </cell>
        </row>
        <row r="125">
          <cell r="B125" t="str">
            <v>tremors</v>
          </cell>
          <cell r="C125">
            <v>1990</v>
          </cell>
          <cell r="D125">
            <v>7.1</v>
          </cell>
          <cell r="E125">
            <v>30553</v>
          </cell>
          <cell r="F125" t="str">
            <v>['action', 'comedy', 'horror', 'thriller']</v>
          </cell>
          <cell r="G125">
            <v>3</v>
          </cell>
        </row>
        <row r="126">
          <cell r="B126" t="str">
            <v>twin peaks: fire walk with me</v>
          </cell>
          <cell r="C126">
            <v>1992</v>
          </cell>
          <cell r="D126">
            <v>7</v>
          </cell>
          <cell r="E126">
            <v>21274</v>
          </cell>
          <cell r="F126" t="str">
            <v>['drama', 'horror', 'mystery', 'thriller']</v>
          </cell>
          <cell r="G126">
            <v>3</v>
          </cell>
        </row>
        <row r="127">
          <cell r="B127" t="str">
            <v>new nightmare</v>
          </cell>
          <cell r="C127">
            <v>1994</v>
          </cell>
          <cell r="D127">
            <v>6.3</v>
          </cell>
          <cell r="E127">
            <v>14975</v>
          </cell>
          <cell r="F127" t="str">
            <v>['fantasy', 'horror', 'mystery', 'thriller']</v>
          </cell>
          <cell r="G127">
            <v>3</v>
          </cell>
        </row>
        <row r="128">
          <cell r="B128" t="str">
            <v>wild at heart</v>
          </cell>
          <cell r="C128">
            <v>1990</v>
          </cell>
          <cell r="D128">
            <v>7.2</v>
          </cell>
          <cell r="E128">
            <v>29388</v>
          </cell>
          <cell r="F128" t="str">
            <v>['crime', 'romance', 'thriller']</v>
          </cell>
          <cell r="G128">
            <v>2</v>
          </cell>
        </row>
        <row r="129">
          <cell r="B129" t="str">
            <v>agnes of god</v>
          </cell>
          <cell r="C129">
            <v>1985</v>
          </cell>
          <cell r="D129">
            <v>6.5</v>
          </cell>
          <cell r="E129">
            <v>3490</v>
          </cell>
          <cell r="F129" t="str">
            <v>['drama', 'mystery', 'thriller']</v>
          </cell>
          <cell r="G129">
            <v>3</v>
          </cell>
        </row>
        <row r="130">
          <cell r="B130" t="str">
            <v>alien</v>
          </cell>
          <cell r="C130">
            <v>1979</v>
          </cell>
          <cell r="D130">
            <v>8.5</v>
          </cell>
          <cell r="E130">
            <v>184471</v>
          </cell>
          <cell r="F130" t="str">
            <v>['adventure', 'horror', 'sci-fi', 'thriller']</v>
          </cell>
          <cell r="G130">
            <v>3</v>
          </cell>
        </row>
        <row r="131">
          <cell r="B131" t="str">
            <v>all about eve</v>
          </cell>
          <cell r="C131">
            <v>1950</v>
          </cell>
          <cell r="D131">
            <v>8.5</v>
          </cell>
          <cell r="E131">
            <v>35597</v>
          </cell>
          <cell r="F131" t="str">
            <v>['drama']</v>
          </cell>
          <cell r="G131">
            <v>3</v>
          </cell>
        </row>
        <row r="132">
          <cell r="B132" t="str">
            <v>american pie</v>
          </cell>
          <cell r="C132">
            <v>1999</v>
          </cell>
          <cell r="D132">
            <v>6.9</v>
          </cell>
          <cell r="E132">
            <v>107961</v>
          </cell>
          <cell r="F132" t="str">
            <v>['comedy', 'romance']</v>
          </cell>
          <cell r="G132">
            <v>2</v>
          </cell>
        </row>
        <row r="133">
          <cell r="B133" t="str">
            <v>an american werewolf in paris</v>
          </cell>
          <cell r="C133">
            <v>1997</v>
          </cell>
          <cell r="D133">
            <v>4.9000000000000004</v>
          </cell>
          <cell r="E133">
            <v>10158</v>
          </cell>
          <cell r="F133" t="str">
            <v>['horror', 'romance', 'thriller', 'comedy']</v>
          </cell>
          <cell r="G133">
            <v>1</v>
          </cell>
        </row>
        <row r="134">
          <cell r="B134" t="str">
            <v>anastasia</v>
          </cell>
          <cell r="C134">
            <v>1997</v>
          </cell>
          <cell r="D134">
            <v>6.6</v>
          </cell>
          <cell r="E134">
            <v>16844</v>
          </cell>
          <cell r="F134" t="str">
            <v>['animation', 'adventure', 'drama', 'family', 'musical', 'animation', 'family']</v>
          </cell>
          <cell r="G134">
            <v>3</v>
          </cell>
        </row>
        <row r="135">
          <cell r="B135" t="str">
            <v>annie hall</v>
          </cell>
          <cell r="C135">
            <v>1977</v>
          </cell>
          <cell r="D135">
            <v>8.3000000000000007</v>
          </cell>
          <cell r="E135">
            <v>66781</v>
          </cell>
          <cell r="F135" t="str">
            <v>['comedy', 'drama', 'romance']</v>
          </cell>
          <cell r="G135">
            <v>3</v>
          </cell>
        </row>
        <row r="136">
          <cell r="B136" t="str">
            <v>antz</v>
          </cell>
          <cell r="C136">
            <v>1998</v>
          </cell>
          <cell r="D136">
            <v>6.8</v>
          </cell>
          <cell r="E136">
            <v>37825</v>
          </cell>
          <cell r="F136" t="str">
            <v>['animation', 'adventure', 'comedy', 'family']</v>
          </cell>
          <cell r="G136">
            <v>3</v>
          </cell>
        </row>
        <row r="137">
          <cell r="B137" t="str">
            <v>apocalypse now</v>
          </cell>
          <cell r="C137">
            <v>1979</v>
          </cell>
          <cell r="D137">
            <v>8.6</v>
          </cell>
          <cell r="E137">
            <v>176465</v>
          </cell>
          <cell r="F137" t="str">
            <v>['drama', 'war']</v>
          </cell>
          <cell r="G137">
            <v>0</v>
          </cell>
        </row>
        <row r="138">
          <cell r="B138" t="str">
            <v>as good as it gets</v>
          </cell>
          <cell r="C138">
            <v>1997</v>
          </cell>
          <cell r="D138">
            <v>7.8</v>
          </cell>
          <cell r="E138">
            <v>93201</v>
          </cell>
          <cell r="F138" t="str">
            <v>['comedy', 'drama', 'romance']</v>
          </cell>
          <cell r="G138">
            <v>3</v>
          </cell>
        </row>
        <row r="139">
          <cell r="B139" t="str">
            <v>assassins</v>
          </cell>
          <cell r="C139">
            <v>1995</v>
          </cell>
          <cell r="D139">
            <v>6</v>
          </cell>
          <cell r="E139">
            <v>23681</v>
          </cell>
          <cell r="F139" t="str">
            <v>['action', 'thriller', 'crime']</v>
          </cell>
          <cell r="G139">
            <v>1</v>
          </cell>
        </row>
        <row r="140">
          <cell r="B140" t="str">
            <v>a walk to remember</v>
          </cell>
          <cell r="C140">
            <v>2002</v>
          </cell>
          <cell r="D140">
            <v>7.1</v>
          </cell>
          <cell r="E140">
            <v>38751</v>
          </cell>
          <cell r="F140" t="str">
            <v>['drama', 'romance']</v>
          </cell>
          <cell r="G140">
            <v>3</v>
          </cell>
        </row>
        <row r="141">
          <cell r="B141" t="str">
            <v>back to the future</v>
          </cell>
          <cell r="C141">
            <v>1985</v>
          </cell>
          <cell r="D141">
            <v>8.4</v>
          </cell>
          <cell r="E141">
            <v>207376</v>
          </cell>
          <cell r="F141" t="str">
            <v>['adventure', 'family', 'sci-fi']</v>
          </cell>
          <cell r="G141">
            <v>2</v>
          </cell>
        </row>
        <row r="142">
          <cell r="B142" t="str">
            <v>badlands</v>
          </cell>
          <cell r="C142">
            <v>1973</v>
          </cell>
          <cell r="D142">
            <v>7.9</v>
          </cell>
          <cell r="E142">
            <v>16753</v>
          </cell>
          <cell r="F142" t="str">
            <v>['crime', 'drama', 'romance', 'thriller']</v>
          </cell>
          <cell r="G142">
            <v>0</v>
          </cell>
        </row>
        <row r="143">
          <cell r="B143" t="str">
            <v>barton fink</v>
          </cell>
          <cell r="C143">
            <v>1991</v>
          </cell>
          <cell r="D143">
            <v>7.8</v>
          </cell>
          <cell r="E143">
            <v>33119</v>
          </cell>
          <cell r="F143" t="str">
            <v>['drama', 'mystery', 'thriller']</v>
          </cell>
          <cell r="G143">
            <v>1</v>
          </cell>
        </row>
        <row r="144">
          <cell r="B144" t="str">
            <v>basic instinct</v>
          </cell>
          <cell r="C144">
            <v>1992</v>
          </cell>
          <cell r="D144">
            <v>6.9</v>
          </cell>
          <cell r="E144">
            <v>57615</v>
          </cell>
          <cell r="F144" t="str">
            <v>['mystery', 'romance', 'thriller']</v>
          </cell>
          <cell r="G144">
            <v>1</v>
          </cell>
        </row>
        <row r="145">
          <cell r="B145" t="str">
            <v>basquiat</v>
          </cell>
          <cell r="C145">
            <v>1996</v>
          </cell>
          <cell r="D145">
            <v>6.7</v>
          </cell>
          <cell r="E145">
            <v>8016</v>
          </cell>
          <cell r="F145" t="str">
            <v>['biography', 'drama']</v>
          </cell>
          <cell r="G145">
            <v>2</v>
          </cell>
        </row>
        <row r="146">
          <cell r="B146" t="str">
            <v>batman returns</v>
          </cell>
          <cell r="C146">
            <v>1992</v>
          </cell>
          <cell r="D146">
            <v>6.9</v>
          </cell>
          <cell r="E146">
            <v>79770</v>
          </cell>
          <cell r="F146" t="str">
            <v>['action', 'crime', 'fantasy', 'thriller', 'animation', 'crime', 'fantasy', 'action', 'thriller']</v>
          </cell>
          <cell r="G146">
            <v>0</v>
          </cell>
        </row>
        <row r="147">
          <cell r="B147" t="str">
            <v>batman forever</v>
          </cell>
          <cell r="C147">
            <v>1995</v>
          </cell>
          <cell r="D147">
            <v>5.4</v>
          </cell>
          <cell r="E147">
            <v>77223</v>
          </cell>
          <cell r="F147" t="str">
            <v>['action', 'crime', 'fantasy', 'thriller']</v>
          </cell>
          <cell r="G147">
            <v>1</v>
          </cell>
        </row>
        <row r="148">
          <cell r="B148" t="str">
            <v>batman</v>
          </cell>
          <cell r="C148">
            <v>1989</v>
          </cell>
          <cell r="D148">
            <v>7.6</v>
          </cell>
          <cell r="E148">
            <v>112731</v>
          </cell>
          <cell r="F148" t="str">
            <v>['crime', 'drama', 'thriller', 'action', 'adventure', 'crime']</v>
          </cell>
          <cell r="G148">
            <v>1</v>
          </cell>
        </row>
        <row r="149">
          <cell r="B149" t="str">
            <v>beavis and butt-head do america</v>
          </cell>
          <cell r="C149">
            <v>1996</v>
          </cell>
          <cell r="D149">
            <v>6.6</v>
          </cell>
          <cell r="E149">
            <v>23149</v>
          </cell>
          <cell r="F149" t="str">
            <v>['animation', 'adventure', 'comedy', 'crime']</v>
          </cell>
          <cell r="G149">
            <v>1</v>
          </cell>
        </row>
        <row r="150">
          <cell r="B150" t="str">
            <v>being there</v>
          </cell>
          <cell r="C150">
            <v>1979</v>
          </cell>
          <cell r="D150">
            <v>8</v>
          </cell>
          <cell r="E150">
            <v>25085</v>
          </cell>
          <cell r="F150" t="str">
            <v>['drama', 'comedy']</v>
          </cell>
          <cell r="G150">
            <v>2</v>
          </cell>
        </row>
        <row r="151">
          <cell r="B151" t="str">
            <v>being john malkovich</v>
          </cell>
          <cell r="C151">
            <v>1999</v>
          </cell>
          <cell r="D151">
            <v>7.9</v>
          </cell>
          <cell r="E151">
            <v>115008</v>
          </cell>
          <cell r="F151" t="str">
            <v>['comedy', 'drama', 'fantasy', 'romance']</v>
          </cell>
          <cell r="G151">
            <v>3</v>
          </cell>
        </row>
        <row r="152">
          <cell r="B152" t="str">
            <v>beloved</v>
          </cell>
          <cell r="C152" t="str">
            <v>1998/I</v>
          </cell>
          <cell r="D152">
            <v>5.6</v>
          </cell>
          <cell r="E152">
            <v>4014</v>
          </cell>
          <cell r="F152" t="str">
            <v>['drama', 'mystery']</v>
          </cell>
          <cell r="G152">
            <v>3</v>
          </cell>
        </row>
        <row r="153">
          <cell r="B153" t="str">
            <v>blade ii</v>
          </cell>
          <cell r="C153">
            <v>2002</v>
          </cell>
          <cell r="D153">
            <v>6.6</v>
          </cell>
          <cell r="E153">
            <v>51826</v>
          </cell>
          <cell r="F153" t="str">
            <v>['action', 'fantasy', 'horror', 'thriller', 'action', 'adventure', 'horror']</v>
          </cell>
          <cell r="G153">
            <v>1</v>
          </cell>
        </row>
        <row r="154">
          <cell r="B154" t="str">
            <v>blade</v>
          </cell>
          <cell r="C154">
            <v>1998</v>
          </cell>
          <cell r="D154">
            <v>7</v>
          </cell>
          <cell r="E154">
            <v>65885</v>
          </cell>
          <cell r="F154" t="str">
            <v>['action', 'adventure', 'fantasy', 'horror', 'thriller']</v>
          </cell>
          <cell r="G154">
            <v>1</v>
          </cell>
        </row>
        <row r="155">
          <cell r="B155" t="str">
            <v>blow</v>
          </cell>
          <cell r="C155">
            <v>2001</v>
          </cell>
          <cell r="D155">
            <v>7.4</v>
          </cell>
          <cell r="E155">
            <v>71334</v>
          </cell>
          <cell r="F155" t="str">
            <v>['biography', 'crime', 'drama']</v>
          </cell>
          <cell r="G155">
            <v>1</v>
          </cell>
        </row>
        <row r="156">
          <cell r="B156" t="str">
            <v>la battaglia di algeri</v>
          </cell>
          <cell r="C156">
            <v>1966</v>
          </cell>
          <cell r="D156">
            <v>8.1999999999999993</v>
          </cell>
          <cell r="E156">
            <v>14339</v>
          </cell>
          <cell r="F156" t="str">
            <v>['drama', 'history', 'war']</v>
          </cell>
          <cell r="G156">
            <v>1</v>
          </cell>
        </row>
        <row r="157">
          <cell r="B157" t="str">
            <v>body of evidence</v>
          </cell>
          <cell r="C157">
            <v>1993</v>
          </cell>
          <cell r="D157">
            <v>4.0999999999999996</v>
          </cell>
          <cell r="E157">
            <v>6052</v>
          </cell>
          <cell r="F157" t="str">
            <v>['drama', 'romance', 'thriller']</v>
          </cell>
          <cell r="G157">
            <v>3</v>
          </cell>
        </row>
        <row r="158">
          <cell r="B158" t="str">
            <v>bound</v>
          </cell>
          <cell r="C158">
            <v>1996</v>
          </cell>
          <cell r="D158">
            <v>7.5</v>
          </cell>
          <cell r="E158">
            <v>23772</v>
          </cell>
          <cell r="F158" t="str">
            <v>['crime', 'drama', 'thriller']</v>
          </cell>
          <cell r="G158">
            <v>3</v>
          </cell>
        </row>
        <row r="159">
          <cell r="B159" t="str">
            <v>brazil</v>
          </cell>
          <cell r="C159">
            <v>1985</v>
          </cell>
          <cell r="D159">
            <v>8</v>
          </cell>
          <cell r="E159">
            <v>77350</v>
          </cell>
          <cell r="F159" t="str">
            <v>['drama', 'fantasy', 'sci-fi']</v>
          </cell>
          <cell r="G159">
            <v>3</v>
          </cell>
        </row>
        <row r="160">
          <cell r="B160" t="str">
            <v>broadcast news</v>
          </cell>
          <cell r="C160">
            <v>1987</v>
          </cell>
          <cell r="D160">
            <v>7.1</v>
          </cell>
          <cell r="E160">
            <v>10559</v>
          </cell>
          <cell r="F160" t="str">
            <v>['comedy', 'drama', 'romance']</v>
          </cell>
          <cell r="G160">
            <v>3</v>
          </cell>
        </row>
        <row r="161">
          <cell r="B161" t="str">
            <v>a bucket of blood</v>
          </cell>
          <cell r="C161">
            <v>1959</v>
          </cell>
          <cell r="D161">
            <v>6.8</v>
          </cell>
          <cell r="E161">
            <v>1892</v>
          </cell>
          <cell r="F161" t="str">
            <v>['comedy', 'horror']</v>
          </cell>
          <cell r="G161">
            <v>2</v>
          </cell>
        </row>
        <row r="162">
          <cell r="B162" t="str">
            <v>buffy the vampire slayer</v>
          </cell>
          <cell r="C162">
            <v>1992</v>
          </cell>
          <cell r="D162">
            <v>5.3</v>
          </cell>
          <cell r="E162">
            <v>16206</v>
          </cell>
          <cell r="F162" t="str">
            <v>['horror', 'comedy', 'action']</v>
          </cell>
          <cell r="G162">
            <v>3</v>
          </cell>
        </row>
        <row r="163">
          <cell r="B163" t="str">
            <v>casino</v>
          </cell>
          <cell r="C163">
            <v>1995</v>
          </cell>
          <cell r="D163">
            <v>8.1</v>
          </cell>
          <cell r="E163">
            <v>111223</v>
          </cell>
          <cell r="F163" t="str">
            <v>['biography', 'crime', 'drama']</v>
          </cell>
          <cell r="G163">
            <v>2</v>
          </cell>
        </row>
        <row r="164">
          <cell r="B164" t="str">
            <v>catwoman</v>
          </cell>
          <cell r="C164">
            <v>2004</v>
          </cell>
          <cell r="D164">
            <v>3.2</v>
          </cell>
          <cell r="E164">
            <v>35065</v>
          </cell>
          <cell r="F164" t="str">
            <v>['action', 'crime', 'fantasy']</v>
          </cell>
          <cell r="G164">
            <v>3</v>
          </cell>
        </row>
        <row r="165">
          <cell r="B165" t="str">
            <v>cellular</v>
          </cell>
          <cell r="C165">
            <v>2004</v>
          </cell>
          <cell r="D165">
            <v>6.5</v>
          </cell>
          <cell r="E165">
            <v>32920</v>
          </cell>
          <cell r="F165" t="str">
            <v>['action', 'crime', 'thriller']</v>
          </cell>
          <cell r="G165">
            <v>3</v>
          </cell>
        </row>
        <row r="166">
          <cell r="B166" t="str">
            <v>charade</v>
          </cell>
          <cell r="C166">
            <v>1963</v>
          </cell>
          <cell r="D166">
            <v>8</v>
          </cell>
          <cell r="E166">
            <v>22815</v>
          </cell>
          <cell r="F166" t="str">
            <v>['comedy', 'mystery', 'romance', 'thriller']</v>
          </cell>
          <cell r="G166">
            <v>2</v>
          </cell>
        </row>
        <row r="167">
          <cell r="B167" t="str">
            <v>cherry falls</v>
          </cell>
          <cell r="C167">
            <v>2000</v>
          </cell>
          <cell r="D167">
            <v>4.8</v>
          </cell>
          <cell r="E167">
            <v>5669</v>
          </cell>
          <cell r="F167" t="str">
            <v>['horror', 'mystery', 'thriller']</v>
          </cell>
          <cell r="G167">
            <v>3</v>
          </cell>
        </row>
        <row r="168">
          <cell r="B168" t="str">
            <v>chinatown</v>
          </cell>
          <cell r="C168">
            <v>1974</v>
          </cell>
          <cell r="D168">
            <v>8.5</v>
          </cell>
          <cell r="E168">
            <v>80698</v>
          </cell>
          <cell r="F168" t="str">
            <v>['crime', 'drama', 'mystery', 'thriller']</v>
          </cell>
          <cell r="G168">
            <v>2</v>
          </cell>
        </row>
        <row r="169">
          <cell r="B169" t="str">
            <v>citizen kane</v>
          </cell>
          <cell r="C169">
            <v>1941</v>
          </cell>
          <cell r="D169">
            <v>8.6</v>
          </cell>
          <cell r="E169">
            <v>140517</v>
          </cell>
          <cell r="F169" t="str">
            <v>['drama', 'mystery']</v>
          </cell>
          <cell r="G169">
            <v>1</v>
          </cell>
        </row>
        <row r="170">
          <cell r="B170" t="str">
            <v>cliffhanger</v>
          </cell>
          <cell r="C170">
            <v>1993</v>
          </cell>
          <cell r="D170">
            <v>6.2</v>
          </cell>
          <cell r="E170">
            <v>34880</v>
          </cell>
          <cell r="F170" t="str">
            <v>['action', 'adventure', 'thriller']</v>
          </cell>
          <cell r="G170">
            <v>1</v>
          </cell>
        </row>
        <row r="171">
          <cell r="B171" t="str">
            <v>a clockwork orange</v>
          </cell>
          <cell r="C171">
            <v>1971</v>
          </cell>
          <cell r="D171">
            <v>8.5</v>
          </cell>
          <cell r="E171">
            <v>197372</v>
          </cell>
          <cell r="F171" t="str">
            <v>['crime', 'drama', 'sci-fi']</v>
          </cell>
          <cell r="G171">
            <v>1</v>
          </cell>
        </row>
        <row r="172">
          <cell r="B172" t="str">
            <v>collateral</v>
          </cell>
          <cell r="C172">
            <v>2004</v>
          </cell>
          <cell r="D172">
            <v>7.8</v>
          </cell>
          <cell r="E172">
            <v>106866</v>
          </cell>
          <cell r="F172" t="str">
            <v>['crime', 'drama', 'thriller']</v>
          </cell>
          <cell r="G172">
            <v>1</v>
          </cell>
        </row>
        <row r="173">
          <cell r="B173" t="str">
            <v>conspiracy theory</v>
          </cell>
          <cell r="C173">
            <v>1997</v>
          </cell>
          <cell r="D173">
            <v>6.5</v>
          </cell>
          <cell r="E173">
            <v>36045</v>
          </cell>
          <cell r="F173" t="str">
            <v>['action', 'crime', 'mystery', 'romance', 'thriller']</v>
          </cell>
          <cell r="G173">
            <v>2</v>
          </cell>
        </row>
        <row r="174">
          <cell r="B174" t="str">
            <v>contact</v>
          </cell>
          <cell r="C174">
            <v>1997</v>
          </cell>
          <cell r="D174">
            <v>7.4</v>
          </cell>
          <cell r="E174">
            <v>75043</v>
          </cell>
          <cell r="F174" t="str">
            <v>['drama', 'mystery', 'sci-fi', 'thriller']</v>
          </cell>
          <cell r="G174">
            <v>3</v>
          </cell>
        </row>
        <row r="175">
          <cell r="B175" t="str">
            <v>cool hand luke</v>
          </cell>
          <cell r="C175">
            <v>1967</v>
          </cell>
          <cell r="D175">
            <v>8.3000000000000007</v>
          </cell>
          <cell r="E175">
            <v>46514</v>
          </cell>
          <cell r="F175" t="str">
            <v>['crime', 'drama']</v>
          </cell>
          <cell r="G175">
            <v>1</v>
          </cell>
        </row>
        <row r="176">
          <cell r="B176" t="str">
            <v>copycat</v>
          </cell>
          <cell r="C176">
            <v>1995</v>
          </cell>
          <cell r="D176">
            <v>6.5</v>
          </cell>
          <cell r="E176">
            <v>17335</v>
          </cell>
          <cell r="F176" t="str">
            <v>['crime', 'mystery', 'thriller']</v>
          </cell>
          <cell r="G176">
            <v>3</v>
          </cell>
        </row>
        <row r="177">
          <cell r="B177" t="str">
            <v>crash</v>
          </cell>
          <cell r="C177" t="str">
            <v>2004/I</v>
          </cell>
          <cell r="D177">
            <v>8</v>
          </cell>
          <cell r="E177">
            <v>174003</v>
          </cell>
          <cell r="F177" t="str">
            <v>['crime', 'drama']</v>
          </cell>
          <cell r="G177">
            <v>3</v>
          </cell>
        </row>
        <row r="178">
          <cell r="B178" t="str">
            <v>cruel intentions</v>
          </cell>
          <cell r="C178">
            <v>1999</v>
          </cell>
          <cell r="D178">
            <v>6.7</v>
          </cell>
          <cell r="E178">
            <v>67532</v>
          </cell>
          <cell r="F178" t="str">
            <v>['drama', 'romance', 'thriller']</v>
          </cell>
          <cell r="G178">
            <v>3</v>
          </cell>
        </row>
        <row r="179">
          <cell r="B179" t="str">
            <v>dark city</v>
          </cell>
          <cell r="C179">
            <v>1998</v>
          </cell>
          <cell r="D179">
            <v>7.8</v>
          </cell>
          <cell r="E179">
            <v>64262</v>
          </cell>
          <cell r="F179" t="str">
            <v>['mystery', 'sci-fi', 'thriller']</v>
          </cell>
          <cell r="G179">
            <v>1</v>
          </cell>
        </row>
        <row r="180">
          <cell r="B180" t="str">
            <v>dave</v>
          </cell>
          <cell r="C180">
            <v>1993</v>
          </cell>
          <cell r="D180">
            <v>6.8</v>
          </cell>
          <cell r="E180">
            <v>20807</v>
          </cell>
          <cell r="F180" t="str">
            <v>['comedy', 'romance']</v>
          </cell>
          <cell r="G180">
            <v>3</v>
          </cell>
        </row>
        <row r="181">
          <cell r="B181" t="str">
            <v>day of the dead</v>
          </cell>
          <cell r="C181">
            <v>1985</v>
          </cell>
          <cell r="D181">
            <v>7</v>
          </cell>
          <cell r="E181">
            <v>22746</v>
          </cell>
          <cell r="F181" t="str">
            <v>['horror', 'sci-fi']</v>
          </cell>
          <cell r="G181">
            <v>0</v>
          </cell>
        </row>
        <row r="182">
          <cell r="B182" t="str">
            <v>dead poets society</v>
          </cell>
          <cell r="C182">
            <v>1989</v>
          </cell>
          <cell r="D182">
            <v>7.8</v>
          </cell>
          <cell r="E182">
            <v>90842</v>
          </cell>
          <cell r="F182" t="str">
            <v>['drama']</v>
          </cell>
          <cell r="G182">
            <v>1</v>
          </cell>
        </row>
        <row r="183">
          <cell r="B183" t="str">
            <v>demolition man</v>
          </cell>
          <cell r="C183">
            <v>1993</v>
          </cell>
          <cell r="D183">
            <v>6.3</v>
          </cell>
          <cell r="E183">
            <v>46318</v>
          </cell>
          <cell r="F183" t="str">
            <v>['action', 'crime', 'sci-fi']</v>
          </cell>
          <cell r="G183">
            <v>0</v>
          </cell>
        </row>
        <row r="184">
          <cell r="B184" t="str">
            <v>die hard</v>
          </cell>
          <cell r="C184">
            <v>1988</v>
          </cell>
          <cell r="D184">
            <v>8.3000000000000007</v>
          </cell>
          <cell r="E184">
            <v>185430</v>
          </cell>
          <cell r="F184" t="str">
            <v>['action', 'crime', 'thriller']</v>
          </cell>
          <cell r="G184">
            <v>3</v>
          </cell>
        </row>
        <row r="185">
          <cell r="B185" t="str">
            <v>dog day afternoon</v>
          </cell>
          <cell r="C185">
            <v>1975</v>
          </cell>
          <cell r="D185">
            <v>8.1999999999999993</v>
          </cell>
          <cell r="E185">
            <v>61120</v>
          </cell>
          <cell r="F185" t="str">
            <v>['crime', 'drama']</v>
          </cell>
          <cell r="G185">
            <v>3</v>
          </cell>
        </row>
        <row r="186">
          <cell r="B186" t="str">
            <v>domino</v>
          </cell>
          <cell r="C186">
            <v>2005</v>
          </cell>
          <cell r="D186">
            <v>5.9</v>
          </cell>
          <cell r="E186">
            <v>32949</v>
          </cell>
          <cell r="F186" t="str">
            <v>['action', 'crime', 'drama', 'thriller']</v>
          </cell>
          <cell r="G186">
            <v>3</v>
          </cell>
        </row>
        <row r="187">
          <cell r="B187" t="str">
            <v>do the right thing</v>
          </cell>
          <cell r="C187">
            <v>1989</v>
          </cell>
          <cell r="D187">
            <v>7.9</v>
          </cell>
          <cell r="E187">
            <v>27164</v>
          </cell>
          <cell r="F187" t="str">
            <v>['drama']</v>
          </cell>
          <cell r="G187">
            <v>2</v>
          </cell>
        </row>
        <row r="188">
          <cell r="B188" t="str">
            <v>dune</v>
          </cell>
          <cell r="C188">
            <v>1984</v>
          </cell>
          <cell r="D188">
            <v>6.5</v>
          </cell>
          <cell r="E188">
            <v>38954</v>
          </cell>
          <cell r="F188" t="str">
            <v>['action', 'adventure', 'sci-fi']</v>
          </cell>
          <cell r="G188">
            <v>3</v>
          </cell>
        </row>
        <row r="189">
          <cell r="B189" t="str">
            <v>ed wood</v>
          </cell>
          <cell r="C189">
            <v>1994</v>
          </cell>
          <cell r="D189">
            <v>8.1</v>
          </cell>
          <cell r="E189">
            <v>75704</v>
          </cell>
          <cell r="F189" t="str">
            <v>['biography', 'comedy', 'drama']</v>
          </cell>
          <cell r="G189">
            <v>3</v>
          </cell>
        </row>
        <row r="190">
          <cell r="B190" t="str">
            <v>edtv</v>
          </cell>
          <cell r="C190">
            <v>1999</v>
          </cell>
          <cell r="D190">
            <v>6.1</v>
          </cell>
          <cell r="E190">
            <v>21865</v>
          </cell>
          <cell r="F190" t="str">
            <v>['comedy']</v>
          </cell>
          <cell r="G190">
            <v>1</v>
          </cell>
        </row>
        <row r="191">
          <cell r="B191" t="str">
            <v>election</v>
          </cell>
          <cell r="C191">
            <v>1999</v>
          </cell>
          <cell r="D191">
            <v>7.4</v>
          </cell>
          <cell r="E191">
            <v>37868</v>
          </cell>
          <cell r="F191" t="str">
            <v>['comedy', 'drama']</v>
          </cell>
          <cell r="G191">
            <v>3</v>
          </cell>
        </row>
        <row r="192">
          <cell r="B192" t="str">
            <v>l.a. confidential</v>
          </cell>
          <cell r="C192">
            <v>1997</v>
          </cell>
          <cell r="D192">
            <v>8.4</v>
          </cell>
          <cell r="E192">
            <v>168009</v>
          </cell>
          <cell r="F192" t="str">
            <v>['crime', 'drama', 'mystery', 'thriller']</v>
          </cell>
          <cell r="G192">
            <v>1</v>
          </cell>
        </row>
        <row r="193">
          <cell r="B193" t="str">
            <v>enemy of the state</v>
          </cell>
          <cell r="C193">
            <v>1998</v>
          </cell>
          <cell r="D193">
            <v>7.2</v>
          </cell>
          <cell r="E193">
            <v>67504</v>
          </cell>
          <cell r="F193" t="str">
            <v>['action', 'drama', 'thriller']</v>
          </cell>
          <cell r="G193">
            <v>1</v>
          </cell>
        </row>
        <row r="194">
          <cell r="B194" t="str">
            <v>erin brockovich</v>
          </cell>
          <cell r="C194">
            <v>2000</v>
          </cell>
          <cell r="D194">
            <v>7.2</v>
          </cell>
          <cell r="E194">
            <v>55641</v>
          </cell>
          <cell r="F194" t="str">
            <v>['biography', 'drama', 'romance']</v>
          </cell>
          <cell r="G194">
            <v>3</v>
          </cell>
        </row>
        <row r="195">
          <cell r="B195" t="str">
            <v>escape from the planet of the apes</v>
          </cell>
          <cell r="C195">
            <v>1971</v>
          </cell>
          <cell r="D195">
            <v>6.1</v>
          </cell>
          <cell r="E195">
            <v>7754</v>
          </cell>
          <cell r="F195" t="str">
            <v>['sci-fi', 'thriller']</v>
          </cell>
          <cell r="G195">
            <v>1</v>
          </cell>
        </row>
        <row r="196">
          <cell r="B196" t="str">
            <v>escape from l.a.</v>
          </cell>
          <cell r="C196">
            <v>1996</v>
          </cell>
          <cell r="D196">
            <v>5.3</v>
          </cell>
          <cell r="E196">
            <v>23551</v>
          </cell>
          <cell r="F196" t="str">
            <v>['action', 'adventure', 'sci-fi', 'thriller']</v>
          </cell>
          <cell r="G196">
            <v>1</v>
          </cell>
        </row>
        <row r="197">
          <cell r="B197" t="str">
            <v>face/off</v>
          </cell>
          <cell r="C197">
            <v>1997</v>
          </cell>
          <cell r="D197">
            <v>7.3</v>
          </cell>
          <cell r="E197">
            <v>103386</v>
          </cell>
          <cell r="F197" t="str">
            <v>['action', 'crime', 'drama', 'sci-fi', 'thriller']</v>
          </cell>
          <cell r="G197">
            <v>1</v>
          </cell>
        </row>
        <row r="198">
          <cell r="B198" t="str">
            <v>fantastic voyage</v>
          </cell>
          <cell r="C198">
            <v>1966</v>
          </cell>
          <cell r="D198">
            <v>6.8</v>
          </cell>
          <cell r="E198">
            <v>5231</v>
          </cell>
          <cell r="F198" t="str">
            <v>['adventure', 'sci-fi']</v>
          </cell>
          <cell r="G198">
            <v>0</v>
          </cell>
        </row>
        <row r="199">
          <cell r="B199" t="str">
            <v>fargo</v>
          </cell>
          <cell r="C199">
            <v>1996</v>
          </cell>
          <cell r="D199">
            <v>8.3000000000000007</v>
          </cell>
          <cell r="E199">
            <v>168176</v>
          </cell>
          <cell r="F199" t="str">
            <v>['crime', 'drama', 'thriller']</v>
          </cell>
          <cell r="G199">
            <v>2</v>
          </cell>
        </row>
        <row r="200">
          <cell r="B200" t="str">
            <v>fight club</v>
          </cell>
          <cell r="C200">
            <v>1999</v>
          </cell>
          <cell r="D200">
            <v>8.8000000000000007</v>
          </cell>
          <cell r="E200">
            <v>391697</v>
          </cell>
          <cell r="F200" t="str">
            <v>['crime', 'drama', 'mystery', 'thriller']</v>
          </cell>
          <cell r="G200">
            <v>1</v>
          </cell>
        </row>
        <row r="201">
          <cell r="B201" t="str">
            <v>final destination 2</v>
          </cell>
          <cell r="C201">
            <v>2003</v>
          </cell>
          <cell r="D201">
            <v>6.4</v>
          </cell>
          <cell r="E201">
            <v>36312</v>
          </cell>
          <cell r="F201" t="str">
            <v>['horror', 'thriller']</v>
          </cell>
          <cell r="G201">
            <v>3</v>
          </cell>
        </row>
        <row r="202">
          <cell r="B202" t="str">
            <v>final destination</v>
          </cell>
          <cell r="C202">
            <v>2000</v>
          </cell>
          <cell r="D202">
            <v>6.8</v>
          </cell>
          <cell r="E202">
            <v>53422</v>
          </cell>
          <cell r="F202" t="str">
            <v>['horror', 'thriller']</v>
          </cell>
          <cell r="G202">
            <v>1</v>
          </cell>
        </row>
        <row r="203">
          <cell r="B203" t="str">
            <v>rambo: first blood part ii</v>
          </cell>
          <cell r="C203">
            <v>1985</v>
          </cell>
          <cell r="D203">
            <v>5.8</v>
          </cell>
          <cell r="E203">
            <v>39147</v>
          </cell>
          <cell r="F203" t="str">
            <v>['action', 'adventure', 'thriller']</v>
          </cell>
          <cell r="G203">
            <v>0</v>
          </cell>
        </row>
        <row r="204">
          <cell r="B204" t="str">
            <v>five easy pieces</v>
          </cell>
          <cell r="C204">
            <v>1970</v>
          </cell>
          <cell r="D204">
            <v>7.5</v>
          </cell>
          <cell r="E204">
            <v>11969</v>
          </cell>
          <cell r="F204" t="str">
            <v>['drama']</v>
          </cell>
          <cell r="G204">
            <v>3</v>
          </cell>
        </row>
        <row r="205">
          <cell r="B205" t="str">
            <v>fletch</v>
          </cell>
          <cell r="C205">
            <v>1985</v>
          </cell>
          <cell r="D205">
            <v>6.7</v>
          </cell>
          <cell r="E205">
            <v>17336</v>
          </cell>
          <cell r="F205" t="str">
            <v>['comedy', 'crime', 'mystery']</v>
          </cell>
          <cell r="G205">
            <v>1</v>
          </cell>
        </row>
        <row r="206">
          <cell r="B206" t="str">
            <v>friday the 13th part iii</v>
          </cell>
          <cell r="C206">
            <v>1982</v>
          </cell>
          <cell r="D206">
            <v>5.0999999999999996</v>
          </cell>
          <cell r="E206">
            <v>11718</v>
          </cell>
          <cell r="F206" t="str">
            <v>['horror']</v>
          </cell>
          <cell r="G206">
            <v>3</v>
          </cell>
        </row>
        <row r="207">
          <cell r="B207" t="str">
            <v>friday the 13th part viii: jason takes manhattan</v>
          </cell>
          <cell r="C207">
            <v>1989</v>
          </cell>
          <cell r="D207">
            <v>3.9</v>
          </cell>
          <cell r="E207">
            <v>10288</v>
          </cell>
          <cell r="F207" t="str">
            <v>['horror']</v>
          </cell>
          <cell r="G207">
            <v>3</v>
          </cell>
        </row>
        <row r="208">
          <cell r="B208" t="str">
            <v>gattaca</v>
          </cell>
          <cell r="C208">
            <v>1997</v>
          </cell>
          <cell r="D208">
            <v>7.8</v>
          </cell>
          <cell r="E208">
            <v>72063</v>
          </cell>
          <cell r="F208" t="str">
            <v>['drama', 'romance', 'sci-fi', 'thriller']</v>
          </cell>
          <cell r="G208">
            <v>1</v>
          </cell>
        </row>
        <row r="209">
          <cell r="B209" t="str">
            <v>get carter</v>
          </cell>
          <cell r="C209">
            <v>2000</v>
          </cell>
          <cell r="D209">
            <v>4.8</v>
          </cell>
          <cell r="E209">
            <v>14319</v>
          </cell>
          <cell r="F209" t="str">
            <v>['action', 'crime', 'drama', 'thriller']</v>
          </cell>
          <cell r="G209">
            <v>1</v>
          </cell>
        </row>
        <row r="210">
          <cell r="B210" t="str">
            <v>glengarry glen ross</v>
          </cell>
          <cell r="C210">
            <v>1992</v>
          </cell>
          <cell r="D210">
            <v>7.9</v>
          </cell>
          <cell r="E210">
            <v>32882</v>
          </cell>
          <cell r="F210" t="str">
            <v>['drama']</v>
          </cell>
          <cell r="G210">
            <v>0</v>
          </cell>
        </row>
        <row r="211">
          <cell r="B211" t="str">
            <v>gone in sixty seconds</v>
          </cell>
          <cell r="C211">
            <v>2000</v>
          </cell>
          <cell r="D211">
            <v>6</v>
          </cell>
          <cell r="E211">
            <v>74474</v>
          </cell>
          <cell r="F211" t="str">
            <v>['action', 'crime', 'thriller']</v>
          </cell>
          <cell r="G211">
            <v>1</v>
          </cell>
        </row>
        <row r="212">
          <cell r="B212" t="str">
            <v>goodfellas</v>
          </cell>
          <cell r="C212">
            <v>1990</v>
          </cell>
          <cell r="D212">
            <v>8.8000000000000007</v>
          </cell>
          <cell r="E212">
            <v>234582</v>
          </cell>
          <cell r="F212" t="str">
            <v>['crime', 'drama', 'thriller']</v>
          </cell>
          <cell r="G212">
            <v>3</v>
          </cell>
        </row>
        <row r="213">
          <cell r="B213" t="str">
            <v>good will hunting</v>
          </cell>
          <cell r="C213">
            <v>1997</v>
          </cell>
          <cell r="D213">
            <v>8.1</v>
          </cell>
          <cell r="E213">
            <v>154419</v>
          </cell>
          <cell r="F213" t="str">
            <v>['drama']</v>
          </cell>
          <cell r="G213">
            <v>0</v>
          </cell>
        </row>
        <row r="214">
          <cell r="B214" t="str">
            <v>grosse pointe blank</v>
          </cell>
          <cell r="C214">
            <v>1997</v>
          </cell>
          <cell r="D214">
            <v>7.4</v>
          </cell>
          <cell r="E214">
            <v>41877</v>
          </cell>
          <cell r="F214" t="str">
            <v>['comedy', 'crime', 'romance', 'thriller']</v>
          </cell>
          <cell r="G214">
            <v>3</v>
          </cell>
        </row>
        <row r="215">
          <cell r="B215" t="str">
            <v>hackers</v>
          </cell>
          <cell r="C215">
            <v>1995</v>
          </cell>
          <cell r="D215">
            <v>5.8</v>
          </cell>
          <cell r="E215">
            <v>27009</v>
          </cell>
          <cell r="F215" t="str">
            <v>['action', 'crime', 'drama', 'thriller']</v>
          </cell>
          <cell r="G215">
            <v>2</v>
          </cell>
        </row>
        <row r="216">
          <cell r="B216" t="str">
            <v>halloween</v>
          </cell>
          <cell r="C216">
            <v>1978</v>
          </cell>
          <cell r="D216">
            <v>7.9</v>
          </cell>
          <cell r="E216">
            <v>64690</v>
          </cell>
          <cell r="F216" t="str">
            <v>['horror', 'thriller']</v>
          </cell>
          <cell r="G216">
            <v>3</v>
          </cell>
        </row>
        <row r="217">
          <cell r="B217" t="str">
            <v>hannah and her sisters</v>
          </cell>
          <cell r="C217">
            <v>1986</v>
          </cell>
          <cell r="D217">
            <v>7.9</v>
          </cell>
          <cell r="E217">
            <v>21088</v>
          </cell>
          <cell r="F217" t="str">
            <v>['comedy', 'drama', 'romance']</v>
          </cell>
          <cell r="G217">
            <v>3</v>
          </cell>
        </row>
        <row r="218">
          <cell r="B218" t="str">
            <v>hannibal</v>
          </cell>
          <cell r="C218">
            <v>2001</v>
          </cell>
          <cell r="D218">
            <v>6.4</v>
          </cell>
          <cell r="E218">
            <v>75788</v>
          </cell>
          <cell r="F218" t="str">
            <v>['crime', 'thriller']</v>
          </cell>
          <cell r="G218">
            <v>3</v>
          </cell>
        </row>
        <row r="219">
          <cell r="B219" t="str">
            <v>heathers</v>
          </cell>
          <cell r="C219">
            <v>1989</v>
          </cell>
          <cell r="D219">
            <v>7.3</v>
          </cell>
          <cell r="E219">
            <v>25236</v>
          </cell>
          <cell r="F219" t="str">
            <v>['comedy', 'crime']</v>
          </cell>
          <cell r="G219">
            <v>3</v>
          </cell>
        </row>
        <row r="220">
          <cell r="B220" t="str">
            <v>heavenly creatures</v>
          </cell>
          <cell r="C220">
            <v>1994</v>
          </cell>
          <cell r="D220">
            <v>7.6</v>
          </cell>
          <cell r="E220">
            <v>27211</v>
          </cell>
          <cell r="F220" t="str">
            <v>['crime', 'drama', 'fantasy', 'thriller']</v>
          </cell>
          <cell r="G220">
            <v>3</v>
          </cell>
        </row>
        <row r="221">
          <cell r="B221" t="str">
            <v>hero</v>
          </cell>
          <cell r="C221" t="str">
            <v>1992/I</v>
          </cell>
          <cell r="D221">
            <v>6.3</v>
          </cell>
          <cell r="E221">
            <v>10573</v>
          </cell>
          <cell r="F221" t="str">
            <v>['comedy', 'drama']</v>
          </cell>
          <cell r="G221">
            <v>1</v>
          </cell>
        </row>
        <row r="222">
          <cell r="B222" t="str">
            <v>house on haunted hill</v>
          </cell>
          <cell r="C222">
            <v>1999</v>
          </cell>
          <cell r="D222">
            <v>5.3</v>
          </cell>
          <cell r="E222">
            <v>23127</v>
          </cell>
          <cell r="F222" t="str">
            <v>['horror', 'mystery', 'thriller']</v>
          </cell>
          <cell r="G222">
            <v>3</v>
          </cell>
        </row>
        <row r="223">
          <cell r="B223" t="str">
            <v>hellraiser iii: hell on earth</v>
          </cell>
          <cell r="C223">
            <v>1992</v>
          </cell>
          <cell r="D223">
            <v>5.0999999999999996</v>
          </cell>
          <cell r="E223">
            <v>7716</v>
          </cell>
          <cell r="F223" t="str">
            <v>['horror']</v>
          </cell>
          <cell r="G223">
            <v>3</v>
          </cell>
        </row>
        <row r="224">
          <cell r="B224" t="str">
            <v>hudson hawk</v>
          </cell>
          <cell r="C224">
            <v>1991</v>
          </cell>
          <cell r="D224">
            <v>5.4</v>
          </cell>
          <cell r="E224">
            <v>22116</v>
          </cell>
          <cell r="F224" t="str">
            <v>['action', 'adventure', 'comedy', 'action', 'adventure', 'comedy', 'crime']</v>
          </cell>
          <cell r="G224">
            <v>3</v>
          </cell>
        </row>
        <row r="225">
          <cell r="B225" t="str">
            <v>i walked with a zombie</v>
          </cell>
          <cell r="C225">
            <v>1943</v>
          </cell>
          <cell r="D225">
            <v>7.3</v>
          </cell>
          <cell r="E225">
            <v>3420</v>
          </cell>
          <cell r="F225" t="str">
            <v>['horror']</v>
          </cell>
          <cell r="G225">
            <v>3</v>
          </cell>
        </row>
        <row r="226">
          <cell r="B226" t="str">
            <v>insomnia</v>
          </cell>
          <cell r="C226" t="str">
            <v>2002/I</v>
          </cell>
          <cell r="D226">
            <v>7.3</v>
          </cell>
          <cell r="E226">
            <v>69635</v>
          </cell>
          <cell r="F226" t="str">
            <v>['crime', 'drama', 'mystery', 'thriller']</v>
          </cell>
          <cell r="G226">
            <v>1</v>
          </cell>
        </row>
        <row r="227">
          <cell r="B227" t="str">
            <v>i still know what you did last summer</v>
          </cell>
          <cell r="C227">
            <v>1998</v>
          </cell>
          <cell r="D227">
            <v>4.0999999999999996</v>
          </cell>
          <cell r="E227">
            <v>23543</v>
          </cell>
          <cell r="F227" t="str">
            <v>['horror', 'mystery', 'thriller']</v>
          </cell>
          <cell r="G227">
            <v>3</v>
          </cell>
        </row>
        <row r="228">
          <cell r="B228" t="str">
            <v>isle of the dead</v>
          </cell>
          <cell r="C228">
            <v>1945</v>
          </cell>
          <cell r="D228">
            <v>6.6</v>
          </cell>
          <cell r="E228">
            <v>1405</v>
          </cell>
          <cell r="F228" t="str">
            <v>['drama', 'horror', 'mystery', 'thriller']</v>
          </cell>
          <cell r="G228">
            <v>3</v>
          </cell>
        </row>
        <row r="229">
          <cell r="B229" t="str">
            <v>jaws 2</v>
          </cell>
          <cell r="C229">
            <v>1978</v>
          </cell>
          <cell r="D229">
            <v>5.6</v>
          </cell>
          <cell r="E229">
            <v>18995</v>
          </cell>
          <cell r="F229" t="str">
            <v>['thriller']</v>
          </cell>
          <cell r="G229">
            <v>2</v>
          </cell>
        </row>
        <row r="230">
          <cell r="B230" t="str">
            <v>jaws 3-d</v>
          </cell>
          <cell r="C230">
            <v>1983</v>
          </cell>
          <cell r="D230">
            <v>3.3</v>
          </cell>
          <cell r="E230">
            <v>12839</v>
          </cell>
          <cell r="F230" t="str">
            <v>['thriller']</v>
          </cell>
          <cell r="G230">
            <v>3</v>
          </cell>
        </row>
        <row r="231">
          <cell r="B231" t="str">
            <v>jaws: the revenge</v>
          </cell>
          <cell r="C231">
            <v>1987</v>
          </cell>
          <cell r="D231">
            <v>2.6</v>
          </cell>
          <cell r="E231">
            <v>15727</v>
          </cell>
          <cell r="F231" t="str">
            <v>['thriller']</v>
          </cell>
          <cell r="G231">
            <v>3</v>
          </cell>
        </row>
        <row r="232">
          <cell r="B232" t="str">
            <v>jerry maguire</v>
          </cell>
          <cell r="C232">
            <v>1996</v>
          </cell>
          <cell r="D232">
            <v>7.3</v>
          </cell>
          <cell r="E232">
            <v>79706</v>
          </cell>
          <cell r="F232" t="str">
            <v>['comedy', 'drama', 'romance', 'sport']</v>
          </cell>
          <cell r="G232">
            <v>2</v>
          </cell>
        </row>
        <row r="233">
          <cell r="B233" t="str">
            <v>jurassic park iii</v>
          </cell>
          <cell r="C233">
            <v>2001</v>
          </cell>
          <cell r="D233">
            <v>5.7</v>
          </cell>
          <cell r="E233">
            <v>62564</v>
          </cell>
          <cell r="F233" t="str">
            <v>['action', 'adventure', 'sci-fi', 'thriller']</v>
          </cell>
          <cell r="G233">
            <v>2</v>
          </cell>
        </row>
        <row r="234">
          <cell r="B234" t="str">
            <v>jurassic park</v>
          </cell>
          <cell r="C234">
            <v>1993</v>
          </cell>
          <cell r="D234">
            <v>7.9</v>
          </cell>
          <cell r="E234">
            <v>153737</v>
          </cell>
          <cell r="F234" t="str">
            <v>['action', 'adventure', 'family', 'sci-fi', 'action', 'adventure', 'fantasy', 'sci-fi']</v>
          </cell>
          <cell r="G234">
            <v>3</v>
          </cell>
        </row>
        <row r="235">
          <cell r="B235" t="str">
            <v>freddy vs. jason</v>
          </cell>
          <cell r="C235">
            <v>2003</v>
          </cell>
          <cell r="D235">
            <v>5.8</v>
          </cell>
          <cell r="E235">
            <v>39850</v>
          </cell>
          <cell r="F235" t="str">
            <v>['horror', 'thriller']</v>
          </cell>
          <cell r="G235">
            <v>3</v>
          </cell>
        </row>
        <row r="236">
          <cell r="B236" t="str">
            <v>king kong</v>
          </cell>
          <cell r="C236">
            <v>2005</v>
          </cell>
          <cell r="D236">
            <v>7.6</v>
          </cell>
          <cell r="E236">
            <v>134187</v>
          </cell>
          <cell r="F236" t="str">
            <v>['adventure', 'drama', 'romance']</v>
          </cell>
          <cell r="G236">
            <v>0</v>
          </cell>
        </row>
        <row r="237">
          <cell r="B237" t="str">
            <v>klute</v>
          </cell>
          <cell r="C237">
            <v>1971</v>
          </cell>
          <cell r="D237">
            <v>7.2</v>
          </cell>
          <cell r="E237">
            <v>6901</v>
          </cell>
          <cell r="F237" t="str">
            <v>['mystery', 'romance', 'thriller']</v>
          </cell>
          <cell r="G237">
            <v>3</v>
          </cell>
        </row>
        <row r="238">
          <cell r="B238" t="str">
            <v>kramer vs. kramer</v>
          </cell>
          <cell r="C238">
            <v>1979</v>
          </cell>
          <cell r="D238">
            <v>7.7</v>
          </cell>
          <cell r="E238">
            <v>25836</v>
          </cell>
          <cell r="F238" t="str">
            <v>['drama']</v>
          </cell>
          <cell r="G238">
            <v>1</v>
          </cell>
        </row>
        <row r="239">
          <cell r="B239" t="str">
            <v>leviathan</v>
          </cell>
          <cell r="C239">
            <v>1989</v>
          </cell>
          <cell r="D239">
            <v>5.3</v>
          </cell>
          <cell r="E239">
            <v>4751</v>
          </cell>
          <cell r="F239" t="str">
            <v>['adventure', 'horror', 'mystery', 'sci-fi', 'thriller']</v>
          </cell>
          <cell r="G239">
            <v>3</v>
          </cell>
        </row>
        <row r="240">
          <cell r="B240" t="str">
            <v>lock, stock and two smoking barrels</v>
          </cell>
          <cell r="C240">
            <v>1998</v>
          </cell>
          <cell r="D240">
            <v>8.1999999999999993</v>
          </cell>
          <cell r="E240">
            <v>129117</v>
          </cell>
          <cell r="F240" t="str">
            <v>['crime', 'thriller']</v>
          </cell>
          <cell r="G240">
            <v>1</v>
          </cell>
        </row>
        <row r="241">
          <cell r="B241" t="str">
            <v>lone star</v>
          </cell>
          <cell r="C241">
            <v>1996</v>
          </cell>
          <cell r="D241">
            <v>7.6</v>
          </cell>
          <cell r="E241">
            <v>14666</v>
          </cell>
          <cell r="F241" t="str">
            <v>['drama', 'mystery', 'romance', 'western']</v>
          </cell>
          <cell r="G241">
            <v>2</v>
          </cell>
        </row>
        <row r="242">
          <cell r="B242" t="str">
            <v>lost in translation</v>
          </cell>
          <cell r="C242">
            <v>2003</v>
          </cell>
          <cell r="D242">
            <v>7.9</v>
          </cell>
          <cell r="E242">
            <v>132645</v>
          </cell>
          <cell r="F242" t="str">
            <v>['drama', 'romance']</v>
          </cell>
          <cell r="G242">
            <v>3</v>
          </cell>
        </row>
        <row r="243">
          <cell r="B243" t="str">
            <v>magnolia</v>
          </cell>
          <cell r="C243">
            <v>1999</v>
          </cell>
          <cell r="D243">
            <v>8</v>
          </cell>
          <cell r="E243">
            <v>123476</v>
          </cell>
          <cell r="F243" t="str">
            <v>['drama']</v>
          </cell>
          <cell r="G243">
            <v>1</v>
          </cell>
        </row>
        <row r="244">
          <cell r="B244" t="str">
            <v>manhunter</v>
          </cell>
          <cell r="C244">
            <v>1986</v>
          </cell>
          <cell r="D244">
            <v>7.2</v>
          </cell>
          <cell r="E244">
            <v>21649</v>
          </cell>
          <cell r="F244" t="str">
            <v>['crime', 'thriller']</v>
          </cell>
          <cell r="G244">
            <v>1</v>
          </cell>
        </row>
        <row r="245">
          <cell r="B245" t="str">
            <v>man on the moon</v>
          </cell>
          <cell r="C245">
            <v>1999</v>
          </cell>
          <cell r="D245">
            <v>7.4</v>
          </cell>
          <cell r="E245">
            <v>49915</v>
          </cell>
          <cell r="F245" t="str">
            <v>['biography', 'comedy', 'drama']</v>
          </cell>
          <cell r="G245">
            <v>1</v>
          </cell>
        </row>
        <row r="246">
          <cell r="B246" t="str">
            <v>meet joe black</v>
          </cell>
          <cell r="C246">
            <v>1998</v>
          </cell>
          <cell r="D246">
            <v>6.9</v>
          </cell>
          <cell r="E246">
            <v>56839</v>
          </cell>
          <cell r="F246" t="str">
            <v>['drama', 'fantasy', 'mystery', 'romance']</v>
          </cell>
          <cell r="G246">
            <v>1</v>
          </cell>
        </row>
        <row r="247">
          <cell r="B247" t="str">
            <v>memento</v>
          </cell>
          <cell r="C247">
            <v>2000</v>
          </cell>
          <cell r="D247">
            <v>8.6999999999999993</v>
          </cell>
          <cell r="E247">
            <v>281027</v>
          </cell>
          <cell r="F247" t="str">
            <v>['crime', 'drama', 'mystery', 'thriller']</v>
          </cell>
          <cell r="G247">
            <v>1</v>
          </cell>
        </row>
        <row r="248">
          <cell r="B248" t="str">
            <v>midnight cowboy</v>
          </cell>
          <cell r="C248">
            <v>1969</v>
          </cell>
          <cell r="D248">
            <v>8</v>
          </cell>
          <cell r="E248">
            <v>34405</v>
          </cell>
          <cell r="F248" t="str">
            <v>['drama']</v>
          </cell>
          <cell r="G248">
            <v>1</v>
          </cell>
        </row>
        <row r="249">
          <cell r="B249" t="str">
            <v>midnight express</v>
          </cell>
          <cell r="C249">
            <v>1978</v>
          </cell>
          <cell r="D249">
            <v>7.6</v>
          </cell>
          <cell r="E249">
            <v>24103</v>
          </cell>
          <cell r="F249" t="str">
            <v>['biography', 'crime', 'drama', 'thriller']</v>
          </cell>
          <cell r="G249">
            <v>0</v>
          </cell>
        </row>
        <row r="250">
          <cell r="B250" t="str">
            <v>misery</v>
          </cell>
          <cell r="C250">
            <v>1990</v>
          </cell>
          <cell r="D250">
            <v>7.8</v>
          </cell>
          <cell r="E250">
            <v>41563</v>
          </cell>
          <cell r="F250" t="str">
            <v>['thriller']</v>
          </cell>
          <cell r="G250">
            <v>1</v>
          </cell>
        </row>
        <row r="251">
          <cell r="B251" t="str">
            <v>mission: impossible ii</v>
          </cell>
          <cell r="C251">
            <v>2000</v>
          </cell>
          <cell r="D251">
            <v>5.7</v>
          </cell>
          <cell r="E251">
            <v>86452</v>
          </cell>
          <cell r="F251" t="str">
            <v>['action', 'adventure', 'thriller']</v>
          </cell>
          <cell r="G251">
            <v>0</v>
          </cell>
        </row>
        <row r="252">
          <cell r="B252" t="str">
            <v>mission: impossible</v>
          </cell>
          <cell r="C252">
            <v>1996</v>
          </cell>
          <cell r="D252">
            <v>6.9</v>
          </cell>
          <cell r="E252">
            <v>87677</v>
          </cell>
          <cell r="F252" t="str">
            <v>['action', 'adventure', 'thriller']</v>
          </cell>
          <cell r="G252">
            <v>1</v>
          </cell>
        </row>
        <row r="253">
          <cell r="B253" t="str">
            <v>moonstruck</v>
          </cell>
          <cell r="C253">
            <v>1987</v>
          </cell>
          <cell r="D253">
            <v>7.1</v>
          </cell>
          <cell r="E253">
            <v>15879</v>
          </cell>
          <cell r="F253" t="str">
            <v>['comedy', 'romance', 'drama']</v>
          </cell>
          <cell r="G253">
            <v>3</v>
          </cell>
        </row>
        <row r="254">
          <cell r="B254" t="str">
            <v>monty python and the holy grail</v>
          </cell>
          <cell r="C254">
            <v>1975</v>
          </cell>
          <cell r="D254">
            <v>8.4</v>
          </cell>
          <cell r="E254">
            <v>157683</v>
          </cell>
          <cell r="F254" t="str">
            <v>['adventure', 'comedy']</v>
          </cell>
          <cell r="G254">
            <v>2</v>
          </cell>
        </row>
        <row r="255">
          <cell r="B255" t="str">
            <v>mulholland dr.</v>
          </cell>
          <cell r="C255">
            <v>2001</v>
          </cell>
          <cell r="D255">
            <v>8</v>
          </cell>
          <cell r="E255">
            <v>105859</v>
          </cell>
          <cell r="F255" t="str">
            <v>['drama', 'mystery', 'thriller']</v>
          </cell>
          <cell r="G255">
            <v>3</v>
          </cell>
        </row>
        <row r="256">
          <cell r="B256" t="str">
            <v>my girl</v>
          </cell>
          <cell r="C256">
            <v>1991</v>
          </cell>
          <cell r="D256">
            <v>6.4</v>
          </cell>
          <cell r="E256">
            <v>17967</v>
          </cell>
          <cell r="F256" t="str">
            <v>['comedy', 'drama', 'family', 'romance']</v>
          </cell>
          <cell r="G256">
            <v>3</v>
          </cell>
        </row>
        <row r="257">
          <cell r="B257" t="str">
            <v>nashville</v>
          </cell>
          <cell r="C257">
            <v>1975</v>
          </cell>
          <cell r="D257">
            <v>7.7</v>
          </cell>
          <cell r="E257">
            <v>9315</v>
          </cell>
          <cell r="F257" t="str">
            <v>['drama', 'music']</v>
          </cell>
          <cell r="G257">
            <v>3</v>
          </cell>
        </row>
        <row r="258">
          <cell r="B258" t="str">
            <v>natural born killers</v>
          </cell>
          <cell r="C258">
            <v>1994</v>
          </cell>
          <cell r="D258">
            <v>7.1</v>
          </cell>
          <cell r="E258">
            <v>73047</v>
          </cell>
          <cell r="F258" t="str">
            <v>['action', 'crime', 'drama', 'romance', 'thriller']</v>
          </cell>
          <cell r="G258">
            <v>3</v>
          </cell>
        </row>
        <row r="259">
          <cell r="B259" t="str">
            <v>never been kissed</v>
          </cell>
          <cell r="C259">
            <v>1999</v>
          </cell>
          <cell r="D259">
            <v>5.7</v>
          </cell>
          <cell r="E259">
            <v>27409</v>
          </cell>
          <cell r="F259" t="str">
            <v>['comedy', 'drama', 'romance']</v>
          </cell>
          <cell r="G259">
            <v>3</v>
          </cell>
        </row>
        <row r="260">
          <cell r="B260" t="str">
            <v>a nightmare on elm street 3: dream warriors</v>
          </cell>
          <cell r="C260">
            <v>1987</v>
          </cell>
          <cell r="D260">
            <v>6.3</v>
          </cell>
          <cell r="E260">
            <v>17734</v>
          </cell>
          <cell r="F260" t="str">
            <v>['fantasy', 'horror', 'thriller']</v>
          </cell>
          <cell r="G260">
            <v>3</v>
          </cell>
        </row>
        <row r="261">
          <cell r="B261" t="str">
            <v>notting hill</v>
          </cell>
          <cell r="C261">
            <v>1999</v>
          </cell>
          <cell r="D261">
            <v>6.9</v>
          </cell>
          <cell r="E261">
            <v>67217</v>
          </cell>
          <cell r="F261" t="str">
            <v>['comedy', 'romance']</v>
          </cell>
          <cell r="G261">
            <v>3</v>
          </cell>
        </row>
        <row r="262">
          <cell r="B262" t="str">
            <v>on the waterfront</v>
          </cell>
          <cell r="C262">
            <v>1954</v>
          </cell>
          <cell r="D262">
            <v>8.4</v>
          </cell>
          <cell r="E262">
            <v>42010</v>
          </cell>
          <cell r="F262" t="str">
            <v>['crime', 'drama', 'romance']</v>
          </cell>
          <cell r="G262">
            <v>0</v>
          </cell>
        </row>
        <row r="263">
          <cell r="B263" t="str">
            <v>out of sight</v>
          </cell>
          <cell r="C263">
            <v>1998</v>
          </cell>
          <cell r="D263">
            <v>7.2</v>
          </cell>
          <cell r="E263">
            <v>38595</v>
          </cell>
          <cell r="F263" t="str">
            <v>['comedy', 'crime', 'romance', 'thriller']</v>
          </cell>
          <cell r="G263">
            <v>2</v>
          </cell>
        </row>
        <row r="264">
          <cell r="B264" t="str">
            <v>pearl harbor</v>
          </cell>
          <cell r="C264">
            <v>2001</v>
          </cell>
          <cell r="D264">
            <v>5.4</v>
          </cell>
          <cell r="E264">
            <v>97519</v>
          </cell>
          <cell r="F264" t="str">
            <v>['action', 'drama', 'romance', 'war']</v>
          </cell>
          <cell r="G264">
            <v>2</v>
          </cell>
        </row>
        <row r="265">
          <cell r="B265" t="str">
            <v>peggy sue got married</v>
          </cell>
          <cell r="C265">
            <v>1986</v>
          </cell>
          <cell r="D265">
            <v>6.3</v>
          </cell>
          <cell r="E265">
            <v>12574</v>
          </cell>
          <cell r="F265" t="str">
            <v>['comedy', 'drama', 'fantasy', 'romance']</v>
          </cell>
          <cell r="G265">
            <v>3</v>
          </cell>
        </row>
        <row r="266">
          <cell r="B266" t="str">
            <v>philadelphia</v>
          </cell>
          <cell r="C266">
            <v>1993</v>
          </cell>
          <cell r="D266">
            <v>7.6</v>
          </cell>
          <cell r="E266">
            <v>54221</v>
          </cell>
          <cell r="F266" t="str">
            <v>['drama']</v>
          </cell>
          <cell r="G266">
            <v>2</v>
          </cell>
        </row>
        <row r="267">
          <cell r="B267" t="str">
            <v>pitch black</v>
          </cell>
          <cell r="C267">
            <v>2000</v>
          </cell>
          <cell r="D267">
            <v>7</v>
          </cell>
          <cell r="E267">
            <v>55982</v>
          </cell>
          <cell r="F267" t="str">
            <v>['action', 'sci-fi', 'thriller']</v>
          </cell>
          <cell r="G267">
            <v>3</v>
          </cell>
        </row>
        <row r="268">
          <cell r="B268" t="str">
            <v>planet of the apes</v>
          </cell>
          <cell r="C268">
            <v>2001</v>
          </cell>
          <cell r="D268">
            <v>5.5</v>
          </cell>
          <cell r="E268">
            <v>73596</v>
          </cell>
          <cell r="F268" t="str">
            <v>['action', 'adventure', 'sci-fi', 'thriller', 'animation', 'action', 'adventure', 'sci-fi']</v>
          </cell>
          <cell r="G268">
            <v>1</v>
          </cell>
        </row>
        <row r="269">
          <cell r="B269" t="str">
            <v>platoon</v>
          </cell>
          <cell r="C269">
            <v>1986</v>
          </cell>
          <cell r="D269">
            <v>8.1999999999999993</v>
          </cell>
          <cell r="E269">
            <v>110867</v>
          </cell>
          <cell r="F269" t="str">
            <v>['action', 'drama', 'war']</v>
          </cell>
          <cell r="G269">
            <v>0</v>
          </cell>
        </row>
        <row r="270">
          <cell r="B270" t="str">
            <v>point break</v>
          </cell>
          <cell r="C270">
            <v>1991</v>
          </cell>
          <cell r="D270">
            <v>6.9</v>
          </cell>
          <cell r="E270">
            <v>37722</v>
          </cell>
          <cell r="F270" t="str">
            <v>['action', 'adventure', 'crime', 'drama', 'sport', 'thriller']</v>
          </cell>
          <cell r="G270">
            <v>0</v>
          </cell>
        </row>
        <row r="271">
          <cell r="B271" t="str">
            <v>predator</v>
          </cell>
          <cell r="C271">
            <v>1987</v>
          </cell>
          <cell r="D271">
            <v>7.8</v>
          </cell>
          <cell r="E271">
            <v>90730</v>
          </cell>
          <cell r="F271" t="str">
            <v>['action', 'adventure', 'sci-fi', 'thriller']</v>
          </cell>
          <cell r="G271">
            <v>0</v>
          </cell>
        </row>
        <row r="272">
          <cell r="B272" t="str">
            <v>pretty woman</v>
          </cell>
          <cell r="C272">
            <v>1990</v>
          </cell>
          <cell r="D272">
            <v>6.7</v>
          </cell>
          <cell r="E272">
            <v>61642</v>
          </cell>
          <cell r="F272" t="str">
            <v>['comedy', 'romance']</v>
          </cell>
          <cell r="G272">
            <v>3</v>
          </cell>
        </row>
        <row r="273">
          <cell r="B273" t="str">
            <v>psycho</v>
          </cell>
          <cell r="C273">
            <v>1960</v>
          </cell>
          <cell r="D273">
            <v>8.6999999999999993</v>
          </cell>
          <cell r="E273">
            <v>146915</v>
          </cell>
          <cell r="F273" t="str">
            <v>['drama', 'horror', 'mystery', 'thriller', 'thriller']</v>
          </cell>
          <cell r="G273">
            <v>1</v>
          </cell>
        </row>
        <row r="274">
          <cell r="B274" t="str">
            <v>maniac</v>
          </cell>
          <cell r="C274">
            <v>1980</v>
          </cell>
          <cell r="D274">
            <v>6.2</v>
          </cell>
          <cell r="E274">
            <v>3382</v>
          </cell>
          <cell r="F274" t="str">
            <v>['drama', 'horror', 'thriller']</v>
          </cell>
          <cell r="G274">
            <v>3</v>
          </cell>
        </row>
        <row r="275">
          <cell r="B275" t="str">
            <v>rocky</v>
          </cell>
          <cell r="C275">
            <v>1976</v>
          </cell>
          <cell r="D275">
            <v>8.1</v>
          </cell>
          <cell r="E275">
            <v>100022</v>
          </cell>
          <cell r="F275" t="str">
            <v>['drama', 'romance', 'sport']</v>
          </cell>
          <cell r="G275">
            <v>1</v>
          </cell>
        </row>
        <row r="276">
          <cell r="B276" t="str">
            <v>who framed roger rabbit</v>
          </cell>
          <cell r="C276">
            <v>1988</v>
          </cell>
          <cell r="D276">
            <v>7.6</v>
          </cell>
          <cell r="E276">
            <v>54375</v>
          </cell>
          <cell r="F276" t="str">
            <v>['animation', 'comedy', 'crime', 'family', 'fantasy', 'mystery', 'animation', 'adventure', 'action', 'fantasy']</v>
          </cell>
          <cell r="G276">
            <v>1</v>
          </cell>
        </row>
        <row r="277">
          <cell r="B277" t="str">
            <v>romeo and juliet</v>
          </cell>
          <cell r="C277" t="str">
            <v>1968/I</v>
          </cell>
          <cell r="D277">
            <v>7.8</v>
          </cell>
          <cell r="E277">
            <v>12360</v>
          </cell>
          <cell r="F277" t="str">
            <v>['drama', 'romance']</v>
          </cell>
          <cell r="G277">
            <v>3</v>
          </cell>
        </row>
        <row r="278">
          <cell r="B278" t="str">
            <v>ronin</v>
          </cell>
          <cell r="C278">
            <v>1998</v>
          </cell>
          <cell r="D278">
            <v>7.2</v>
          </cell>
          <cell r="E278">
            <v>58201</v>
          </cell>
          <cell r="F278" t="str">
            <v>['action', 'crime', 'thriller']</v>
          </cell>
          <cell r="G278">
            <v>1</v>
          </cell>
        </row>
        <row r="279">
          <cell r="B279" t="str">
            <v>rush hour 2</v>
          </cell>
          <cell r="C279">
            <v>2001</v>
          </cell>
          <cell r="D279">
            <v>6.5</v>
          </cell>
          <cell r="E279">
            <v>52716</v>
          </cell>
          <cell r="F279" t="str">
            <v>['action', 'comedy', 'crime', 'thriller']</v>
          </cell>
          <cell r="G279">
            <v>0</v>
          </cell>
        </row>
        <row r="280">
          <cell r="B280" t="str">
            <v>rush hour</v>
          </cell>
          <cell r="C280">
            <v>1998</v>
          </cell>
          <cell r="D280">
            <v>6.8</v>
          </cell>
          <cell r="E280">
            <v>56376</v>
          </cell>
          <cell r="F280" t="str">
            <v>['action', 'comedy', 'thriller', 'crime']</v>
          </cell>
          <cell r="G280">
            <v>3</v>
          </cell>
        </row>
        <row r="281">
          <cell r="B281" t="str">
            <v>sleepless in seattle</v>
          </cell>
          <cell r="C281">
            <v>1993</v>
          </cell>
          <cell r="D281">
            <v>6.6</v>
          </cell>
          <cell r="E281">
            <v>44179</v>
          </cell>
          <cell r="F281" t="str">
            <v>['comedy', 'romance', 'drama']</v>
          </cell>
          <cell r="G281">
            <v>2</v>
          </cell>
        </row>
        <row r="282">
          <cell r="B282" t="str">
            <v>salt of the earth</v>
          </cell>
          <cell r="C282">
            <v>1954</v>
          </cell>
          <cell r="D282">
            <v>7.6</v>
          </cell>
          <cell r="E282">
            <v>1085</v>
          </cell>
          <cell r="F282" t="str">
            <v>['drama', 'history']</v>
          </cell>
          <cell r="G282">
            <v>3</v>
          </cell>
        </row>
        <row r="283">
          <cell r="B283" t="str">
            <v>saving private ryan</v>
          </cell>
          <cell r="C283">
            <v>1998</v>
          </cell>
          <cell r="D283">
            <v>8.5</v>
          </cell>
          <cell r="E283">
            <v>275666</v>
          </cell>
          <cell r="F283" t="str">
            <v>['action', 'drama', 'history', 'war']</v>
          </cell>
          <cell r="G283">
            <v>0</v>
          </cell>
        </row>
        <row r="284">
          <cell r="B284" t="str">
            <v>say anything...</v>
          </cell>
          <cell r="C284">
            <v>1989</v>
          </cell>
          <cell r="D284">
            <v>7.5</v>
          </cell>
          <cell r="E284">
            <v>25220</v>
          </cell>
          <cell r="F284" t="str">
            <v>['comedy', 'drama', 'romance']</v>
          </cell>
          <cell r="G284">
            <v>2</v>
          </cell>
        </row>
        <row r="285">
          <cell r="B285" t="str">
            <v>scream 2</v>
          </cell>
          <cell r="C285">
            <v>1997</v>
          </cell>
          <cell r="D285">
            <v>5.9</v>
          </cell>
          <cell r="E285">
            <v>48988</v>
          </cell>
          <cell r="F285" t="str">
            <v>['horror', 'mystery', 'thriller']</v>
          </cell>
          <cell r="G285">
            <v>3</v>
          </cell>
        </row>
        <row r="286">
          <cell r="B286" t="str">
            <v>scream 3</v>
          </cell>
          <cell r="C286">
            <v>2000</v>
          </cell>
          <cell r="D286">
            <v>5.3</v>
          </cell>
          <cell r="E286">
            <v>38870</v>
          </cell>
          <cell r="F286" t="str">
            <v>['horror', 'mystery', 'thriller']</v>
          </cell>
          <cell r="G286">
            <v>3</v>
          </cell>
        </row>
        <row r="287">
          <cell r="B287" t="str">
            <v>scream</v>
          </cell>
          <cell r="C287" t="str">
            <v>1996/I</v>
          </cell>
          <cell r="D287">
            <v>7.2</v>
          </cell>
          <cell r="E287">
            <v>92543</v>
          </cell>
          <cell r="F287" t="str">
            <v>['crime', 'horror', 'mystery', 'thriller']</v>
          </cell>
          <cell r="G287">
            <v>3</v>
          </cell>
        </row>
        <row r="288">
          <cell r="B288" t="str">
            <v>shakespeare in love</v>
          </cell>
          <cell r="C288">
            <v>1998</v>
          </cell>
          <cell r="D288">
            <v>7.4</v>
          </cell>
          <cell r="E288">
            <v>78654</v>
          </cell>
          <cell r="F288" t="str">
            <v>['comedy', 'drama', 'romance']</v>
          </cell>
          <cell r="G288">
            <v>3</v>
          </cell>
        </row>
        <row r="289">
          <cell r="B289" t="str">
            <v>sister act</v>
          </cell>
          <cell r="C289">
            <v>1992</v>
          </cell>
          <cell r="D289">
            <v>5.9</v>
          </cell>
          <cell r="E289">
            <v>25196</v>
          </cell>
          <cell r="F289" t="str">
            <v>['comedy', 'crime', 'music']</v>
          </cell>
          <cell r="G289">
            <v>3</v>
          </cell>
        </row>
        <row r="290">
          <cell r="B290" t="str">
            <v>sleepy hollow</v>
          </cell>
          <cell r="C290">
            <v>1999</v>
          </cell>
          <cell r="D290">
            <v>7.5</v>
          </cell>
          <cell r="E290">
            <v>108951</v>
          </cell>
          <cell r="F290" t="str">
            <v>['fantasy', 'mystery', 'thriller']</v>
          </cell>
          <cell r="G290">
            <v>3</v>
          </cell>
        </row>
        <row r="291">
          <cell r="B291" t="str">
            <v>some like it hot</v>
          </cell>
          <cell r="C291">
            <v>1959</v>
          </cell>
          <cell r="D291">
            <v>8.4</v>
          </cell>
          <cell r="E291">
            <v>68749</v>
          </cell>
          <cell r="F291" t="str">
            <v>['comedy']</v>
          </cell>
          <cell r="G291">
            <v>3</v>
          </cell>
        </row>
        <row r="292">
          <cell r="B292" t="str">
            <v>sphere</v>
          </cell>
          <cell r="C292">
            <v>1998</v>
          </cell>
          <cell r="D292">
            <v>5.6</v>
          </cell>
          <cell r="E292">
            <v>31924</v>
          </cell>
          <cell r="F292" t="str">
            <v>['drama', 'horror', 'mystery', 'sci-fi', 'thriller']</v>
          </cell>
          <cell r="G292">
            <v>1</v>
          </cell>
        </row>
        <row r="293">
          <cell r="B293" t="str">
            <v>star wars</v>
          </cell>
          <cell r="C293">
            <v>1977</v>
          </cell>
          <cell r="D293">
            <v>8.8000000000000007</v>
          </cell>
          <cell r="E293">
            <v>326619</v>
          </cell>
          <cell r="F293" t="str">
            <v>['action', 'adventure', 'fantasy', 'sci-fi']</v>
          </cell>
          <cell r="G293">
            <v>1</v>
          </cell>
        </row>
        <row r="294">
          <cell r="B294" t="str">
            <v>starship troopers</v>
          </cell>
          <cell r="C294">
            <v>1997</v>
          </cell>
          <cell r="D294">
            <v>7.1</v>
          </cell>
          <cell r="E294">
            <v>84874</v>
          </cell>
          <cell r="F294" t="str">
            <v>['action', 'adventure', 'sci-fi', 'thriller']</v>
          </cell>
          <cell r="G294">
            <v>3</v>
          </cell>
        </row>
        <row r="295">
          <cell r="B295" t="str">
            <v>star trek: the motion picture</v>
          </cell>
          <cell r="C295">
            <v>1979</v>
          </cell>
          <cell r="D295">
            <v>6.2</v>
          </cell>
          <cell r="E295">
            <v>25723</v>
          </cell>
          <cell r="F295" t="str">
            <v>['adventure', 'fantasy', 'mystery', 'sci-fi']</v>
          </cell>
          <cell r="G295">
            <v>1</v>
          </cell>
        </row>
        <row r="296">
          <cell r="B296" t="str">
            <v>stepmom</v>
          </cell>
          <cell r="C296">
            <v>1998</v>
          </cell>
          <cell r="D296">
            <v>6.2</v>
          </cell>
          <cell r="E296">
            <v>18714</v>
          </cell>
          <cell r="F296" t="str">
            <v>['comedy', 'drama']</v>
          </cell>
          <cell r="G296">
            <v>3</v>
          </cell>
        </row>
        <row r="297">
          <cell r="B297" t="str">
            <v>dr. strangelove or: how i learned to stop worrying and love the bomb</v>
          </cell>
          <cell r="C297">
            <v>1964</v>
          </cell>
          <cell r="D297">
            <v>8.6</v>
          </cell>
          <cell r="E297">
            <v>158529</v>
          </cell>
          <cell r="F297" t="str">
            <v>['comedy', 'drama']</v>
          </cell>
          <cell r="G297">
            <v>0</v>
          </cell>
        </row>
        <row r="298">
          <cell r="B298" t="str">
            <v>supergirl</v>
          </cell>
          <cell r="C298">
            <v>1984</v>
          </cell>
          <cell r="D298">
            <v>4.0999999999999996</v>
          </cell>
          <cell r="E298">
            <v>6576</v>
          </cell>
          <cell r="F298" t="str">
            <v>['action', 'adventure', 'sci-fi']</v>
          </cell>
          <cell r="G298">
            <v>3</v>
          </cell>
        </row>
        <row r="299">
          <cell r="B299" t="str">
            <v>superman iii</v>
          </cell>
          <cell r="C299">
            <v>1983</v>
          </cell>
          <cell r="D299">
            <v>4.7</v>
          </cell>
          <cell r="E299">
            <v>18340</v>
          </cell>
          <cell r="F299" t="str">
            <v>['action', 'adventure', 'comedy', 'fantasy', 'sci-fi']</v>
          </cell>
          <cell r="G299">
            <v>3</v>
          </cell>
        </row>
        <row r="300">
          <cell r="B300" t="str">
            <v>superman ii</v>
          </cell>
          <cell r="C300">
            <v>1980</v>
          </cell>
          <cell r="D300">
            <v>6.7</v>
          </cell>
          <cell r="E300">
            <v>29941</v>
          </cell>
          <cell r="F300" t="str">
            <v>['action', 'adventure', 'fantasy', 'romance', 'sci-fi']</v>
          </cell>
          <cell r="G300">
            <v>3</v>
          </cell>
        </row>
        <row r="301">
          <cell r="B301" t="str">
            <v>superman iv: the quest for peace</v>
          </cell>
          <cell r="C301">
            <v>1987</v>
          </cell>
          <cell r="D301">
            <v>3.4</v>
          </cell>
          <cell r="E301">
            <v>15332</v>
          </cell>
          <cell r="F301" t="str">
            <v>['action', 'adventure', 'family', 'fantasy', 'sci-fi']</v>
          </cell>
          <cell r="G301">
            <v>3</v>
          </cell>
        </row>
        <row r="302">
          <cell r="B302" t="str">
            <v>superman</v>
          </cell>
          <cell r="C302">
            <v>1978</v>
          </cell>
          <cell r="D302">
            <v>7.3</v>
          </cell>
          <cell r="E302">
            <v>51172</v>
          </cell>
          <cell r="F302" t="str">
            <v>['action', 'family', 'sci-fi']</v>
          </cell>
          <cell r="G302">
            <v>1</v>
          </cell>
        </row>
        <row r="303">
          <cell r="B303" t="str">
            <v>sweet smell of success</v>
          </cell>
          <cell r="C303">
            <v>1957</v>
          </cell>
          <cell r="D303">
            <v>8.1999999999999993</v>
          </cell>
          <cell r="E303">
            <v>9014</v>
          </cell>
          <cell r="F303" t="str">
            <v>['drama', 'film-noir']</v>
          </cell>
          <cell r="G303">
            <v>1</v>
          </cell>
        </row>
        <row r="304">
          <cell r="B304" t="str">
            <v>thx 1138</v>
          </cell>
          <cell r="C304">
            <v>1971</v>
          </cell>
          <cell r="D304">
            <v>6.8</v>
          </cell>
          <cell r="E304">
            <v>15741</v>
          </cell>
          <cell r="F304" t="str">
            <v>['drama', 'mystery', 'sci-fi', 'thriller']</v>
          </cell>
          <cell r="G304">
            <v>0</v>
          </cell>
        </row>
        <row r="305">
          <cell r="B305" t="str">
            <v>titanic</v>
          </cell>
          <cell r="C305">
            <v>1997</v>
          </cell>
          <cell r="D305">
            <v>7.4</v>
          </cell>
          <cell r="E305">
            <v>244771</v>
          </cell>
          <cell r="F305" t="str">
            <v>['drama', 'history', 'romance']</v>
          </cell>
          <cell r="G305">
            <v>3</v>
          </cell>
        </row>
        <row r="306">
          <cell r="B306" t="str">
            <v>tombstone</v>
          </cell>
          <cell r="C306">
            <v>1993</v>
          </cell>
          <cell r="D306">
            <v>7.7</v>
          </cell>
          <cell r="E306">
            <v>44204</v>
          </cell>
          <cell r="F306" t="str">
            <v>['action', 'drama', 'history', 'romance', 'western']</v>
          </cell>
          <cell r="G306">
            <v>3</v>
          </cell>
        </row>
        <row r="307">
          <cell r="B307" t="str">
            <v>toy story</v>
          </cell>
          <cell r="C307">
            <v>1995</v>
          </cell>
          <cell r="D307">
            <v>8.1999999999999993</v>
          </cell>
          <cell r="E307">
            <v>156231</v>
          </cell>
          <cell r="F307" t="str">
            <v>['animation', 'adventure', 'comedy', 'family', 'fantasy']</v>
          </cell>
          <cell r="G307">
            <v>1</v>
          </cell>
        </row>
        <row r="308">
          <cell r="B308" t="str">
            <v>traffic</v>
          </cell>
          <cell r="C308">
            <v>2000</v>
          </cell>
          <cell r="D308">
            <v>7.8</v>
          </cell>
          <cell r="E308">
            <v>86662</v>
          </cell>
          <cell r="F308" t="str">
            <v>['crime', 'drama', 'thriller']</v>
          </cell>
          <cell r="G308">
            <v>3</v>
          </cell>
        </row>
        <row r="309">
          <cell r="B309" t="str">
            <v>trainspotting</v>
          </cell>
          <cell r="C309">
            <v>1996</v>
          </cell>
          <cell r="D309">
            <v>8.1999999999999993</v>
          </cell>
          <cell r="E309">
            <v>153782</v>
          </cell>
          <cell r="F309" t="str">
            <v>['crime', 'drama']</v>
          </cell>
          <cell r="G309">
            <v>2</v>
          </cell>
        </row>
        <row r="310">
          <cell r="B310" t="str">
            <v>star trek v: the final frontier</v>
          </cell>
          <cell r="C310">
            <v>1989</v>
          </cell>
          <cell r="D310">
            <v>5</v>
          </cell>
          <cell r="E310">
            <v>20749</v>
          </cell>
          <cell r="F310" t="str">
            <v>['action', 'adventure', 'sci-fi', 'thriller']</v>
          </cell>
          <cell r="G310">
            <v>1</v>
          </cell>
        </row>
        <row r="311">
          <cell r="B311" t="str">
            <v>tron</v>
          </cell>
          <cell r="C311">
            <v>1982</v>
          </cell>
          <cell r="D311">
            <v>6.7</v>
          </cell>
          <cell r="E311">
            <v>25903</v>
          </cell>
          <cell r="F311" t="str">
            <v>['action', 'adventure', 'sci-fi', 'thriller', 'sci-fi']</v>
          </cell>
          <cell r="G311">
            <v>0</v>
          </cell>
        </row>
        <row r="312">
          <cell r="B312" t="str">
            <v>true lies</v>
          </cell>
          <cell r="C312">
            <v>1994</v>
          </cell>
          <cell r="D312">
            <v>7.2</v>
          </cell>
          <cell r="E312">
            <v>81801</v>
          </cell>
          <cell r="F312" t="str">
            <v>['action', 'thriller']</v>
          </cell>
          <cell r="G312">
            <v>3</v>
          </cell>
        </row>
        <row r="313">
          <cell r="B313" t="str">
            <v>true romance</v>
          </cell>
          <cell r="C313">
            <v>1993</v>
          </cell>
          <cell r="D313">
            <v>7.9</v>
          </cell>
          <cell r="E313">
            <v>74762</v>
          </cell>
          <cell r="F313" t="str">
            <v>['crime', 'romance', 'thriller']</v>
          </cell>
          <cell r="G313">
            <v>1</v>
          </cell>
        </row>
        <row r="314">
          <cell r="B314" t="str">
            <v>twelve monkeys</v>
          </cell>
          <cell r="C314">
            <v>1995</v>
          </cell>
          <cell r="D314">
            <v>8.1</v>
          </cell>
          <cell r="E314">
            <v>173320</v>
          </cell>
          <cell r="F314" t="str">
            <v>['mystery', 'sci-fi', 'thriller']</v>
          </cell>
          <cell r="G314">
            <v>1</v>
          </cell>
        </row>
        <row r="315">
          <cell r="B315" t="str">
            <v>unbreakable</v>
          </cell>
          <cell r="C315">
            <v>2000</v>
          </cell>
          <cell r="D315">
            <v>7.3</v>
          </cell>
          <cell r="E315">
            <v>98767</v>
          </cell>
          <cell r="F315" t="str">
            <v>['drama', 'fantasy', 'mystery', 'thriller']</v>
          </cell>
          <cell r="G315">
            <v>0</v>
          </cell>
        </row>
        <row r="316">
          <cell r="B316" t="str">
            <v>unforgiven</v>
          </cell>
          <cell r="C316">
            <v>1992</v>
          </cell>
          <cell r="D316">
            <v>8.3000000000000007</v>
          </cell>
          <cell r="E316">
            <v>101270</v>
          </cell>
          <cell r="F316" t="str">
            <v>['drama', 'western']</v>
          </cell>
          <cell r="G316">
            <v>3</v>
          </cell>
        </row>
        <row r="317">
          <cell r="B317" t="str">
            <v>vertigo</v>
          </cell>
          <cell r="C317">
            <v>1958</v>
          </cell>
          <cell r="D317">
            <v>8.6</v>
          </cell>
          <cell r="E317">
            <v>93524</v>
          </cell>
          <cell r="F317" t="str">
            <v>['crime', 'mystery', 'romance', 'thriller']</v>
          </cell>
          <cell r="G317">
            <v>1</v>
          </cell>
        </row>
        <row r="318">
          <cell r="B318" t="str">
            <v>what lies beneath</v>
          </cell>
          <cell r="C318">
            <v>2000</v>
          </cell>
          <cell r="D318">
            <v>6.5</v>
          </cell>
          <cell r="E318">
            <v>46195</v>
          </cell>
          <cell r="F318" t="str">
            <v>['drama', 'horror', 'mystery', 'thriller']</v>
          </cell>
          <cell r="G318">
            <v>3</v>
          </cell>
        </row>
        <row r="319">
          <cell r="B319" t="str">
            <v>what women want</v>
          </cell>
          <cell r="C319">
            <v>2000</v>
          </cell>
          <cell r="D319">
            <v>6.3</v>
          </cell>
          <cell r="E319">
            <v>55269</v>
          </cell>
          <cell r="F319" t="str">
            <v>['comedy', 'fantasy', 'romance']</v>
          </cell>
          <cell r="G319">
            <v>1</v>
          </cell>
        </row>
        <row r="320">
          <cell r="B320" t="str">
            <v>wild things</v>
          </cell>
          <cell r="C320">
            <v>1998</v>
          </cell>
          <cell r="D320">
            <v>6.6</v>
          </cell>
          <cell r="E320">
            <v>40523</v>
          </cell>
          <cell r="F320" t="str">
            <v>['crime', 'mystery', 'thriller']</v>
          </cell>
          <cell r="G320">
            <v>3</v>
          </cell>
        </row>
        <row r="321">
          <cell r="B321" t="str">
            <v>wild wild west</v>
          </cell>
          <cell r="C321">
            <v>1999</v>
          </cell>
          <cell r="D321">
            <v>4.3</v>
          </cell>
          <cell r="E321">
            <v>54943</v>
          </cell>
          <cell r="F321" t="str">
            <v>['action', 'western', 'comedy', 'sci-fi']</v>
          </cell>
          <cell r="G321">
            <v>2</v>
          </cell>
        </row>
        <row r="322">
          <cell r="B322" t="str">
            <v>willow</v>
          </cell>
          <cell r="C322">
            <v>1988</v>
          </cell>
          <cell r="D322">
            <v>7.1</v>
          </cell>
          <cell r="E322">
            <v>33506</v>
          </cell>
          <cell r="F322" t="str">
            <v>['action', 'adventure', 'drama', 'fantasy', 'romance']</v>
          </cell>
          <cell r="G322">
            <v>3</v>
          </cell>
        </row>
        <row r="323">
          <cell r="B323" t="str">
            <v>witness</v>
          </cell>
          <cell r="C323">
            <v>1985</v>
          </cell>
          <cell r="D323">
            <v>7.6</v>
          </cell>
          <cell r="E323">
            <v>30705</v>
          </cell>
          <cell r="F323" t="str">
            <v>['drama', 'romance', 'thriller']</v>
          </cell>
          <cell r="G323">
            <v>3</v>
          </cell>
        </row>
        <row r="324">
          <cell r="B324" t="str">
            <v>watchmen</v>
          </cell>
          <cell r="C324">
            <v>2009</v>
          </cell>
          <cell r="D324">
            <v>7.8</v>
          </cell>
          <cell r="E324">
            <v>135229</v>
          </cell>
          <cell r="F324" t="str">
            <v>['action', 'crime', 'fantasy', 'mystery', 'sci-fi', 'thriller']</v>
          </cell>
          <cell r="G324">
            <v>3</v>
          </cell>
        </row>
        <row r="325">
          <cell r="B325" t="str">
            <v>xxx</v>
          </cell>
          <cell r="C325">
            <v>2002</v>
          </cell>
          <cell r="D325">
            <v>5.6</v>
          </cell>
          <cell r="E325">
            <v>53505</v>
          </cell>
          <cell r="F325" t="str">
            <v>['action', 'adventure', 'crime']</v>
          </cell>
          <cell r="G325">
            <v>1</v>
          </cell>
        </row>
        <row r="326">
          <cell r="B326" t="str">
            <v>x-men</v>
          </cell>
          <cell r="C326">
            <v>2000</v>
          </cell>
          <cell r="D326">
            <v>7.4</v>
          </cell>
          <cell r="E326">
            <v>122149</v>
          </cell>
          <cell r="F326" t="str">
            <v>['action', 'sci-fi']</v>
          </cell>
          <cell r="G326">
            <v>1</v>
          </cell>
        </row>
        <row r="327">
          <cell r="B327" t="str">
            <v>young frankenstein</v>
          </cell>
          <cell r="C327">
            <v>1974</v>
          </cell>
          <cell r="D327">
            <v>8</v>
          </cell>
          <cell r="E327">
            <v>57618</v>
          </cell>
          <cell r="F327" t="str">
            <v>['comedy', 'sci-fi']</v>
          </cell>
          <cell r="G32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FF06-D732-4859-8E20-DC5146C56C42}">
  <dimension ref="A1:Y325"/>
  <sheetViews>
    <sheetView tabSelected="1" workbookViewId="0">
      <selection activeCell="B3" sqref="B3"/>
    </sheetView>
  </sheetViews>
  <sheetFormatPr defaultRowHeight="15" x14ac:dyDescent="0.25"/>
  <cols>
    <col min="1" max="1" width="6.42578125" bestFit="1" customWidth="1"/>
    <col min="2" max="2" width="63.42578125" bestFit="1" customWidth="1"/>
    <col min="3" max="3" width="12.7109375" bestFit="1" customWidth="1"/>
    <col min="4" max="4" width="13.7109375" bestFit="1" customWidth="1"/>
    <col min="5" max="5" width="12.5703125" bestFit="1" customWidth="1"/>
    <col min="6" max="6" width="13.7109375" bestFit="1" customWidth="1"/>
    <col min="7" max="7" width="12.5703125" bestFit="1" customWidth="1"/>
    <col min="8" max="8" width="13.7109375" bestFit="1" customWidth="1"/>
    <col min="9" max="9" width="12.5703125" bestFit="1" customWidth="1"/>
    <col min="10" max="10" width="12.42578125" bestFit="1" customWidth="1"/>
    <col min="11" max="11" width="17.42578125" bestFit="1" customWidth="1"/>
    <col min="12" max="12" width="15.28515625" bestFit="1" customWidth="1"/>
    <col min="13" max="13" width="21.7109375" bestFit="1" customWidth="1"/>
    <col min="14" max="14" width="19.5703125" bestFit="1" customWidth="1"/>
    <col min="15" max="15" width="18.28515625" bestFit="1" customWidth="1"/>
    <col min="16" max="16" width="16.140625" bestFit="1" customWidth="1"/>
    <col min="17" max="17" width="18.140625" bestFit="1" customWidth="1"/>
    <col min="18" max="18" width="16" bestFit="1" customWidth="1"/>
    <col min="19" max="19" width="17.28515625" bestFit="1" customWidth="1"/>
    <col min="20" max="20" width="19.140625" bestFit="1" customWidth="1"/>
    <col min="21" max="21" width="16.5703125" bestFit="1" customWidth="1"/>
    <col min="22" max="22" width="18.5703125" bestFit="1" customWidth="1"/>
    <col min="23" max="23" width="20.85546875" bestFit="1" customWidth="1"/>
    <col min="24" max="24" width="22.85546875" bestFit="1" customWidth="1"/>
  </cols>
  <sheetData>
    <row r="1" spans="1:25" ht="30" x14ac:dyDescent="0.25">
      <c r="A1" s="1" t="s">
        <v>0</v>
      </c>
      <c r="B1" s="1" t="s">
        <v>1</v>
      </c>
      <c r="C1" s="11" t="s">
        <v>353</v>
      </c>
      <c r="D1" s="1" t="s">
        <v>2330</v>
      </c>
      <c r="E1" s="1" t="s">
        <v>2331</v>
      </c>
      <c r="F1" s="1" t="s">
        <v>2358</v>
      </c>
      <c r="G1" s="1" t="s">
        <v>2359</v>
      </c>
      <c r="H1" s="1" t="s">
        <v>2360</v>
      </c>
      <c r="I1" s="1" t="s">
        <v>2361</v>
      </c>
      <c r="J1" s="11" t="s">
        <v>335</v>
      </c>
      <c r="K1" s="11" t="s">
        <v>2410</v>
      </c>
      <c r="L1" s="11" t="s">
        <v>2411</v>
      </c>
      <c r="M1" s="11" t="s">
        <v>2356</v>
      </c>
      <c r="N1" s="11" t="s">
        <v>2357</v>
      </c>
      <c r="O1" s="11" t="s">
        <v>2412</v>
      </c>
      <c r="P1" s="11" t="s">
        <v>2413</v>
      </c>
      <c r="Q1" s="11" t="s">
        <v>2376</v>
      </c>
      <c r="R1" s="11" t="s">
        <v>2377</v>
      </c>
      <c r="S1" s="11" t="s">
        <v>2419</v>
      </c>
      <c r="T1" s="11" t="s">
        <v>2420</v>
      </c>
      <c r="U1" s="11" t="s">
        <v>2421</v>
      </c>
      <c r="V1" s="11" t="s">
        <v>2422</v>
      </c>
      <c r="W1" s="11" t="s">
        <v>2423</v>
      </c>
      <c r="X1" s="11" t="s">
        <v>2424</v>
      </c>
      <c r="Y1" t="s">
        <v>338</v>
      </c>
    </row>
    <row r="2" spans="1:25" x14ac:dyDescent="0.25">
      <c r="A2">
        <v>1999</v>
      </c>
      <c r="B2" t="s">
        <v>2</v>
      </c>
      <c r="C2">
        <v>2.3423853750000001</v>
      </c>
      <c r="D2">
        <v>9.9729544859573804E-2</v>
      </c>
      <c r="E2">
        <v>0.114049975786172</v>
      </c>
      <c r="F2">
        <v>0.12735571664046</v>
      </c>
      <c r="G2">
        <v>0.13024745690238501</v>
      </c>
      <c r="H2">
        <v>0</v>
      </c>
      <c r="I2">
        <v>0</v>
      </c>
      <c r="J2">
        <v>6.9</v>
      </c>
      <c r="K2">
        <v>5</v>
      </c>
      <c r="L2">
        <v>7</v>
      </c>
      <c r="M2">
        <v>295</v>
      </c>
      <c r="N2">
        <v>374</v>
      </c>
      <c r="O2">
        <v>11</v>
      </c>
      <c r="P2">
        <v>26</v>
      </c>
      <c r="Q2">
        <v>2.7764406779661001E-2</v>
      </c>
      <c r="R2">
        <v>2.6287433155080201E-2</v>
      </c>
      <c r="S2">
        <v>2.44102564103</v>
      </c>
      <c r="T2">
        <v>2.0801687763699999</v>
      </c>
      <c r="U2">
        <v>2.5846153846200002</v>
      </c>
      <c r="V2">
        <v>2.6181434599200002</v>
      </c>
      <c r="W2">
        <v>0.615384615385</v>
      </c>
      <c r="X2">
        <v>0.58016877637099995</v>
      </c>
      <c r="Y2">
        <v>3</v>
      </c>
    </row>
    <row r="3" spans="1:25" x14ac:dyDescent="0.25">
      <c r="A3">
        <v>1968</v>
      </c>
      <c r="B3" t="s">
        <v>3</v>
      </c>
      <c r="C3">
        <v>5.5428571428571427</v>
      </c>
      <c r="D3">
        <v>0.14071780569945</v>
      </c>
      <c r="E3">
        <v>0.107436310766238</v>
      </c>
      <c r="F3">
        <v>0.12641883791292799</v>
      </c>
      <c r="G3">
        <v>0.14335396527139499</v>
      </c>
      <c r="H3">
        <v>8.63357306761042E-2</v>
      </c>
      <c r="I3">
        <v>0.109145542604471</v>
      </c>
      <c r="J3">
        <v>8.4</v>
      </c>
      <c r="K3">
        <v>2</v>
      </c>
      <c r="L3">
        <v>11</v>
      </c>
      <c r="M3">
        <v>17</v>
      </c>
      <c r="N3">
        <v>255</v>
      </c>
      <c r="O3">
        <v>2</v>
      </c>
      <c r="P3">
        <v>17</v>
      </c>
      <c r="Q3">
        <v>0.24472352941176401</v>
      </c>
      <c r="R3">
        <v>0.14193333333333299</v>
      </c>
      <c r="S3">
        <v>2.2899159663900002</v>
      </c>
      <c r="T3">
        <v>2.0588235294100001</v>
      </c>
      <c r="U3">
        <v>2.40756302521</v>
      </c>
      <c r="V3">
        <v>1.91176470588</v>
      </c>
      <c r="W3">
        <v>0.57983193277300005</v>
      </c>
      <c r="X3">
        <v>0.44117647058800002</v>
      </c>
      <c r="Y3">
        <v>0</v>
      </c>
    </row>
    <row r="4" spans="1:25" x14ac:dyDescent="0.25">
      <c r="A4">
        <v>1982</v>
      </c>
      <c r="B4" t="s">
        <v>4</v>
      </c>
      <c r="C4">
        <v>5.5723756666666668</v>
      </c>
      <c r="D4">
        <v>0.109943473498453</v>
      </c>
      <c r="E4">
        <v>0.106252653603463</v>
      </c>
      <c r="F4">
        <v>0.121080886554326</v>
      </c>
      <c r="G4">
        <v>0.130146580825829</v>
      </c>
      <c r="H4">
        <v>0.137316857141943</v>
      </c>
      <c r="I4">
        <v>0.13876748044171699</v>
      </c>
      <c r="J4">
        <v>6.9</v>
      </c>
      <c r="K4">
        <v>7</v>
      </c>
      <c r="L4">
        <v>9</v>
      </c>
      <c r="M4">
        <v>109</v>
      </c>
      <c r="N4">
        <v>469</v>
      </c>
      <c r="O4">
        <v>1</v>
      </c>
      <c r="P4">
        <v>14</v>
      </c>
      <c r="Q4">
        <v>-2.6442201834862299E-2</v>
      </c>
      <c r="R4">
        <v>2.8660980810234602E-3</v>
      </c>
      <c r="S4">
        <v>2.3132075471700002</v>
      </c>
      <c r="T4">
        <v>2.4791666666699999</v>
      </c>
      <c r="U4">
        <v>2.5622641509399999</v>
      </c>
      <c r="V4">
        <v>2.875</v>
      </c>
      <c r="W4">
        <v>0.58679245283000003</v>
      </c>
      <c r="X4">
        <v>0.64583333333299997</v>
      </c>
      <c r="Y4">
        <v>2</v>
      </c>
    </row>
    <row r="5" spans="1:25" x14ac:dyDescent="0.25">
      <c r="A5">
        <v>1999</v>
      </c>
      <c r="B5" t="s">
        <v>5</v>
      </c>
      <c r="C5">
        <v>1.415467475</v>
      </c>
      <c r="D5">
        <v>0.13956339982782301</v>
      </c>
      <c r="E5">
        <v>0.135962397581079</v>
      </c>
      <c r="F5">
        <v>0.12955290276797901</v>
      </c>
      <c r="G5">
        <v>0.14426345960634401</v>
      </c>
      <c r="H5">
        <v>5.7487455394918403E-2</v>
      </c>
      <c r="I5">
        <v>7.4767076860934895E-2</v>
      </c>
      <c r="J5">
        <v>6.3</v>
      </c>
      <c r="K5">
        <v>3</v>
      </c>
      <c r="L5">
        <v>12</v>
      </c>
      <c r="M5">
        <v>40</v>
      </c>
      <c r="N5">
        <v>544</v>
      </c>
      <c r="O5">
        <v>15</v>
      </c>
      <c r="P5">
        <v>62</v>
      </c>
      <c r="Q5">
        <v>-9.2189999999999994E-2</v>
      </c>
      <c r="R5">
        <v>1.05404411764706E-2</v>
      </c>
      <c r="S5">
        <v>2.15057915058</v>
      </c>
      <c r="T5">
        <v>2.4545454545499998</v>
      </c>
      <c r="U5">
        <v>2.5289575289599999</v>
      </c>
      <c r="V5">
        <v>2.6666666666699999</v>
      </c>
      <c r="W5">
        <v>0.55984555984600004</v>
      </c>
      <c r="X5">
        <v>0.54545454545500005</v>
      </c>
      <c r="Y5">
        <v>1</v>
      </c>
    </row>
    <row r="6" spans="1:25" x14ac:dyDescent="0.25">
      <c r="A6">
        <v>1988</v>
      </c>
      <c r="B6" t="s">
        <v>6</v>
      </c>
      <c r="C6">
        <v>9.3571428571428577</v>
      </c>
      <c r="D6">
        <v>0.17837779685756899</v>
      </c>
      <c r="E6">
        <v>0.18937539714034801</v>
      </c>
      <c r="F6">
        <v>0.173641283161552</v>
      </c>
      <c r="G6">
        <v>0.17136126738517399</v>
      </c>
      <c r="H6">
        <v>8.7689180502325895E-2</v>
      </c>
      <c r="I6">
        <v>9.1099627138082798E-2</v>
      </c>
      <c r="J6">
        <v>5.2</v>
      </c>
      <c r="K6">
        <v>5</v>
      </c>
      <c r="L6">
        <v>3</v>
      </c>
      <c r="M6">
        <v>91</v>
      </c>
      <c r="N6">
        <v>64</v>
      </c>
      <c r="O6">
        <v>3</v>
      </c>
      <c r="P6">
        <v>12</v>
      </c>
      <c r="Q6">
        <v>-6.4149450549450496E-2</v>
      </c>
      <c r="R6">
        <v>-4.4042187500000003E-2</v>
      </c>
      <c r="S6">
        <v>1.8947368421099999</v>
      </c>
      <c r="T6">
        <v>2.1029411764699999</v>
      </c>
      <c r="U6">
        <v>2.3157894736800002</v>
      </c>
      <c r="V6">
        <v>2.375</v>
      </c>
      <c r="W6">
        <v>0.26315789473700002</v>
      </c>
      <c r="X6">
        <v>0.48529411764699998</v>
      </c>
      <c r="Y6">
        <v>3</v>
      </c>
    </row>
    <row r="7" spans="1:25" x14ac:dyDescent="0.25">
      <c r="A7">
        <v>1997</v>
      </c>
      <c r="B7" t="s">
        <v>7</v>
      </c>
      <c r="C7">
        <v>2.7077224588235294</v>
      </c>
      <c r="D7">
        <v>8.8082839158632201E-2</v>
      </c>
      <c r="E7">
        <v>0.118186337588952</v>
      </c>
      <c r="F7">
        <v>9.3495304527096104E-2</v>
      </c>
      <c r="G7">
        <v>9.4178150170285899E-2</v>
      </c>
      <c r="H7">
        <v>6.38716783599068E-2</v>
      </c>
      <c r="I7">
        <v>6.8650920109188704E-2</v>
      </c>
      <c r="J7">
        <v>6.3</v>
      </c>
      <c r="K7">
        <v>5</v>
      </c>
      <c r="L7">
        <v>18</v>
      </c>
      <c r="M7">
        <v>87</v>
      </c>
      <c r="N7">
        <v>281</v>
      </c>
      <c r="O7">
        <v>32</v>
      </c>
      <c r="P7">
        <v>68</v>
      </c>
      <c r="Q7">
        <v>3.3595402298850503E-2</v>
      </c>
      <c r="R7">
        <v>1.38391459074733E-2</v>
      </c>
      <c r="S7">
        <v>2.3714285714300001</v>
      </c>
      <c r="T7">
        <v>2.1590909090900001</v>
      </c>
      <c r="U7">
        <v>2.625</v>
      </c>
      <c r="V7">
        <v>2.0681818181799998</v>
      </c>
      <c r="W7">
        <v>0.58571428571399997</v>
      </c>
      <c r="X7">
        <v>0.45454545454500001</v>
      </c>
      <c r="Y7">
        <v>1</v>
      </c>
    </row>
    <row r="8" spans="1:25" x14ac:dyDescent="0.25">
      <c r="A8">
        <v>1980</v>
      </c>
      <c r="B8" t="s">
        <v>8</v>
      </c>
      <c r="C8">
        <v>22.843868285714287</v>
      </c>
      <c r="D8">
        <v>9.87906245986645E-2</v>
      </c>
      <c r="E8">
        <v>0.11161548654579299</v>
      </c>
      <c r="F8">
        <v>0.113882160127339</v>
      </c>
      <c r="G8">
        <v>0.135850381551159</v>
      </c>
      <c r="H8">
        <v>0</v>
      </c>
      <c r="I8">
        <v>0</v>
      </c>
      <c r="J8">
        <v>7.8</v>
      </c>
      <c r="K8">
        <v>8</v>
      </c>
      <c r="L8">
        <v>12</v>
      </c>
      <c r="M8">
        <v>84</v>
      </c>
      <c r="N8">
        <v>152</v>
      </c>
      <c r="O8">
        <v>4</v>
      </c>
      <c r="P8">
        <v>26</v>
      </c>
      <c r="Q8">
        <v>9.2673809523809506E-2</v>
      </c>
      <c r="R8">
        <v>6.5903289473684207E-2</v>
      </c>
      <c r="S8">
        <v>2.16161616162</v>
      </c>
      <c r="T8">
        <v>2.5620437956200002</v>
      </c>
      <c r="U8">
        <v>2.0404040403999999</v>
      </c>
      <c r="V8">
        <v>2.5912408759100001</v>
      </c>
      <c r="W8">
        <v>0.444444444444</v>
      </c>
      <c r="X8">
        <v>0.59124087591200003</v>
      </c>
      <c r="Y8">
        <v>3</v>
      </c>
    </row>
    <row r="9" spans="1:25" x14ac:dyDescent="0.25">
      <c r="A9">
        <v>1988</v>
      </c>
      <c r="B9" t="s">
        <v>9</v>
      </c>
      <c r="C9">
        <v>1.0096904375</v>
      </c>
      <c r="D9">
        <v>0.135681723260448</v>
      </c>
      <c r="E9">
        <v>0.13951522547314299</v>
      </c>
      <c r="F9">
        <v>0.103734580198591</v>
      </c>
      <c r="G9">
        <v>9.7158343623667501E-2</v>
      </c>
      <c r="H9">
        <v>0.120518386936897</v>
      </c>
      <c r="I9">
        <v>0.10870605942945601</v>
      </c>
      <c r="J9">
        <v>6.1</v>
      </c>
      <c r="K9">
        <v>3</v>
      </c>
      <c r="L9">
        <v>10</v>
      </c>
      <c r="M9">
        <v>30</v>
      </c>
      <c r="N9">
        <v>287</v>
      </c>
      <c r="O9">
        <v>10</v>
      </c>
      <c r="P9">
        <v>27</v>
      </c>
      <c r="Q9">
        <v>0.13621</v>
      </c>
      <c r="R9">
        <v>3.0714634146341398E-2</v>
      </c>
      <c r="S9">
        <v>2.41992882562</v>
      </c>
      <c r="T9">
        <v>1.8333333333299999</v>
      </c>
      <c r="U9">
        <v>2.4661921708199999</v>
      </c>
      <c r="V9">
        <v>1.94444444444</v>
      </c>
      <c r="W9">
        <v>0.59430604982199997</v>
      </c>
      <c r="X9">
        <v>0.63888888888899997</v>
      </c>
      <c r="Y9">
        <v>1</v>
      </c>
    </row>
    <row r="10" spans="1:25" x14ac:dyDescent="0.25">
      <c r="A10">
        <v>1986</v>
      </c>
      <c r="B10" t="s">
        <v>10</v>
      </c>
      <c r="C10">
        <v>8.9089975675675674</v>
      </c>
      <c r="D10">
        <v>0.10683809234491901</v>
      </c>
      <c r="E10">
        <v>0.113796437089018</v>
      </c>
      <c r="F10">
        <v>0.106597073330784</v>
      </c>
      <c r="G10">
        <v>0.10870887659723701</v>
      </c>
      <c r="H10">
        <v>6.4757194130956805E-2</v>
      </c>
      <c r="I10">
        <v>7.9730335420739096E-2</v>
      </c>
      <c r="J10">
        <v>8.5</v>
      </c>
      <c r="K10">
        <v>3</v>
      </c>
      <c r="L10">
        <v>10</v>
      </c>
      <c r="M10">
        <v>174</v>
      </c>
      <c r="N10">
        <v>185</v>
      </c>
      <c r="O10">
        <v>7</v>
      </c>
      <c r="P10">
        <v>31</v>
      </c>
      <c r="Q10">
        <v>-1.8551724137931E-3</v>
      </c>
      <c r="R10">
        <v>4.25481081081081E-2</v>
      </c>
      <c r="S10">
        <v>2.10266159696</v>
      </c>
      <c r="T10">
        <v>2.3645833333300001</v>
      </c>
      <c r="U10">
        <v>2.5969581749000001</v>
      </c>
      <c r="V10">
        <v>2.3020833333300001</v>
      </c>
      <c r="W10">
        <v>0.55893536121700005</v>
      </c>
      <c r="X10">
        <v>0.59375</v>
      </c>
      <c r="Y10">
        <v>3</v>
      </c>
    </row>
    <row r="11" spans="1:25" x14ac:dyDescent="0.25">
      <c r="A11">
        <v>1984</v>
      </c>
      <c r="B11" t="s">
        <v>11</v>
      </c>
      <c r="C11">
        <v>1.8873905</v>
      </c>
      <c r="D11">
        <v>7.6279834903801802E-2</v>
      </c>
      <c r="E11">
        <v>9.0672971859186505E-2</v>
      </c>
      <c r="F11">
        <v>9.1476927310126993E-2</v>
      </c>
      <c r="G11">
        <v>0.107834081896466</v>
      </c>
      <c r="H11">
        <v>0.12734470650119101</v>
      </c>
      <c r="I11">
        <v>0.14618813515104601</v>
      </c>
      <c r="J11">
        <v>8.4</v>
      </c>
      <c r="K11">
        <v>4</v>
      </c>
      <c r="L11">
        <v>24</v>
      </c>
      <c r="M11">
        <v>160</v>
      </c>
      <c r="N11">
        <v>847</v>
      </c>
      <c r="O11">
        <v>6</v>
      </c>
      <c r="P11">
        <v>22</v>
      </c>
      <c r="Q11">
        <v>3.9080625000000001E-2</v>
      </c>
      <c r="R11">
        <v>0.12204639905549</v>
      </c>
      <c r="S11">
        <v>2.1851851851899999</v>
      </c>
      <c r="T11">
        <v>2.2065573770500002</v>
      </c>
      <c r="U11">
        <v>2.47293447293</v>
      </c>
      <c r="V11">
        <v>2.3442622950800001</v>
      </c>
      <c r="W11">
        <v>0.53988603988600004</v>
      </c>
      <c r="X11">
        <v>0.603278688525</v>
      </c>
      <c r="Y11">
        <v>3</v>
      </c>
    </row>
    <row r="12" spans="1:25" x14ac:dyDescent="0.25">
      <c r="A12">
        <v>1981</v>
      </c>
      <c r="B12" t="s">
        <v>12</v>
      </c>
      <c r="C12">
        <v>2.1973248999999999</v>
      </c>
      <c r="D12">
        <v>0.13068217510664901</v>
      </c>
      <c r="E12">
        <v>0.152063431166581</v>
      </c>
      <c r="F12">
        <v>0.11737061987049</v>
      </c>
      <c r="G12">
        <v>0.12746549013024899</v>
      </c>
      <c r="H12">
        <v>0</v>
      </c>
      <c r="I12">
        <v>0</v>
      </c>
      <c r="J12">
        <v>7.5</v>
      </c>
      <c r="K12">
        <v>6</v>
      </c>
      <c r="L12">
        <v>9</v>
      </c>
      <c r="M12">
        <v>153</v>
      </c>
      <c r="N12">
        <v>425</v>
      </c>
      <c r="O12">
        <v>3</v>
      </c>
      <c r="P12">
        <v>12</v>
      </c>
      <c r="Q12">
        <v>1.4196078431372499E-2</v>
      </c>
      <c r="R12">
        <v>-2.26541176470588E-2</v>
      </c>
      <c r="S12">
        <v>2.2852459016400002</v>
      </c>
      <c r="T12">
        <v>2.2454212454200002</v>
      </c>
      <c r="U12">
        <v>2.50819672131</v>
      </c>
      <c r="V12">
        <v>2.3882783882799998</v>
      </c>
      <c r="W12">
        <v>0.56721311475400005</v>
      </c>
      <c r="X12">
        <v>0.56410256410299997</v>
      </c>
      <c r="Y12">
        <v>2</v>
      </c>
    </row>
    <row r="13" spans="1:25" x14ac:dyDescent="0.25">
      <c r="A13">
        <v>2001</v>
      </c>
      <c r="B13" t="s">
        <v>13</v>
      </c>
      <c r="C13">
        <v>-0.60917391428571432</v>
      </c>
      <c r="D13">
        <v>8.3267672405754597E-2</v>
      </c>
      <c r="E13">
        <v>9.9348921654374506E-2</v>
      </c>
      <c r="F13">
        <v>0.107635157002237</v>
      </c>
      <c r="G13">
        <v>0.10989356611612</v>
      </c>
      <c r="H13">
        <v>0</v>
      </c>
      <c r="I13">
        <v>0</v>
      </c>
      <c r="J13">
        <v>5.7</v>
      </c>
      <c r="K13">
        <v>5</v>
      </c>
      <c r="L13">
        <v>16</v>
      </c>
      <c r="M13">
        <v>70</v>
      </c>
      <c r="N13">
        <v>599</v>
      </c>
      <c r="O13">
        <v>4</v>
      </c>
      <c r="P13">
        <v>7</v>
      </c>
      <c r="Q13">
        <v>4.3877142857142802E-2</v>
      </c>
      <c r="R13">
        <v>-1.6661101836394001E-3</v>
      </c>
      <c r="S13">
        <v>2.3040847201200001</v>
      </c>
      <c r="T13">
        <v>0.875</v>
      </c>
      <c r="U13">
        <v>2.6505295007599998</v>
      </c>
      <c r="V13">
        <v>1.375</v>
      </c>
      <c r="W13">
        <v>0.53706505294999995</v>
      </c>
      <c r="X13">
        <v>0.25</v>
      </c>
      <c r="Y13">
        <v>1</v>
      </c>
    </row>
    <row r="14" spans="1:25" x14ac:dyDescent="0.25">
      <c r="A14">
        <v>2000</v>
      </c>
      <c r="B14" t="s">
        <v>14</v>
      </c>
      <c r="C14">
        <v>3.8952234285714287</v>
      </c>
      <c r="D14">
        <v>7.6892530506434104E-2</v>
      </c>
      <c r="E14">
        <v>8.3608308937255502E-2</v>
      </c>
      <c r="F14">
        <v>5.1590780819821401E-2</v>
      </c>
      <c r="G14">
        <v>5.7077006730068797E-2</v>
      </c>
      <c r="H14">
        <v>0</v>
      </c>
      <c r="I14">
        <v>0</v>
      </c>
      <c r="J14">
        <v>7.4</v>
      </c>
      <c r="K14">
        <v>8</v>
      </c>
      <c r="L14">
        <v>9</v>
      </c>
      <c r="M14">
        <v>163</v>
      </c>
      <c r="N14">
        <v>515</v>
      </c>
      <c r="O14">
        <v>22</v>
      </c>
      <c r="P14">
        <v>37</v>
      </c>
      <c r="Q14">
        <v>7.1225766871165594E-2</v>
      </c>
      <c r="R14">
        <v>3.5935922330097E-2</v>
      </c>
      <c r="S14">
        <v>2.2212389380499999</v>
      </c>
      <c r="T14">
        <v>0</v>
      </c>
      <c r="U14">
        <v>2.3643067846600001</v>
      </c>
      <c r="V14">
        <v>0</v>
      </c>
      <c r="W14">
        <v>0.47492625368699998</v>
      </c>
      <c r="X14">
        <v>0</v>
      </c>
      <c r="Y14">
        <v>1</v>
      </c>
    </row>
    <row r="15" spans="1:25" x14ac:dyDescent="0.25">
      <c r="A15">
        <v>2001</v>
      </c>
      <c r="B15" t="s">
        <v>15</v>
      </c>
      <c r="C15">
        <v>-0.39347966666666667</v>
      </c>
      <c r="D15">
        <v>8.7852949550951701E-2</v>
      </c>
      <c r="E15">
        <v>9.7164565983807197E-2</v>
      </c>
      <c r="F15">
        <v>6.0449038478428599E-2</v>
      </c>
      <c r="G15">
        <v>6.9172404438001101E-2</v>
      </c>
      <c r="H15">
        <v>0</v>
      </c>
      <c r="I15">
        <v>0</v>
      </c>
      <c r="J15">
        <v>6</v>
      </c>
      <c r="K15">
        <v>4</v>
      </c>
      <c r="L15">
        <v>12</v>
      </c>
      <c r="M15">
        <v>148</v>
      </c>
      <c r="N15">
        <v>378</v>
      </c>
      <c r="O15">
        <v>8</v>
      </c>
      <c r="P15">
        <v>13</v>
      </c>
      <c r="Q15">
        <v>8.8824324324324293E-3</v>
      </c>
      <c r="R15">
        <v>8.0747619047618999E-2</v>
      </c>
      <c r="S15">
        <v>2.22265625</v>
      </c>
      <c r="T15">
        <v>2.07037037037</v>
      </c>
      <c r="U15">
        <v>2.484375</v>
      </c>
      <c r="V15">
        <v>2.5740740740699999</v>
      </c>
      <c r="W15">
        <v>0.5546875</v>
      </c>
      <c r="X15">
        <v>0.61111111111100003</v>
      </c>
      <c r="Y15">
        <v>2</v>
      </c>
    </row>
    <row r="16" spans="1:25" x14ac:dyDescent="0.25">
      <c r="A16">
        <v>1997</v>
      </c>
      <c r="B16" t="s">
        <v>16</v>
      </c>
      <c r="C16">
        <v>3.1020599393939392</v>
      </c>
      <c r="D16">
        <v>9.8560057660006695E-2</v>
      </c>
      <c r="E16">
        <v>0.103990996342187</v>
      </c>
      <c r="F16">
        <v>0.120694790821533</v>
      </c>
      <c r="G16">
        <v>0.13791770721963301</v>
      </c>
      <c r="H16">
        <v>9.8357124409789998E-2</v>
      </c>
      <c r="I16">
        <v>0.116580034070993</v>
      </c>
      <c r="J16">
        <v>7.1</v>
      </c>
      <c r="K16">
        <v>4</v>
      </c>
      <c r="L16">
        <v>14</v>
      </c>
      <c r="M16">
        <v>123</v>
      </c>
      <c r="N16">
        <v>360</v>
      </c>
      <c r="O16">
        <v>10</v>
      </c>
      <c r="P16">
        <v>12</v>
      </c>
      <c r="Q16">
        <v>8.9025203252032503E-2</v>
      </c>
      <c r="R16">
        <v>5.7425277777777797E-2</v>
      </c>
      <c r="S16">
        <v>2.4017857142899999</v>
      </c>
      <c r="T16">
        <v>2.1714285714299999</v>
      </c>
      <c r="U16">
        <v>2.4174107142899999</v>
      </c>
      <c r="V16">
        <v>1.9428571428600001</v>
      </c>
      <c r="W16">
        <v>0.62946428571400004</v>
      </c>
      <c r="X16">
        <v>0.45714285714300001</v>
      </c>
      <c r="Y16">
        <v>2</v>
      </c>
    </row>
    <row r="17" spans="1:25" x14ac:dyDescent="0.25">
      <c r="A17">
        <v>1984</v>
      </c>
      <c r="B17" t="s">
        <v>17</v>
      </c>
      <c r="C17">
        <v>5.4059911666666665</v>
      </c>
      <c r="D17">
        <v>0.121328491072474</v>
      </c>
      <c r="E17">
        <v>0.119633082971052</v>
      </c>
      <c r="F17">
        <v>0.16433395337072201</v>
      </c>
      <c r="G17">
        <v>0.145487733376648</v>
      </c>
      <c r="H17">
        <v>0</v>
      </c>
      <c r="I17">
        <v>0</v>
      </c>
      <c r="J17">
        <v>5.9</v>
      </c>
      <c r="K17">
        <v>7</v>
      </c>
      <c r="L17">
        <v>14</v>
      </c>
      <c r="M17">
        <v>101</v>
      </c>
      <c r="N17">
        <v>379</v>
      </c>
      <c r="O17">
        <v>1</v>
      </c>
      <c r="P17">
        <v>11</v>
      </c>
      <c r="Q17">
        <v>0.123545544554455</v>
      </c>
      <c r="R17">
        <v>8.8996042216358803E-2</v>
      </c>
      <c r="S17">
        <v>2.4829721362199999</v>
      </c>
      <c r="T17">
        <v>1.9745222929899999</v>
      </c>
      <c r="U17">
        <v>2.52321981424</v>
      </c>
      <c r="V17">
        <v>2.0063694267500001</v>
      </c>
      <c r="W17">
        <v>0.63777089783300001</v>
      </c>
      <c r="X17">
        <v>0.38216560509600001</v>
      </c>
      <c r="Y17">
        <v>3</v>
      </c>
    </row>
    <row r="18" spans="1:25" x14ac:dyDescent="0.25">
      <c r="A18">
        <v>1975</v>
      </c>
      <c r="B18" t="s">
        <v>18</v>
      </c>
      <c r="C18">
        <v>0.81818181818181823</v>
      </c>
      <c r="D18">
        <v>0.13105069927156901</v>
      </c>
      <c r="E18">
        <v>0.12093712344695801</v>
      </c>
      <c r="F18">
        <v>0.17874258069342899</v>
      </c>
      <c r="G18">
        <v>0.16942893720556601</v>
      </c>
      <c r="H18">
        <v>0.16358107325028101</v>
      </c>
      <c r="I18">
        <v>0.15748820603949701</v>
      </c>
      <c r="J18">
        <v>8.1</v>
      </c>
      <c r="K18">
        <v>5</v>
      </c>
      <c r="L18">
        <v>17</v>
      </c>
      <c r="M18">
        <v>35</v>
      </c>
      <c r="N18">
        <v>303</v>
      </c>
      <c r="O18">
        <v>2</v>
      </c>
      <c r="P18">
        <v>12</v>
      </c>
      <c r="Q18">
        <v>0.18439516129032199</v>
      </c>
      <c r="R18">
        <v>0.17958405797101401</v>
      </c>
      <c r="S18">
        <v>2.3379629629599998</v>
      </c>
      <c r="T18">
        <v>1.9016393442599999</v>
      </c>
      <c r="U18">
        <v>2.4490740740699999</v>
      </c>
      <c r="V18">
        <v>2.3524590163900001</v>
      </c>
      <c r="W18">
        <v>0.57407407407400002</v>
      </c>
      <c r="X18">
        <v>0.52459016393400004</v>
      </c>
      <c r="Y18">
        <v>1</v>
      </c>
    </row>
    <row r="19" spans="1:25" x14ac:dyDescent="0.25">
      <c r="A19">
        <v>2003</v>
      </c>
      <c r="B19" t="s">
        <v>19</v>
      </c>
      <c r="C19">
        <v>-0.14414878</v>
      </c>
      <c r="D19">
        <v>0.13324442030282399</v>
      </c>
      <c r="E19">
        <v>0.148209575903509</v>
      </c>
      <c r="F19">
        <v>9.5641061407733499E-2</v>
      </c>
      <c r="G19">
        <v>0.104583197382278</v>
      </c>
      <c r="H19">
        <v>0.12662778378215001</v>
      </c>
      <c r="I19">
        <v>0.14112762079057101</v>
      </c>
      <c r="J19">
        <v>6.3</v>
      </c>
      <c r="K19">
        <v>1</v>
      </c>
      <c r="L19">
        <v>11</v>
      </c>
      <c r="M19">
        <v>137</v>
      </c>
      <c r="N19">
        <v>541</v>
      </c>
      <c r="O19">
        <v>12</v>
      </c>
      <c r="P19">
        <v>46</v>
      </c>
      <c r="Q19">
        <v>-2.9287591240875901E-2</v>
      </c>
      <c r="R19">
        <v>-7.1266358595193993E-2</v>
      </c>
      <c r="S19">
        <v>2.5562403697999998</v>
      </c>
      <c r="T19">
        <v>2.6206896551700001</v>
      </c>
      <c r="U19">
        <v>2.61941448382</v>
      </c>
      <c r="V19">
        <v>2.55172413793</v>
      </c>
      <c r="W19">
        <v>0.57164869029300003</v>
      </c>
      <c r="X19">
        <v>0.41379310344800002</v>
      </c>
      <c r="Y19">
        <v>3</v>
      </c>
    </row>
    <row r="20" spans="1:25" x14ac:dyDescent="0.25">
      <c r="A20">
        <v>2003</v>
      </c>
      <c r="B20" t="s">
        <v>20</v>
      </c>
      <c r="C20">
        <v>0.75598650000000001</v>
      </c>
      <c r="D20">
        <v>0.13409262138834699</v>
      </c>
      <c r="E20">
        <v>0.134475214191284</v>
      </c>
      <c r="F20">
        <v>0.104938052824482</v>
      </c>
      <c r="G20">
        <v>0.10891135092493601</v>
      </c>
      <c r="H20">
        <v>0.16706666048281599</v>
      </c>
      <c r="I20">
        <v>0.16756732842659</v>
      </c>
      <c r="J20">
        <v>8.1</v>
      </c>
      <c r="K20">
        <v>5</v>
      </c>
      <c r="L20">
        <v>6</v>
      </c>
      <c r="M20">
        <v>121</v>
      </c>
      <c r="N20">
        <v>286</v>
      </c>
      <c r="O20">
        <v>44</v>
      </c>
      <c r="P20">
        <v>93</v>
      </c>
      <c r="Q20">
        <v>8.2844628099173506E-2</v>
      </c>
      <c r="R20">
        <v>8.0672377622377597E-2</v>
      </c>
      <c r="S20">
        <v>2.07462686567</v>
      </c>
      <c r="T20">
        <v>2.28057553957</v>
      </c>
      <c r="U20">
        <v>2.4477611940299999</v>
      </c>
      <c r="V20">
        <v>2.43165467626</v>
      </c>
      <c r="W20">
        <v>0.50373134328400004</v>
      </c>
      <c r="X20">
        <v>0.46762589928100001</v>
      </c>
      <c r="Y20">
        <v>1</v>
      </c>
    </row>
    <row r="21" spans="1:25" x14ac:dyDescent="0.25">
      <c r="A21">
        <v>1982</v>
      </c>
      <c r="B21" t="s">
        <v>21</v>
      </c>
      <c r="C21">
        <v>0.18355778571428571</v>
      </c>
      <c r="D21">
        <v>8.8575489947660693E-2</v>
      </c>
      <c r="E21">
        <v>8.1254271661078098E-2</v>
      </c>
      <c r="F21">
        <v>0.10857279357668299</v>
      </c>
      <c r="G21">
        <v>9.2827651640959102E-2</v>
      </c>
      <c r="H21">
        <v>6.21960348792105E-2</v>
      </c>
      <c r="I21">
        <v>6.0129042550623998E-2</v>
      </c>
      <c r="J21">
        <v>8.3000000000000007</v>
      </c>
      <c r="K21">
        <v>8</v>
      </c>
      <c r="L21">
        <v>10</v>
      </c>
      <c r="M21">
        <v>135</v>
      </c>
      <c r="N21">
        <v>359</v>
      </c>
      <c r="O21">
        <v>10</v>
      </c>
      <c r="P21">
        <v>27</v>
      </c>
      <c r="Q21">
        <v>1.00622222222222E-2</v>
      </c>
      <c r="R21">
        <v>4.7314206128133703E-2</v>
      </c>
      <c r="S21">
        <v>2.3131991051499998</v>
      </c>
      <c r="T21">
        <v>2.3617021276600001</v>
      </c>
      <c r="U21">
        <v>2.3713646532400001</v>
      </c>
      <c r="V21">
        <v>2.4893617021300001</v>
      </c>
      <c r="W21">
        <v>0.54138702460900001</v>
      </c>
      <c r="X21">
        <v>0.40425531914899998</v>
      </c>
      <c r="Y21">
        <v>1</v>
      </c>
    </row>
    <row r="22" spans="1:25" x14ac:dyDescent="0.25">
      <c r="A22">
        <v>1999</v>
      </c>
      <c r="B22" t="s">
        <v>22</v>
      </c>
      <c r="C22">
        <v>0.15037200000000001</v>
      </c>
      <c r="D22">
        <v>0.10182024723133599</v>
      </c>
      <c r="E22">
        <v>0.101180201024099</v>
      </c>
      <c r="F22">
        <v>8.5110626767082698E-2</v>
      </c>
      <c r="G22">
        <v>8.7626287966549102E-2</v>
      </c>
      <c r="H22">
        <v>0.12006940000208099</v>
      </c>
      <c r="I22">
        <v>0.120785792696691</v>
      </c>
      <c r="J22">
        <v>6.4</v>
      </c>
      <c r="K22">
        <v>5</v>
      </c>
      <c r="L22">
        <v>16</v>
      </c>
      <c r="M22">
        <v>357</v>
      </c>
      <c r="N22">
        <v>623</v>
      </c>
      <c r="O22">
        <v>3</v>
      </c>
      <c r="P22">
        <v>17</v>
      </c>
      <c r="Q22">
        <v>5.9183193277310801E-2</v>
      </c>
      <c r="R22">
        <v>0.105554093097913</v>
      </c>
      <c r="S22">
        <v>2.2569767441900002</v>
      </c>
      <c r="T22">
        <v>2.25833333333</v>
      </c>
      <c r="U22">
        <v>2.4720930232599998</v>
      </c>
      <c r="V22">
        <v>2.2000000000000002</v>
      </c>
      <c r="W22">
        <v>0.60697674418600001</v>
      </c>
      <c r="X22">
        <v>0.49166666666699999</v>
      </c>
      <c r="Y22">
        <v>3</v>
      </c>
    </row>
    <row r="23" spans="1:25" x14ac:dyDescent="0.25">
      <c r="A23">
        <v>1986</v>
      </c>
      <c r="B23" t="s">
        <v>23</v>
      </c>
      <c r="C23">
        <v>0.42520466666666668</v>
      </c>
      <c r="D23">
        <v>0.116771407851926</v>
      </c>
      <c r="E23">
        <v>0.12228412692035499</v>
      </c>
      <c r="F23">
        <v>0.13126924335127399</v>
      </c>
      <c r="G23">
        <v>0.13679918412122799</v>
      </c>
      <c r="H23">
        <v>6.5264688816012106E-2</v>
      </c>
      <c r="I23">
        <v>6.5393251666913302E-2</v>
      </c>
      <c r="J23">
        <v>7.8</v>
      </c>
      <c r="K23">
        <v>4</v>
      </c>
      <c r="L23">
        <v>10</v>
      </c>
      <c r="M23">
        <v>290</v>
      </c>
      <c r="N23">
        <v>399</v>
      </c>
      <c r="O23">
        <v>3</v>
      </c>
      <c r="P23">
        <v>10</v>
      </c>
      <c r="Q23">
        <v>8.0155172413792997E-2</v>
      </c>
      <c r="R23">
        <v>0.128209523809523</v>
      </c>
      <c r="S23">
        <v>2.26442307692</v>
      </c>
      <c r="T23">
        <v>2.3479853479899999</v>
      </c>
      <c r="U23">
        <v>2.49038461538</v>
      </c>
      <c r="V23">
        <v>2.7765567765600001</v>
      </c>
      <c r="W23">
        <v>0.57692307692300004</v>
      </c>
      <c r="X23">
        <v>0.673992673993</v>
      </c>
      <c r="Y23">
        <v>1</v>
      </c>
    </row>
    <row r="24" spans="1:25" x14ac:dyDescent="0.25">
      <c r="A24">
        <v>1995</v>
      </c>
      <c r="B24" t="s">
        <v>24</v>
      </c>
      <c r="C24">
        <v>1.9166666666666667</v>
      </c>
      <c r="D24">
        <v>0.120866323674184</v>
      </c>
      <c r="E24">
        <v>0.112802814779612</v>
      </c>
      <c r="F24">
        <v>8.8186416183559102E-2</v>
      </c>
      <c r="G24">
        <v>8.3404432623242694E-2</v>
      </c>
      <c r="H24">
        <v>0.12309623887549601</v>
      </c>
      <c r="I24">
        <v>0.101586229802916</v>
      </c>
      <c r="J24">
        <v>8.4</v>
      </c>
      <c r="K24">
        <v>6</v>
      </c>
      <c r="L24">
        <v>9</v>
      </c>
      <c r="M24">
        <v>90</v>
      </c>
      <c r="N24">
        <v>191</v>
      </c>
      <c r="O24">
        <v>15</v>
      </c>
      <c r="P24">
        <v>52</v>
      </c>
      <c r="Q24">
        <v>6.2244444444444396E-3</v>
      </c>
      <c r="R24">
        <v>-4.9606806282722501E-2</v>
      </c>
      <c r="S24">
        <v>2.44949494949</v>
      </c>
      <c r="T24">
        <v>2.8554216867500002</v>
      </c>
      <c r="U24">
        <v>2.4292929292899998</v>
      </c>
      <c r="V24">
        <v>3.51807228916</v>
      </c>
      <c r="W24">
        <v>0.64646464646500001</v>
      </c>
      <c r="X24">
        <v>0.69879518072299995</v>
      </c>
      <c r="Y24">
        <v>2</v>
      </c>
    </row>
    <row r="25" spans="1:25" x14ac:dyDescent="0.25">
      <c r="A25">
        <v>1942</v>
      </c>
      <c r="B25" t="s">
        <v>25</v>
      </c>
      <c r="C25">
        <v>10.916287015945331</v>
      </c>
      <c r="D25">
        <v>8.7446953005546793E-2</v>
      </c>
      <c r="E25">
        <v>9.4166445080392305E-2</v>
      </c>
      <c r="F25">
        <v>0.116557065624993</v>
      </c>
      <c r="G25">
        <v>0.121012649486663</v>
      </c>
      <c r="H25">
        <v>0.13699480687298199</v>
      </c>
      <c r="I25">
        <v>0.13330170313331599</v>
      </c>
      <c r="J25">
        <v>8.8000000000000007</v>
      </c>
      <c r="K25">
        <v>4</v>
      </c>
      <c r="L25">
        <v>11</v>
      </c>
      <c r="M25">
        <v>144</v>
      </c>
      <c r="N25">
        <v>690</v>
      </c>
      <c r="O25">
        <v>2</v>
      </c>
      <c r="P25">
        <v>31</v>
      </c>
      <c r="Q25">
        <v>5.0234027777777697E-2</v>
      </c>
      <c r="R25">
        <v>0.116110579710144</v>
      </c>
      <c r="S25">
        <v>2.23956442831</v>
      </c>
      <c r="T25">
        <v>2.25088339223</v>
      </c>
      <c r="U25">
        <v>2.5372050816699998</v>
      </c>
      <c r="V25">
        <v>2.6360424028299998</v>
      </c>
      <c r="W25">
        <v>0.55353901996400001</v>
      </c>
      <c r="X25">
        <v>0.61130742049499998</v>
      </c>
      <c r="Y25">
        <v>1</v>
      </c>
    </row>
    <row r="26" spans="1:25" x14ac:dyDescent="0.25">
      <c r="A26">
        <v>2000</v>
      </c>
      <c r="B26" t="s">
        <v>26</v>
      </c>
      <c r="C26">
        <v>3.7736904666666669</v>
      </c>
      <c r="D26">
        <v>0.12232471946534899</v>
      </c>
      <c r="E26">
        <v>0.11697655110739</v>
      </c>
      <c r="F26">
        <v>8.8705335773342997E-2</v>
      </c>
      <c r="G26">
        <v>8.8091012054833703E-2</v>
      </c>
      <c r="H26">
        <v>0</v>
      </c>
      <c r="I26">
        <v>0</v>
      </c>
      <c r="J26">
        <v>7.5</v>
      </c>
      <c r="K26">
        <v>6</v>
      </c>
      <c r="L26">
        <v>10</v>
      </c>
      <c r="M26">
        <v>84</v>
      </c>
      <c r="N26">
        <v>316</v>
      </c>
      <c r="O26">
        <v>2</v>
      </c>
      <c r="P26">
        <v>11</v>
      </c>
      <c r="Q26">
        <v>2.2361904761904701E-2</v>
      </c>
      <c r="R26">
        <v>1.9315189873417699E-2</v>
      </c>
      <c r="S26">
        <v>2.16533333333</v>
      </c>
      <c r="T26">
        <v>3.6</v>
      </c>
      <c r="U26">
        <v>2.2293333333300001</v>
      </c>
      <c r="V26">
        <v>2.92</v>
      </c>
      <c r="W26">
        <v>0.53600000000000003</v>
      </c>
      <c r="X26">
        <v>0.64</v>
      </c>
      <c r="Y26">
        <v>2</v>
      </c>
    </row>
    <row r="27" spans="1:25" x14ac:dyDescent="0.25">
      <c r="A27">
        <v>1974</v>
      </c>
      <c r="B27" t="s">
        <v>27</v>
      </c>
      <c r="C27">
        <v>-1</v>
      </c>
      <c r="D27">
        <v>0</v>
      </c>
      <c r="E27">
        <v>9.6671549890923997E-2</v>
      </c>
      <c r="F27">
        <v>0</v>
      </c>
      <c r="G27">
        <v>0.111835574507133</v>
      </c>
      <c r="H27">
        <v>0</v>
      </c>
      <c r="I27">
        <v>7.4018724030647701E-2</v>
      </c>
      <c r="J27">
        <v>6.5</v>
      </c>
      <c r="K27">
        <v>0</v>
      </c>
      <c r="L27">
        <v>7</v>
      </c>
      <c r="M27">
        <v>0</v>
      </c>
      <c r="N27">
        <v>288</v>
      </c>
      <c r="O27">
        <v>0</v>
      </c>
      <c r="P27">
        <v>20</v>
      </c>
      <c r="Q27">
        <v>0</v>
      </c>
      <c r="R27">
        <v>5.3173611111111104E-3</v>
      </c>
      <c r="S27">
        <v>2.7395833333300001</v>
      </c>
      <c r="T27">
        <v>0</v>
      </c>
      <c r="U27">
        <v>2.8020833333300001</v>
      </c>
      <c r="V27">
        <v>0</v>
      </c>
      <c r="W27">
        <v>0.63888888888899997</v>
      </c>
      <c r="X27">
        <v>0</v>
      </c>
      <c r="Y27">
        <v>0</v>
      </c>
    </row>
    <row r="28" spans="1:25" x14ac:dyDescent="0.25">
      <c r="A28">
        <v>2001</v>
      </c>
      <c r="B28" t="s">
        <v>28</v>
      </c>
      <c r="C28">
        <v>-0.78824633333333338</v>
      </c>
      <c r="D28">
        <v>0.112875539231529</v>
      </c>
      <c r="E28">
        <v>0.106857602274801</v>
      </c>
      <c r="F28">
        <v>0.14316749262850001</v>
      </c>
      <c r="G28">
        <v>0.14161550491489899</v>
      </c>
      <c r="H28">
        <v>9.9712032107323795E-2</v>
      </c>
      <c r="I28">
        <v>0.11341291568289399</v>
      </c>
      <c r="J28">
        <v>8.3000000000000007</v>
      </c>
      <c r="K28">
        <v>7</v>
      </c>
      <c r="L28">
        <v>12</v>
      </c>
      <c r="M28">
        <v>147</v>
      </c>
      <c r="N28">
        <v>355</v>
      </c>
      <c r="O28">
        <v>11</v>
      </c>
      <c r="P28">
        <v>24</v>
      </c>
      <c r="Q28">
        <v>4.3006802721088401E-3</v>
      </c>
      <c r="R28">
        <v>1.00512676056337E-2</v>
      </c>
      <c r="S28">
        <v>2.2958333333300001</v>
      </c>
      <c r="T28">
        <v>2.13636363636</v>
      </c>
      <c r="U28">
        <v>2.59375</v>
      </c>
      <c r="V28">
        <v>2.0454545454500002</v>
      </c>
      <c r="W28">
        <v>0.56458333333300004</v>
      </c>
      <c r="X28">
        <v>0.81818181818199998</v>
      </c>
      <c r="Y28">
        <v>3</v>
      </c>
    </row>
    <row r="29" spans="1:25" x14ac:dyDescent="0.25">
      <c r="A29">
        <v>1999</v>
      </c>
      <c r="B29" t="s">
        <v>29</v>
      </c>
      <c r="C29">
        <v>5.7140799999999999E-2</v>
      </c>
      <c r="D29">
        <v>0.130693826762107</v>
      </c>
      <c r="E29">
        <v>0.12445725578925999</v>
      </c>
      <c r="F29">
        <v>0.11775763673435299</v>
      </c>
      <c r="G29">
        <v>0.11081121876974</v>
      </c>
      <c r="H29">
        <v>0</v>
      </c>
      <c r="I29">
        <v>0</v>
      </c>
      <c r="J29">
        <v>6.3</v>
      </c>
      <c r="K29">
        <v>10</v>
      </c>
      <c r="L29">
        <v>10</v>
      </c>
      <c r="M29">
        <v>245</v>
      </c>
      <c r="N29">
        <v>61</v>
      </c>
      <c r="O29">
        <v>1</v>
      </c>
      <c r="P29">
        <v>5</v>
      </c>
      <c r="Q29">
        <v>9.6282040816326506E-2</v>
      </c>
      <c r="R29">
        <v>2.9365573770491801E-2</v>
      </c>
      <c r="S29">
        <v>2.5853658536599999</v>
      </c>
      <c r="T29">
        <v>2.2150943396199998</v>
      </c>
      <c r="U29">
        <v>1.8780487804899999</v>
      </c>
      <c r="V29">
        <v>2.7169811320799999</v>
      </c>
      <c r="W29">
        <v>0.58536585365899996</v>
      </c>
      <c r="X29">
        <v>0.50566037735799996</v>
      </c>
      <c r="Y29">
        <v>3</v>
      </c>
    </row>
    <row r="30" spans="1:25" x14ac:dyDescent="0.25">
      <c r="A30">
        <v>1933</v>
      </c>
      <c r="B30" t="s">
        <v>30</v>
      </c>
      <c r="C30" t="e">
        <v>#DIV/0!</v>
      </c>
      <c r="D30">
        <v>0.136596962948522</v>
      </c>
      <c r="E30">
        <v>0.103286879158658</v>
      </c>
      <c r="F30">
        <v>0.118291923152198</v>
      </c>
      <c r="G30">
        <v>9.0731771917108794E-2</v>
      </c>
      <c r="H30">
        <v>0</v>
      </c>
      <c r="I30">
        <v>0</v>
      </c>
      <c r="J30">
        <v>8.1</v>
      </c>
      <c r="K30">
        <v>3</v>
      </c>
      <c r="L30">
        <v>5</v>
      </c>
      <c r="M30">
        <v>22</v>
      </c>
      <c r="N30">
        <v>299</v>
      </c>
      <c r="O30">
        <v>1</v>
      </c>
      <c r="P30">
        <v>18</v>
      </c>
      <c r="Q30">
        <v>6.1022727272727201E-2</v>
      </c>
      <c r="R30">
        <v>3.3411371237458201E-3</v>
      </c>
      <c r="S30">
        <v>2.3355481727599998</v>
      </c>
      <c r="T30">
        <v>2.2999999999999998</v>
      </c>
      <c r="U30">
        <v>2.5847176079700001</v>
      </c>
      <c r="V30">
        <v>2.2999999999999998</v>
      </c>
      <c r="W30">
        <v>0.61129568106300003</v>
      </c>
      <c r="X30">
        <v>0.55000000000000004</v>
      </c>
      <c r="Y30">
        <v>1</v>
      </c>
    </row>
    <row r="31" spans="1:25" x14ac:dyDescent="0.25">
      <c r="A31">
        <v>2004</v>
      </c>
      <c r="B31" t="s">
        <v>31</v>
      </c>
      <c r="C31">
        <v>2.6129063000000001</v>
      </c>
      <c r="D31">
        <v>9.8321844447508105E-2</v>
      </c>
      <c r="E31">
        <v>9.4832228024056497E-2</v>
      </c>
      <c r="F31">
        <v>0.151250983341187</v>
      </c>
      <c r="G31">
        <v>0.13168154969791099</v>
      </c>
      <c r="H31">
        <v>0.10337792494499699</v>
      </c>
      <c r="I31">
        <v>9.3977741705981097E-2</v>
      </c>
      <c r="J31">
        <v>8.5</v>
      </c>
      <c r="K31">
        <v>7</v>
      </c>
      <c r="L31">
        <v>7</v>
      </c>
      <c r="M31">
        <v>370</v>
      </c>
      <c r="N31">
        <v>458</v>
      </c>
      <c r="O31">
        <v>5</v>
      </c>
      <c r="P31">
        <v>16</v>
      </c>
      <c r="Q31">
        <v>0.10373918918918899</v>
      </c>
      <c r="R31">
        <v>9.3765938864628695E-2</v>
      </c>
      <c r="S31">
        <v>1.9659090909100001</v>
      </c>
      <c r="T31">
        <v>2.41411042945</v>
      </c>
      <c r="U31">
        <v>2.44886363636</v>
      </c>
      <c r="V31">
        <v>2.5536809815999999</v>
      </c>
      <c r="W31">
        <v>0.57954545454499995</v>
      </c>
      <c r="X31">
        <v>0.56901840490800004</v>
      </c>
      <c r="Y31">
        <v>2</v>
      </c>
    </row>
    <row r="32" spans="1:25" x14ac:dyDescent="0.25">
      <c r="A32">
        <v>1993</v>
      </c>
      <c r="B32" t="s">
        <v>32</v>
      </c>
      <c r="C32">
        <v>-1</v>
      </c>
      <c r="D32">
        <v>0.126485055863717</v>
      </c>
      <c r="E32">
        <v>0.140112863726681</v>
      </c>
      <c r="F32">
        <v>0.118622487369155</v>
      </c>
      <c r="G32">
        <v>0.116429308472995</v>
      </c>
      <c r="H32">
        <v>0.16483284346167101</v>
      </c>
      <c r="I32">
        <v>0.17171782155639301</v>
      </c>
      <c r="J32">
        <v>4</v>
      </c>
      <c r="K32">
        <v>2</v>
      </c>
      <c r="L32">
        <v>5</v>
      </c>
      <c r="M32">
        <v>77</v>
      </c>
      <c r="N32">
        <v>74</v>
      </c>
      <c r="O32">
        <v>6</v>
      </c>
      <c r="P32">
        <v>16</v>
      </c>
      <c r="Q32">
        <v>2.0107792207792199E-2</v>
      </c>
      <c r="R32">
        <v>8.3644594594594598E-2</v>
      </c>
      <c r="S32">
        <v>2.2840909090900001</v>
      </c>
      <c r="T32">
        <v>2.88888888889</v>
      </c>
      <c r="U32">
        <v>2.5340909090900001</v>
      </c>
      <c r="V32">
        <v>3.2539682539700001</v>
      </c>
      <c r="W32">
        <v>0.53409090909099999</v>
      </c>
      <c r="X32">
        <v>0.65079365079399998</v>
      </c>
      <c r="Y32">
        <v>3</v>
      </c>
    </row>
    <row r="33" spans="1:25" x14ac:dyDescent="0.25">
      <c r="A33">
        <v>1997</v>
      </c>
      <c r="B33" t="s">
        <v>33</v>
      </c>
      <c r="C33">
        <v>-0.55544596666666668</v>
      </c>
      <c r="D33">
        <v>0.123925221719067</v>
      </c>
      <c r="E33">
        <v>0.128192854938841</v>
      </c>
      <c r="F33">
        <v>0.123712536129096</v>
      </c>
      <c r="G33">
        <v>0.12919881890827201</v>
      </c>
      <c r="H33">
        <v>0</v>
      </c>
      <c r="I33">
        <v>0</v>
      </c>
      <c r="J33">
        <v>6.4</v>
      </c>
      <c r="K33">
        <v>2</v>
      </c>
      <c r="L33">
        <v>8</v>
      </c>
      <c r="M33">
        <v>132</v>
      </c>
      <c r="N33">
        <v>469</v>
      </c>
      <c r="O33">
        <v>9</v>
      </c>
      <c r="P33">
        <v>50</v>
      </c>
      <c r="Q33">
        <v>3.4161363636363601E-2</v>
      </c>
      <c r="R33">
        <v>-2.31925373134328E-2</v>
      </c>
      <c r="S33">
        <v>2.58192090395</v>
      </c>
      <c r="T33">
        <v>2.3714285714300001</v>
      </c>
      <c r="U33">
        <v>2.74764595104</v>
      </c>
      <c r="V33">
        <v>2.8714285714300001</v>
      </c>
      <c r="W33">
        <v>0.63088512241100003</v>
      </c>
      <c r="X33">
        <v>0.52857142857100003</v>
      </c>
      <c r="Y33">
        <v>3</v>
      </c>
    </row>
    <row r="34" spans="1:25" x14ac:dyDescent="0.25">
      <c r="A34">
        <v>2005</v>
      </c>
      <c r="B34" t="s">
        <v>34</v>
      </c>
      <c r="C34">
        <v>2.3057971899999998</v>
      </c>
      <c r="D34">
        <v>0.10951240627298101</v>
      </c>
      <c r="E34">
        <v>0.107458077858062</v>
      </c>
      <c r="F34">
        <v>0.106855177159889</v>
      </c>
      <c r="G34">
        <v>0.111477427116425</v>
      </c>
      <c r="H34">
        <v>0.138128420169779</v>
      </c>
      <c r="I34">
        <v>0.15235765716544999</v>
      </c>
      <c r="J34">
        <v>5.7</v>
      </c>
      <c r="K34">
        <v>4</v>
      </c>
      <c r="L34">
        <v>7</v>
      </c>
      <c r="M34">
        <v>116</v>
      </c>
      <c r="N34">
        <v>334</v>
      </c>
      <c r="O34">
        <v>23</v>
      </c>
      <c r="P34">
        <v>112</v>
      </c>
      <c r="Q34">
        <v>1.2077586206896499E-2</v>
      </c>
      <c r="R34">
        <v>7.1350898203592805E-2</v>
      </c>
      <c r="S34">
        <v>2.2055137844599999</v>
      </c>
      <c r="T34">
        <v>2.0196078431400002</v>
      </c>
      <c r="U34">
        <v>2.2857142857100001</v>
      </c>
      <c r="V34">
        <v>2.7450980392200002</v>
      </c>
      <c r="W34">
        <v>0.428571428571</v>
      </c>
      <c r="X34">
        <v>0.49019607843099999</v>
      </c>
      <c r="Y34">
        <v>1</v>
      </c>
    </row>
    <row r="35" spans="1:25" x14ac:dyDescent="0.25">
      <c r="A35">
        <v>1982</v>
      </c>
      <c r="B35" t="s">
        <v>35</v>
      </c>
      <c r="C35">
        <v>5.0206400000000002</v>
      </c>
      <c r="D35">
        <v>0.108900424431739</v>
      </c>
      <c r="E35">
        <v>0.11009883532495</v>
      </c>
      <c r="F35">
        <v>9.1623924432617396E-2</v>
      </c>
      <c r="G35">
        <v>9.2794525893818397E-2</v>
      </c>
      <c r="H35">
        <v>0.129778066255613</v>
      </c>
      <c r="I35">
        <v>0.121364388202999</v>
      </c>
      <c r="J35">
        <v>7.2</v>
      </c>
      <c r="K35">
        <v>6</v>
      </c>
      <c r="L35">
        <v>12</v>
      </c>
      <c r="M35">
        <v>322</v>
      </c>
      <c r="N35">
        <v>267</v>
      </c>
      <c r="O35">
        <v>2</v>
      </c>
      <c r="P35">
        <v>13</v>
      </c>
      <c r="Q35">
        <v>0.119392857142857</v>
      </c>
      <c r="R35">
        <v>5.6505992509363202E-2</v>
      </c>
      <c r="S35">
        <v>2.18567639257</v>
      </c>
      <c r="T35">
        <v>2.6037735849099999</v>
      </c>
      <c r="U35">
        <v>2.5809018567600002</v>
      </c>
      <c r="V35">
        <v>2.75</v>
      </c>
      <c r="W35">
        <v>0.48541114058399998</v>
      </c>
      <c r="X35">
        <v>0.57547169811300003</v>
      </c>
      <c r="Y35">
        <v>2</v>
      </c>
    </row>
    <row r="36" spans="1:25" x14ac:dyDescent="0.25">
      <c r="A36">
        <v>1998</v>
      </c>
      <c r="B36" t="s">
        <v>36</v>
      </c>
      <c r="C36">
        <v>-0.42268783783783787</v>
      </c>
      <c r="D36">
        <v>0.114604594837626</v>
      </c>
      <c r="E36">
        <v>0.110043504359727</v>
      </c>
      <c r="F36">
        <v>0.17879994847494901</v>
      </c>
      <c r="G36">
        <v>0.17559338502598601</v>
      </c>
      <c r="H36">
        <v>0</v>
      </c>
      <c r="I36">
        <v>0</v>
      </c>
      <c r="J36">
        <v>7.6</v>
      </c>
      <c r="K36">
        <v>1</v>
      </c>
      <c r="L36">
        <v>7</v>
      </c>
      <c r="M36">
        <v>19</v>
      </c>
      <c r="N36">
        <v>349</v>
      </c>
      <c r="O36">
        <v>25</v>
      </c>
      <c r="P36">
        <v>75</v>
      </c>
      <c r="Q36">
        <v>6.0842105263157899E-2</v>
      </c>
      <c r="R36">
        <v>-8.1129512893982805E-2</v>
      </c>
      <c r="S36">
        <v>2.0060975609799998</v>
      </c>
      <c r="T36">
        <v>1.75</v>
      </c>
      <c r="U36">
        <v>2.2408536585399998</v>
      </c>
      <c r="V36">
        <v>2.0499999999999998</v>
      </c>
      <c r="W36">
        <v>0.56097560975600003</v>
      </c>
      <c r="X36">
        <v>0.52500000000000002</v>
      </c>
      <c r="Y36">
        <v>1</v>
      </c>
    </row>
    <row r="37" spans="1:25" x14ac:dyDescent="0.25">
      <c r="A37">
        <v>1982</v>
      </c>
      <c r="B37" t="s">
        <v>37</v>
      </c>
      <c r="C37" t="e">
        <v>#DIV/0!</v>
      </c>
      <c r="D37">
        <v>7.3058246729776594E-2</v>
      </c>
      <c r="E37">
        <v>7.5682297625460901E-2</v>
      </c>
      <c r="F37">
        <v>9.8165771244217298E-2</v>
      </c>
      <c r="G37">
        <v>0.105689045316471</v>
      </c>
      <c r="H37">
        <v>0</v>
      </c>
      <c r="I37">
        <v>0</v>
      </c>
      <c r="J37">
        <v>7.2</v>
      </c>
      <c r="K37">
        <v>8</v>
      </c>
      <c r="L37">
        <v>21</v>
      </c>
      <c r="M37">
        <v>432</v>
      </c>
      <c r="N37">
        <v>297</v>
      </c>
      <c r="O37">
        <v>3</v>
      </c>
      <c r="P37">
        <v>11</v>
      </c>
      <c r="Q37">
        <v>5.5491435185185102E-2</v>
      </c>
      <c r="R37">
        <v>6.9396969696969693E-2</v>
      </c>
      <c r="S37">
        <v>2.2060301507500002</v>
      </c>
      <c r="T37">
        <v>2.4283018867899999</v>
      </c>
      <c r="U37">
        <v>2.6733668341699999</v>
      </c>
      <c r="V37">
        <v>2.5433962264200001</v>
      </c>
      <c r="W37">
        <v>0.54271356783900004</v>
      </c>
      <c r="X37">
        <v>0.55471698113199996</v>
      </c>
      <c r="Y37">
        <v>3</v>
      </c>
    </row>
    <row r="38" spans="1:25" x14ac:dyDescent="0.25">
      <c r="A38">
        <v>1931</v>
      </c>
      <c r="B38" t="s">
        <v>38</v>
      </c>
      <c r="C38">
        <v>1.4890288</v>
      </c>
      <c r="D38">
        <v>0.118646360576126</v>
      </c>
      <c r="E38">
        <v>0.10700688050091001</v>
      </c>
      <c r="F38">
        <v>0.15677692921108799</v>
      </c>
      <c r="G38">
        <v>0.149147234618453</v>
      </c>
      <c r="H38">
        <v>0.113597109478817</v>
      </c>
      <c r="I38">
        <v>0.12186777493345601</v>
      </c>
      <c r="J38">
        <v>8</v>
      </c>
      <c r="K38">
        <v>6</v>
      </c>
      <c r="L38">
        <v>6</v>
      </c>
      <c r="M38">
        <v>124</v>
      </c>
      <c r="N38">
        <v>217</v>
      </c>
      <c r="O38">
        <v>3</v>
      </c>
      <c r="P38">
        <v>12</v>
      </c>
      <c r="Q38">
        <v>6.9826612903225796E-2</v>
      </c>
      <c r="R38">
        <v>3.0463594470045999E-2</v>
      </c>
      <c r="S38">
        <v>1.8333333333299999</v>
      </c>
      <c r="T38">
        <v>2.6028708134</v>
      </c>
      <c r="U38">
        <v>2.3181818181799998</v>
      </c>
      <c r="V38">
        <v>2.83253588517</v>
      </c>
      <c r="W38">
        <v>0.60606060606099998</v>
      </c>
      <c r="X38">
        <v>0.674641148325</v>
      </c>
      <c r="Y38">
        <v>1</v>
      </c>
    </row>
    <row r="39" spans="1:25" x14ac:dyDescent="0.25">
      <c r="A39">
        <v>2009</v>
      </c>
      <c r="B39" t="s">
        <v>39</v>
      </c>
      <c r="C39">
        <v>107.6447290909091</v>
      </c>
      <c r="D39">
        <v>0.12563904279573401</v>
      </c>
      <c r="E39">
        <v>0.13314581039650999</v>
      </c>
      <c r="F39">
        <v>0</v>
      </c>
      <c r="G39">
        <v>0</v>
      </c>
      <c r="H39">
        <v>0</v>
      </c>
      <c r="I39">
        <v>0</v>
      </c>
      <c r="J39">
        <v>5.6</v>
      </c>
      <c r="K39">
        <v>5</v>
      </c>
      <c r="L39">
        <v>7</v>
      </c>
      <c r="M39">
        <v>98</v>
      </c>
      <c r="N39">
        <v>135</v>
      </c>
      <c r="O39">
        <v>6</v>
      </c>
      <c r="P39">
        <v>16</v>
      </c>
      <c r="Q39">
        <v>1.6454081632652998E-2</v>
      </c>
      <c r="R39">
        <v>7.01703703703703E-2</v>
      </c>
      <c r="S39">
        <v>2.1862745098</v>
      </c>
      <c r="T39">
        <v>2.2595419847299998</v>
      </c>
      <c r="U39">
        <v>2.0588235294100001</v>
      </c>
      <c r="V39">
        <v>2.51908396947</v>
      </c>
      <c r="W39">
        <v>0.56862745098</v>
      </c>
      <c r="X39">
        <v>0.46564885496199998</v>
      </c>
      <c r="Y39">
        <v>3</v>
      </c>
    </row>
    <row r="40" spans="1:25" x14ac:dyDescent="0.25">
      <c r="A40">
        <v>1996</v>
      </c>
      <c r="B40" t="s">
        <v>40</v>
      </c>
      <c r="C40">
        <v>0.35982189473684212</v>
      </c>
      <c r="D40">
        <v>0.100247317503842</v>
      </c>
      <c r="E40">
        <v>9.5956673604096099E-2</v>
      </c>
      <c r="F40">
        <v>0.12386336421588599</v>
      </c>
      <c r="G40">
        <v>0.130822002310749</v>
      </c>
      <c r="H40">
        <v>0.144845017337416</v>
      </c>
      <c r="I40">
        <v>0.143003894350651</v>
      </c>
      <c r="J40">
        <v>7.1</v>
      </c>
      <c r="K40">
        <v>3</v>
      </c>
      <c r="L40">
        <v>9</v>
      </c>
      <c r="M40">
        <v>53</v>
      </c>
      <c r="N40">
        <v>395</v>
      </c>
      <c r="O40">
        <v>28</v>
      </c>
      <c r="P40">
        <v>89</v>
      </c>
      <c r="Q40">
        <v>8.8775471698113104E-2</v>
      </c>
      <c r="R40">
        <v>-1.8119746835442999E-2</v>
      </c>
      <c r="S40">
        <v>2.2305699481899999</v>
      </c>
      <c r="T40">
        <v>2.2096774193500002</v>
      </c>
      <c r="U40">
        <v>2.3963730569899999</v>
      </c>
      <c r="V40">
        <v>2.5</v>
      </c>
      <c r="W40">
        <v>0.63212435233200004</v>
      </c>
      <c r="X40">
        <v>0.59677419354799999</v>
      </c>
      <c r="Y40">
        <v>1</v>
      </c>
    </row>
    <row r="41" spans="1:25" x14ac:dyDescent="0.25">
      <c r="A41">
        <v>1997</v>
      </c>
      <c r="B41" t="s">
        <v>41</v>
      </c>
      <c r="C41">
        <v>-3.6616879999999997E-2</v>
      </c>
      <c r="D41">
        <v>0.114141566059209</v>
      </c>
      <c r="E41">
        <v>0.129118953127835</v>
      </c>
      <c r="F41">
        <v>0.101108270603095</v>
      </c>
      <c r="G41">
        <v>0.105595502489299</v>
      </c>
      <c r="H41">
        <v>0</v>
      </c>
      <c r="I41">
        <v>0</v>
      </c>
      <c r="J41">
        <v>5.6</v>
      </c>
      <c r="K41">
        <v>6</v>
      </c>
      <c r="L41">
        <v>11</v>
      </c>
      <c r="M41">
        <v>281</v>
      </c>
      <c r="N41">
        <v>217</v>
      </c>
      <c r="O41">
        <v>5</v>
      </c>
      <c r="P41">
        <v>11</v>
      </c>
      <c r="Q41">
        <v>2.47007117437722E-2</v>
      </c>
      <c r="R41">
        <v>9.0797235023041493E-3</v>
      </c>
      <c r="S41">
        <v>2.2341772151899999</v>
      </c>
      <c r="T41">
        <v>2.6441176470599999</v>
      </c>
      <c r="U41">
        <v>2.4177215189900001</v>
      </c>
      <c r="V41">
        <v>2.5588235294100001</v>
      </c>
      <c r="W41">
        <v>0.63924050632899998</v>
      </c>
      <c r="X41">
        <v>0.63529411764699995</v>
      </c>
      <c r="Y41">
        <v>3</v>
      </c>
    </row>
    <row r="42" spans="1:25" x14ac:dyDescent="0.25">
      <c r="A42">
        <v>1998</v>
      </c>
      <c r="B42" t="s">
        <v>42</v>
      </c>
      <c r="C42">
        <v>1.9154945692307692</v>
      </c>
      <c r="D42">
        <v>9.5518622116658305E-2</v>
      </c>
      <c r="E42">
        <v>9.7703675809393195E-2</v>
      </c>
      <c r="F42">
        <v>0.14531186373232699</v>
      </c>
      <c r="G42">
        <v>0.126124724250993</v>
      </c>
      <c r="H42">
        <v>0.105674960551879</v>
      </c>
      <c r="I42">
        <v>0.103269658203986</v>
      </c>
      <c r="J42">
        <v>4.9000000000000004</v>
      </c>
      <c r="K42">
        <v>3</v>
      </c>
      <c r="L42">
        <v>9</v>
      </c>
      <c r="M42">
        <v>104</v>
      </c>
      <c r="N42">
        <v>201</v>
      </c>
      <c r="O42">
        <v>26</v>
      </c>
      <c r="P42">
        <v>96</v>
      </c>
      <c r="Q42">
        <v>4.10009615384615E-2</v>
      </c>
      <c r="R42">
        <v>5.5919402985074598E-2</v>
      </c>
      <c r="S42">
        <v>2.39664804469</v>
      </c>
      <c r="T42">
        <v>3.11111111111</v>
      </c>
      <c r="U42">
        <v>2.5865921787700001</v>
      </c>
      <c r="V42">
        <v>3.0396825396799998</v>
      </c>
      <c r="W42">
        <v>0.59776536312799999</v>
      </c>
      <c r="X42">
        <v>0.61904761904799999</v>
      </c>
      <c r="Y42">
        <v>3</v>
      </c>
    </row>
    <row r="43" spans="1:25" x14ac:dyDescent="0.25">
      <c r="A43">
        <v>1999</v>
      </c>
      <c r="B43" t="s">
        <v>43</v>
      </c>
      <c r="C43">
        <v>1.0151981333333333</v>
      </c>
      <c r="D43">
        <v>0.102555493248821</v>
      </c>
      <c r="E43">
        <v>0.105500723900407</v>
      </c>
      <c r="F43">
        <v>0.116209823630451</v>
      </c>
      <c r="G43">
        <v>0.11878515601682101</v>
      </c>
      <c r="H43">
        <v>9.9039996789660203E-2</v>
      </c>
      <c r="I43">
        <v>0.103538955121405</v>
      </c>
      <c r="J43">
        <v>7.2</v>
      </c>
      <c r="K43">
        <v>3</v>
      </c>
      <c r="L43">
        <v>11</v>
      </c>
      <c r="M43">
        <v>130</v>
      </c>
      <c r="N43">
        <v>444</v>
      </c>
      <c r="O43">
        <v>9</v>
      </c>
      <c r="P43">
        <v>37</v>
      </c>
      <c r="Q43">
        <v>-2.5830769230769201E-3</v>
      </c>
      <c r="R43">
        <v>2.1664414414414401E-3</v>
      </c>
      <c r="S43">
        <v>2.0484988452700001</v>
      </c>
      <c r="T43">
        <v>2.0851063829799998</v>
      </c>
      <c r="U43">
        <v>2.2124711316400001</v>
      </c>
      <c r="V43">
        <v>2.7872340425500002</v>
      </c>
      <c r="W43">
        <v>0.52886836027700002</v>
      </c>
      <c r="X43">
        <v>0.56028368794299999</v>
      </c>
      <c r="Y43">
        <v>1</v>
      </c>
    </row>
    <row r="44" spans="1:25" x14ac:dyDescent="0.25">
      <c r="A44">
        <v>2001</v>
      </c>
      <c r="B44" t="s">
        <v>44</v>
      </c>
      <c r="C44">
        <v>-1</v>
      </c>
      <c r="D44">
        <v>0.12658175491597801</v>
      </c>
      <c r="E44">
        <v>0.112610374763065</v>
      </c>
      <c r="F44">
        <v>0.106505389507348</v>
      </c>
      <c r="G44">
        <v>9.7937105448159506E-2</v>
      </c>
      <c r="H44">
        <v>0</v>
      </c>
      <c r="I44">
        <v>0</v>
      </c>
      <c r="J44">
        <v>7.7</v>
      </c>
      <c r="K44">
        <v>11</v>
      </c>
      <c r="L44">
        <v>8</v>
      </c>
      <c r="M44">
        <v>724</v>
      </c>
      <c r="N44">
        <v>261</v>
      </c>
      <c r="O44">
        <v>8</v>
      </c>
      <c r="P44">
        <v>13</v>
      </c>
      <c r="Q44">
        <v>2.3528867403314901E-2</v>
      </c>
      <c r="R44">
        <v>0.107053639846743</v>
      </c>
      <c r="S44">
        <v>2.5405405405399999</v>
      </c>
      <c r="T44">
        <v>2.0482985729999998</v>
      </c>
      <c r="U44">
        <v>2.9189189189200002</v>
      </c>
      <c r="V44">
        <v>2.33150384193</v>
      </c>
      <c r="W44">
        <v>0.56756756756799998</v>
      </c>
      <c r="X44">
        <v>0.530186608123</v>
      </c>
      <c r="Y44">
        <v>3</v>
      </c>
    </row>
    <row r="45" spans="1:25" x14ac:dyDescent="0.25">
      <c r="A45">
        <v>1989</v>
      </c>
      <c r="B45" t="s">
        <v>45</v>
      </c>
      <c r="C45">
        <v>4.8214794054054053</v>
      </c>
      <c r="D45">
        <v>9.53841484553338E-2</v>
      </c>
      <c r="E45">
        <v>0.111452527016035</v>
      </c>
      <c r="F45">
        <v>0.115160133611697</v>
      </c>
      <c r="G45">
        <v>0.13840072565400199</v>
      </c>
      <c r="H45">
        <v>0.107944846720189</v>
      </c>
      <c r="I45">
        <v>0.12042644141161001</v>
      </c>
      <c r="J45">
        <v>6.1</v>
      </c>
      <c r="K45">
        <v>4</v>
      </c>
      <c r="L45">
        <v>12</v>
      </c>
      <c r="M45">
        <v>104</v>
      </c>
      <c r="N45">
        <v>394</v>
      </c>
      <c r="O45">
        <v>13</v>
      </c>
      <c r="P45">
        <v>43</v>
      </c>
      <c r="Q45">
        <v>7.1724038461538506E-2</v>
      </c>
      <c r="R45">
        <v>9.5407868020304501E-2</v>
      </c>
      <c r="S45">
        <v>2.2852348993299998</v>
      </c>
      <c r="T45">
        <v>2.14</v>
      </c>
      <c r="U45">
        <v>2.5771812080499998</v>
      </c>
      <c r="V45">
        <v>2.41</v>
      </c>
      <c r="W45">
        <v>0.590604026846</v>
      </c>
      <c r="X45">
        <v>0.53</v>
      </c>
      <c r="Y45">
        <v>2</v>
      </c>
    </row>
    <row r="46" spans="1:25" x14ac:dyDescent="0.25">
      <c r="A46">
        <v>1986</v>
      </c>
      <c r="B46" t="s">
        <v>46</v>
      </c>
      <c r="C46">
        <v>8.8404155666666675</v>
      </c>
      <c r="D46">
        <v>8.8504695549891696E-2</v>
      </c>
      <c r="E46">
        <v>9.3661657904758805E-2</v>
      </c>
      <c r="F46">
        <v>9.8882011890928906E-2</v>
      </c>
      <c r="G46">
        <v>0.100840366423089</v>
      </c>
      <c r="H46">
        <v>0.15762398964063301</v>
      </c>
      <c r="I46">
        <v>0.1623642083115</v>
      </c>
      <c r="J46">
        <v>6.9</v>
      </c>
      <c r="K46">
        <v>6</v>
      </c>
      <c r="L46">
        <v>13</v>
      </c>
      <c r="M46">
        <v>46</v>
      </c>
      <c r="N46">
        <v>408</v>
      </c>
      <c r="O46">
        <v>4</v>
      </c>
      <c r="P46">
        <v>19</v>
      </c>
      <c r="Q46">
        <v>9.1606666666666697E-2</v>
      </c>
      <c r="R46">
        <v>5.6734383954154699E-2</v>
      </c>
      <c r="S46">
        <v>2.27177700348</v>
      </c>
      <c r="T46">
        <v>2.1856287425100001</v>
      </c>
      <c r="U46">
        <v>2.26132404181</v>
      </c>
      <c r="V46">
        <v>2.4251497006</v>
      </c>
      <c r="W46">
        <v>0.57839721254400001</v>
      </c>
      <c r="X46">
        <v>0.48502994012</v>
      </c>
      <c r="Y46">
        <v>2</v>
      </c>
    </row>
    <row r="47" spans="1:25" x14ac:dyDescent="0.25">
      <c r="A47">
        <v>2000</v>
      </c>
      <c r="B47" t="s">
        <v>47</v>
      </c>
      <c r="C47">
        <v>3.4431109417475727</v>
      </c>
      <c r="D47">
        <v>0.12081017786987901</v>
      </c>
      <c r="E47">
        <v>0.139660568456278</v>
      </c>
      <c r="F47">
        <v>0.154895047457385</v>
      </c>
      <c r="G47">
        <v>0.15077678009377399</v>
      </c>
      <c r="H47">
        <v>0.12705987604294999</v>
      </c>
      <c r="I47">
        <v>0.120947420343909</v>
      </c>
      <c r="J47">
        <v>8.4</v>
      </c>
      <c r="K47">
        <v>4</v>
      </c>
      <c r="L47">
        <v>10</v>
      </c>
      <c r="M47">
        <v>70</v>
      </c>
      <c r="N47">
        <v>307</v>
      </c>
      <c r="O47">
        <v>20</v>
      </c>
      <c r="P47">
        <v>81</v>
      </c>
      <c r="Q47">
        <v>0.10532714285714199</v>
      </c>
      <c r="R47">
        <v>7.3837133550488598E-2</v>
      </c>
      <c r="S47">
        <v>2.0838150289000001</v>
      </c>
      <c r="T47">
        <v>2.22580645161</v>
      </c>
      <c r="U47">
        <v>2.3381502890200001</v>
      </c>
      <c r="V47">
        <v>2.0967741935499999</v>
      </c>
      <c r="W47">
        <v>0.55202312138700005</v>
      </c>
      <c r="X47">
        <v>0.483870967742</v>
      </c>
      <c r="Y47">
        <v>0</v>
      </c>
    </row>
    <row r="48" spans="1:25" x14ac:dyDescent="0.25">
      <c r="A48">
        <v>1932</v>
      </c>
      <c r="B48" t="s">
        <v>48</v>
      </c>
      <c r="C48">
        <v>2.7057142857142855</v>
      </c>
      <c r="D48">
        <v>9.6381273169919401E-2</v>
      </c>
      <c r="E48">
        <v>0.103093380091271</v>
      </c>
      <c r="F48">
        <v>0.12567345665496901</v>
      </c>
      <c r="G48">
        <v>0.12695146373836</v>
      </c>
      <c r="H48">
        <v>0</v>
      </c>
      <c r="I48">
        <v>0</v>
      </c>
      <c r="J48">
        <v>7.7</v>
      </c>
      <c r="K48">
        <v>5</v>
      </c>
      <c r="L48">
        <v>14</v>
      </c>
      <c r="M48">
        <v>237</v>
      </c>
      <c r="N48">
        <v>595</v>
      </c>
      <c r="O48">
        <v>0</v>
      </c>
      <c r="P48">
        <v>7</v>
      </c>
      <c r="Q48">
        <v>8.5313502109704606E-2</v>
      </c>
      <c r="R48">
        <v>7.7473949579831905E-2</v>
      </c>
      <c r="S48">
        <v>2.2290969899699999</v>
      </c>
      <c r="T48">
        <v>2.2094017093999998</v>
      </c>
      <c r="U48">
        <v>2.52508361204</v>
      </c>
      <c r="V48">
        <v>2.4316239316199999</v>
      </c>
      <c r="W48">
        <v>0.59197324414700003</v>
      </c>
      <c r="X48">
        <v>0.67948717948699999</v>
      </c>
      <c r="Y48">
        <v>3</v>
      </c>
    </row>
    <row r="49" spans="1:25" x14ac:dyDescent="0.25">
      <c r="A49">
        <v>1971</v>
      </c>
      <c r="B49" t="s">
        <v>49</v>
      </c>
      <c r="C49">
        <v>-1</v>
      </c>
      <c r="D49">
        <v>0.11982735346588599</v>
      </c>
      <c r="E49">
        <v>9.3062152214436103E-2</v>
      </c>
      <c r="F49">
        <v>0.148964120954858</v>
      </c>
      <c r="G49">
        <v>0.119699619865864</v>
      </c>
      <c r="H49">
        <v>0</v>
      </c>
      <c r="I49">
        <v>0</v>
      </c>
      <c r="J49">
        <v>8.1</v>
      </c>
      <c r="K49">
        <v>5</v>
      </c>
      <c r="L49">
        <v>7</v>
      </c>
      <c r="M49">
        <v>205</v>
      </c>
      <c r="N49">
        <v>325</v>
      </c>
      <c r="O49">
        <v>0</v>
      </c>
      <c r="P49">
        <v>10</v>
      </c>
      <c r="Q49">
        <v>0.16922487804878</v>
      </c>
      <c r="R49">
        <v>9.3885230769230804E-2</v>
      </c>
      <c r="S49">
        <v>2.11157894737</v>
      </c>
      <c r="T49">
        <v>2.0727272727299999</v>
      </c>
      <c r="U49">
        <v>2.3978947368400001</v>
      </c>
      <c r="V49">
        <v>2.2727272727300001</v>
      </c>
      <c r="W49">
        <v>0.52421052631599996</v>
      </c>
      <c r="X49">
        <v>0.4</v>
      </c>
      <c r="Y49">
        <v>3</v>
      </c>
    </row>
    <row r="50" spans="1:25" x14ac:dyDescent="0.25">
      <c r="A50">
        <v>1988</v>
      </c>
      <c r="B50" t="s">
        <v>50</v>
      </c>
      <c r="C50">
        <v>3.0302449999999999</v>
      </c>
      <c r="D50">
        <v>0.105241221239797</v>
      </c>
      <c r="E50">
        <v>0.11258459530744699</v>
      </c>
      <c r="F50">
        <v>0.15109633252787399</v>
      </c>
      <c r="G50">
        <v>0.17541254771258</v>
      </c>
      <c r="H50">
        <v>7.8278366883996295E-2</v>
      </c>
      <c r="I50">
        <v>8.6262970155446206E-2</v>
      </c>
      <c r="J50">
        <v>6.2</v>
      </c>
      <c r="K50">
        <v>6</v>
      </c>
      <c r="L50">
        <v>3</v>
      </c>
      <c r="M50">
        <v>76</v>
      </c>
      <c r="N50">
        <v>40</v>
      </c>
      <c r="O50">
        <v>17</v>
      </c>
      <c r="P50">
        <v>70</v>
      </c>
      <c r="Q50">
        <v>4.0144736842105198E-2</v>
      </c>
      <c r="R50">
        <v>2.1090000000000001E-2</v>
      </c>
      <c r="S50">
        <v>0</v>
      </c>
      <c r="T50">
        <v>2.1551724137899999</v>
      </c>
      <c r="U50">
        <v>0</v>
      </c>
      <c r="V50">
        <v>2.30172413793</v>
      </c>
      <c r="W50">
        <v>0</v>
      </c>
      <c r="X50">
        <v>0.5</v>
      </c>
      <c r="Y50">
        <v>1</v>
      </c>
    </row>
    <row r="51" spans="1:25" x14ac:dyDescent="0.25">
      <c r="A51">
        <v>2004</v>
      </c>
      <c r="B51" t="s">
        <v>51</v>
      </c>
      <c r="C51">
        <v>0.50483313636363636</v>
      </c>
      <c r="D51">
        <v>0.105405390022125</v>
      </c>
      <c r="E51">
        <v>9.48963660978661E-2</v>
      </c>
      <c r="F51">
        <v>0.13434099074577099</v>
      </c>
      <c r="G51">
        <v>0.11751729903402</v>
      </c>
      <c r="H51">
        <v>0.161151919913506</v>
      </c>
      <c r="I51">
        <v>0.15150629505868399</v>
      </c>
      <c r="J51">
        <v>6.8</v>
      </c>
      <c r="K51">
        <v>4</v>
      </c>
      <c r="L51">
        <v>8</v>
      </c>
      <c r="M51">
        <v>54</v>
      </c>
      <c r="N51">
        <v>235</v>
      </c>
      <c r="O51">
        <v>33</v>
      </c>
      <c r="P51">
        <v>78</v>
      </c>
      <c r="Q51">
        <v>-2.8120370370370299E-2</v>
      </c>
      <c r="R51">
        <v>-8.1140425531915101E-3</v>
      </c>
      <c r="S51">
        <v>2.45714285714</v>
      </c>
      <c r="T51">
        <v>2.4122807017499999</v>
      </c>
      <c r="U51">
        <v>2.6628571428600001</v>
      </c>
      <c r="V51">
        <v>2.3947368421099999</v>
      </c>
      <c r="W51">
        <v>0.72</v>
      </c>
      <c r="X51">
        <v>0.60526315789499996</v>
      </c>
      <c r="Y51">
        <v>1</v>
      </c>
    </row>
    <row r="52" spans="1:25" x14ac:dyDescent="0.25">
      <c r="A52">
        <v>1987</v>
      </c>
      <c r="B52" t="s">
        <v>52</v>
      </c>
      <c r="C52">
        <v>13.564026999999999</v>
      </c>
      <c r="D52">
        <v>0.11287630288120599</v>
      </c>
      <c r="E52">
        <v>0.13471641092457401</v>
      </c>
      <c r="F52">
        <v>0</v>
      </c>
      <c r="G52">
        <v>0</v>
      </c>
      <c r="H52">
        <v>0</v>
      </c>
      <c r="I52">
        <v>0</v>
      </c>
      <c r="J52">
        <v>7</v>
      </c>
      <c r="K52">
        <v>3</v>
      </c>
      <c r="L52">
        <v>8</v>
      </c>
      <c r="M52">
        <v>266</v>
      </c>
      <c r="N52">
        <v>242</v>
      </c>
      <c r="O52">
        <v>13</v>
      </c>
      <c r="P52">
        <v>58</v>
      </c>
      <c r="Q52">
        <v>9.8616541353383404E-3</v>
      </c>
      <c r="R52">
        <v>1.6986776859504098E-2</v>
      </c>
      <c r="S52">
        <v>2.1640211640200002</v>
      </c>
      <c r="T52">
        <v>2.4169278996900001</v>
      </c>
      <c r="U52">
        <v>2.34391534392</v>
      </c>
      <c r="V52">
        <v>2.5924764890300001</v>
      </c>
      <c r="W52">
        <v>0.56613756613800004</v>
      </c>
      <c r="X52">
        <v>0.60815047021900004</v>
      </c>
      <c r="Y52">
        <v>3</v>
      </c>
    </row>
    <row r="53" spans="1:25" x14ac:dyDescent="0.25">
      <c r="A53">
        <v>2000</v>
      </c>
      <c r="B53" t="s">
        <v>53</v>
      </c>
      <c r="C53">
        <v>0.57087650000000001</v>
      </c>
      <c r="D53">
        <v>0.117882903833625</v>
      </c>
      <c r="E53">
        <v>0.122890425459889</v>
      </c>
      <c r="F53">
        <v>0.101603793053852</v>
      </c>
      <c r="G53">
        <v>9.8474880885071794E-2</v>
      </c>
      <c r="H53">
        <v>0.15062004254497399</v>
      </c>
      <c r="I53">
        <v>0.15561393407340099</v>
      </c>
      <c r="J53">
        <v>7.6</v>
      </c>
      <c r="K53">
        <v>5</v>
      </c>
      <c r="L53">
        <v>9</v>
      </c>
      <c r="M53">
        <v>244</v>
      </c>
      <c r="N53">
        <v>580</v>
      </c>
      <c r="O53">
        <v>2</v>
      </c>
      <c r="P53">
        <v>12</v>
      </c>
      <c r="Q53">
        <v>7.0235655737704905E-2</v>
      </c>
      <c r="R53">
        <v>3.6205517241379201E-2</v>
      </c>
      <c r="S53">
        <v>2.3289473684200002</v>
      </c>
      <c r="T53">
        <v>2.28828828829</v>
      </c>
      <c r="U53">
        <v>2.4421052631600002</v>
      </c>
      <c r="V53">
        <v>2.5225225225200001</v>
      </c>
      <c r="W53">
        <v>0.62368421052599998</v>
      </c>
      <c r="X53">
        <v>0.60810810810799998</v>
      </c>
      <c r="Y53">
        <v>2</v>
      </c>
    </row>
    <row r="54" spans="1:25" x14ac:dyDescent="0.25">
      <c r="A54">
        <v>1986</v>
      </c>
      <c r="B54" t="s">
        <v>54</v>
      </c>
      <c r="C54">
        <v>-0.63124999999999998</v>
      </c>
      <c r="D54">
        <v>9.19364963596494E-2</v>
      </c>
      <c r="E54">
        <v>9.94126914101814E-2</v>
      </c>
      <c r="F54">
        <v>0.14604428231945199</v>
      </c>
      <c r="G54">
        <v>0.14399057752107999</v>
      </c>
      <c r="H54">
        <v>0</v>
      </c>
      <c r="I54">
        <v>0</v>
      </c>
      <c r="J54">
        <v>7.2</v>
      </c>
      <c r="K54">
        <v>12</v>
      </c>
      <c r="L54">
        <v>17</v>
      </c>
      <c r="M54">
        <v>75</v>
      </c>
      <c r="N54">
        <v>574</v>
      </c>
      <c r="O54">
        <v>2</v>
      </c>
      <c r="P54">
        <v>20</v>
      </c>
      <c r="Q54">
        <v>-3.35183486238532E-3</v>
      </c>
      <c r="R54">
        <v>2.1027146171693701E-2</v>
      </c>
      <c r="S54">
        <v>2.2950819672099998</v>
      </c>
      <c r="T54">
        <v>2.2936046511599999</v>
      </c>
      <c r="U54">
        <v>2.4262295082000001</v>
      </c>
      <c r="V54">
        <v>2.6308139534900001</v>
      </c>
      <c r="W54">
        <v>0.603278688525</v>
      </c>
      <c r="X54">
        <v>0.55813953488400003</v>
      </c>
      <c r="Y54">
        <v>3</v>
      </c>
    </row>
    <row r="55" spans="1:25" x14ac:dyDescent="0.25">
      <c r="A55">
        <v>1940</v>
      </c>
      <c r="B55" t="s">
        <v>55</v>
      </c>
      <c r="C55" t="e">
        <v>#DIV/0!</v>
      </c>
      <c r="D55">
        <v>0.10089774967000199</v>
      </c>
      <c r="E55">
        <v>0.104888541381287</v>
      </c>
      <c r="F55">
        <v>9.2910188167337301E-2</v>
      </c>
      <c r="G55">
        <v>9.7977739592407201E-2</v>
      </c>
      <c r="H55">
        <v>0.119429379133877</v>
      </c>
      <c r="I55">
        <v>0.12343242358928901</v>
      </c>
      <c r="J55">
        <v>8.1</v>
      </c>
      <c r="K55">
        <v>6</v>
      </c>
      <c r="L55">
        <v>16</v>
      </c>
      <c r="M55">
        <v>426</v>
      </c>
      <c r="N55">
        <v>723</v>
      </c>
      <c r="O55">
        <v>2</v>
      </c>
      <c r="P55">
        <v>17</v>
      </c>
      <c r="Q55">
        <v>4.9428169014084498E-2</v>
      </c>
      <c r="R55">
        <v>6.3472614107883699E-2</v>
      </c>
      <c r="S55">
        <v>2.28319502075</v>
      </c>
      <c r="T55">
        <v>2.2864864864899999</v>
      </c>
      <c r="U55">
        <v>2.34024896266</v>
      </c>
      <c r="V55">
        <v>2.4756756756799998</v>
      </c>
      <c r="W55">
        <v>0.55082987551899998</v>
      </c>
      <c r="X55">
        <v>0.6</v>
      </c>
      <c r="Y55">
        <v>3</v>
      </c>
    </row>
    <row r="56" spans="1:25" x14ac:dyDescent="0.25">
      <c r="A56">
        <v>1987</v>
      </c>
      <c r="B56" t="s">
        <v>56</v>
      </c>
      <c r="C56" t="e">
        <v>#DIV/0!</v>
      </c>
      <c r="D56">
        <v>9.9370344370106806E-2</v>
      </c>
      <c r="E56">
        <v>9.5807866097934E-2</v>
      </c>
      <c r="F56">
        <v>0.14450502583191299</v>
      </c>
      <c r="G56">
        <v>0.13533038003187001</v>
      </c>
      <c r="H56">
        <v>0</v>
      </c>
      <c r="I56">
        <v>0</v>
      </c>
      <c r="J56">
        <v>7.4</v>
      </c>
      <c r="K56">
        <v>5</v>
      </c>
      <c r="L56">
        <v>6</v>
      </c>
      <c r="M56">
        <v>126</v>
      </c>
      <c r="N56">
        <v>177</v>
      </c>
      <c r="O56">
        <v>0</v>
      </c>
      <c r="P56">
        <v>2</v>
      </c>
      <c r="Q56">
        <v>3.6197619047618999E-2</v>
      </c>
      <c r="R56">
        <v>4.7082485875706202E-2</v>
      </c>
      <c r="S56">
        <v>1.8078817733999999</v>
      </c>
      <c r="T56">
        <v>2.34</v>
      </c>
      <c r="U56">
        <v>2.1674876847300002</v>
      </c>
      <c r="V56">
        <v>2.86</v>
      </c>
      <c r="W56">
        <v>0.57142857142900005</v>
      </c>
      <c r="X56">
        <v>0.75</v>
      </c>
      <c r="Y56">
        <v>3</v>
      </c>
    </row>
    <row r="57" spans="1:25" x14ac:dyDescent="0.25">
      <c r="A57">
        <v>2003</v>
      </c>
      <c r="B57" t="s">
        <v>57</v>
      </c>
      <c r="C57">
        <v>1.4042207142857144</v>
      </c>
      <c r="D57">
        <v>0.15960552080822701</v>
      </c>
      <c r="E57">
        <v>0.167139434723448</v>
      </c>
      <c r="F57">
        <v>0</v>
      </c>
      <c r="G57">
        <v>0</v>
      </c>
      <c r="H57">
        <v>0</v>
      </c>
      <c r="I57">
        <v>0</v>
      </c>
      <c r="J57">
        <v>5.6</v>
      </c>
      <c r="K57">
        <v>6</v>
      </c>
      <c r="L57">
        <v>8</v>
      </c>
      <c r="M57">
        <v>311</v>
      </c>
      <c r="N57">
        <v>302</v>
      </c>
      <c r="O57">
        <v>22</v>
      </c>
      <c r="P57">
        <v>66</v>
      </c>
      <c r="Q57">
        <v>-2.23231511254019E-2</v>
      </c>
      <c r="R57">
        <v>8.4387417218542995E-2</v>
      </c>
      <c r="S57">
        <v>2.0663900414900001</v>
      </c>
      <c r="T57">
        <v>2.1962365591399999</v>
      </c>
      <c r="U57">
        <v>2.2489626556000002</v>
      </c>
      <c r="V57">
        <v>2.5161290322599998</v>
      </c>
      <c r="W57">
        <v>0.47717842323699999</v>
      </c>
      <c r="X57">
        <v>0.60215053763399995</v>
      </c>
      <c r="Y57">
        <v>3</v>
      </c>
    </row>
    <row r="58" spans="1:25" x14ac:dyDescent="0.25">
      <c r="A58">
        <v>2001</v>
      </c>
      <c r="B58" t="s">
        <v>58</v>
      </c>
      <c r="C58">
        <v>-0.88244866666666666</v>
      </c>
      <c r="D58">
        <v>0.124496370611233</v>
      </c>
      <c r="E58">
        <v>0.123129605243455</v>
      </c>
      <c r="F58">
        <v>0.105752172301425</v>
      </c>
      <c r="G58">
        <v>0.111410311271831</v>
      </c>
      <c r="H58">
        <v>0</v>
      </c>
      <c r="I58">
        <v>0</v>
      </c>
      <c r="J58">
        <v>6.3</v>
      </c>
      <c r="K58">
        <v>5</v>
      </c>
      <c r="L58">
        <v>5</v>
      </c>
      <c r="M58">
        <v>286</v>
      </c>
      <c r="N58">
        <v>268</v>
      </c>
      <c r="O58">
        <v>4</v>
      </c>
      <c r="P58">
        <v>11</v>
      </c>
      <c r="Q58">
        <v>0.12531643356643299</v>
      </c>
      <c r="R58">
        <v>0.17686902985074601</v>
      </c>
      <c r="S58">
        <v>2.4032258064500001</v>
      </c>
      <c r="T58">
        <v>2.4146341463400001</v>
      </c>
      <c r="U58">
        <v>2.77419354839</v>
      </c>
      <c r="V58">
        <v>2.7520325203299998</v>
      </c>
      <c r="W58">
        <v>0.64516129032299996</v>
      </c>
      <c r="X58">
        <v>0.62601626016300005</v>
      </c>
      <c r="Y58">
        <v>3</v>
      </c>
    </row>
    <row r="59" spans="1:25" x14ac:dyDescent="0.25">
      <c r="A59">
        <v>2007</v>
      </c>
      <c r="B59" t="s">
        <v>59</v>
      </c>
      <c r="C59">
        <v>2.9023267333333331</v>
      </c>
      <c r="D59">
        <v>8.2500064853633204E-2</v>
      </c>
      <c r="E59">
        <v>5.9877056416960103E-2</v>
      </c>
      <c r="F59">
        <v>0.11550113125786</v>
      </c>
      <c r="G59">
        <v>8.60420884335555E-2</v>
      </c>
      <c r="H59">
        <v>5.5517457542940102E-2</v>
      </c>
      <c r="I59">
        <v>4.7980174708251E-2</v>
      </c>
      <c r="J59">
        <v>7.1</v>
      </c>
      <c r="K59">
        <v>3</v>
      </c>
      <c r="L59">
        <v>2</v>
      </c>
      <c r="M59">
        <v>44</v>
      </c>
      <c r="N59">
        <v>53</v>
      </c>
      <c r="O59">
        <v>4</v>
      </c>
      <c r="P59">
        <v>19</v>
      </c>
      <c r="Q59">
        <v>7.2859090909090901E-2</v>
      </c>
      <c r="R59">
        <v>7.4064150943396204E-2</v>
      </c>
      <c r="S59">
        <v>2.0416666666699999</v>
      </c>
      <c r="T59">
        <v>2.2054794520500001</v>
      </c>
      <c r="U59">
        <v>1.625</v>
      </c>
      <c r="V59">
        <v>2.43835616438</v>
      </c>
      <c r="W59">
        <v>0.25</v>
      </c>
      <c r="X59">
        <v>0.69863013698599996</v>
      </c>
      <c r="Y59">
        <v>3</v>
      </c>
    </row>
    <row r="60" spans="1:25" x14ac:dyDescent="0.25">
      <c r="A60">
        <v>1996</v>
      </c>
      <c r="B60" t="s">
        <v>60</v>
      </c>
      <c r="C60">
        <v>9.8929235733333325</v>
      </c>
      <c r="D60">
        <v>0.109672715699189</v>
      </c>
      <c r="E60">
        <v>0.107898154248215</v>
      </c>
      <c r="F60">
        <v>0.123013206739259</v>
      </c>
      <c r="G60">
        <v>0.111371998771879</v>
      </c>
      <c r="H60">
        <v>9.9459969167576295E-2</v>
      </c>
      <c r="I60">
        <v>0.101413757560481</v>
      </c>
      <c r="J60">
        <v>6.6</v>
      </c>
      <c r="K60">
        <v>6</v>
      </c>
      <c r="L60">
        <v>13</v>
      </c>
      <c r="M60">
        <v>82</v>
      </c>
      <c r="N60">
        <v>265</v>
      </c>
      <c r="O60">
        <v>14</v>
      </c>
      <c r="P60">
        <v>49</v>
      </c>
      <c r="Q60">
        <v>-9.2499999999999995E-3</v>
      </c>
      <c r="R60">
        <v>2.0120754716981101E-3</v>
      </c>
      <c r="S60">
        <v>2.52422907489</v>
      </c>
      <c r="T60">
        <v>2.0416666666699999</v>
      </c>
      <c r="U60">
        <v>2.3127753304000001</v>
      </c>
      <c r="V60">
        <v>2.4833333333300001</v>
      </c>
      <c r="W60">
        <v>0.62114537444899998</v>
      </c>
      <c r="X60">
        <v>0.55000000000000004</v>
      </c>
      <c r="Y60">
        <v>3</v>
      </c>
    </row>
    <row r="61" spans="1:25" x14ac:dyDescent="0.25">
      <c r="A61">
        <v>1989</v>
      </c>
      <c r="B61" t="s">
        <v>61</v>
      </c>
      <c r="C61">
        <v>8.8785792916666662</v>
      </c>
      <c r="D61">
        <v>8.4249709633928901E-2</v>
      </c>
      <c r="E61">
        <v>9.0576674166648594E-2</v>
      </c>
      <c r="F61">
        <v>0.124031585917912</v>
      </c>
      <c r="G61">
        <v>0.132753380039005</v>
      </c>
      <c r="H61">
        <v>7.0106241029318797E-2</v>
      </c>
      <c r="I61">
        <v>6.9602075497864305E-2</v>
      </c>
      <c r="J61">
        <v>8.3000000000000007</v>
      </c>
      <c r="K61">
        <v>1</v>
      </c>
      <c r="L61">
        <v>8</v>
      </c>
      <c r="M61">
        <v>37</v>
      </c>
      <c r="N61">
        <v>381</v>
      </c>
      <c r="O61">
        <v>7</v>
      </c>
      <c r="P61">
        <v>39</v>
      </c>
      <c r="Q61">
        <v>1.2997297297297299E-2</v>
      </c>
      <c r="R61">
        <v>6.7357480314960597E-2</v>
      </c>
      <c r="S61">
        <v>2.3401162790700001</v>
      </c>
      <c r="T61">
        <v>2.3918918918899998</v>
      </c>
      <c r="U61">
        <v>2.7209302325600002</v>
      </c>
      <c r="V61">
        <v>3.2432432432399998</v>
      </c>
      <c r="W61">
        <v>0.60465116279099995</v>
      </c>
      <c r="X61">
        <v>0.71621621621599996</v>
      </c>
      <c r="Y61">
        <v>0</v>
      </c>
    </row>
    <row r="62" spans="1:25" x14ac:dyDescent="0.25">
      <c r="A62">
        <v>1984</v>
      </c>
      <c r="B62" t="s">
        <v>62</v>
      </c>
      <c r="C62">
        <v>10.892857142857142</v>
      </c>
      <c r="D62">
        <v>9.2321435531488694E-2</v>
      </c>
      <c r="E62">
        <v>9.6141559698019199E-2</v>
      </c>
      <c r="F62">
        <v>0.13937440823135699</v>
      </c>
      <c r="G62">
        <v>0.135417529426898</v>
      </c>
      <c r="H62">
        <v>0</v>
      </c>
      <c r="I62">
        <v>0</v>
      </c>
      <c r="J62">
        <v>7.5</v>
      </c>
      <c r="K62">
        <v>3</v>
      </c>
      <c r="L62">
        <v>5</v>
      </c>
      <c r="M62">
        <v>146</v>
      </c>
      <c r="N62">
        <v>218</v>
      </c>
      <c r="O62">
        <v>5</v>
      </c>
      <c r="P62">
        <v>23</v>
      </c>
      <c r="Q62">
        <v>2.5821917808219099E-3</v>
      </c>
      <c r="R62">
        <v>1.7929816513761399E-2</v>
      </c>
      <c r="S62">
        <v>2.2789968651999999</v>
      </c>
      <c r="T62">
        <v>2.5777777777800002</v>
      </c>
      <c r="U62">
        <v>2.4451410658300001</v>
      </c>
      <c r="V62">
        <v>2.5555555555599998</v>
      </c>
      <c r="W62">
        <v>0.50783699059599996</v>
      </c>
      <c r="X62">
        <v>0.62222222222199997</v>
      </c>
      <c r="Y62">
        <v>0</v>
      </c>
    </row>
    <row r="63" spans="1:25" x14ac:dyDescent="0.25">
      <c r="A63">
        <v>2003</v>
      </c>
      <c r="B63" t="s">
        <v>63</v>
      </c>
      <c r="C63">
        <v>0.99901358333333334</v>
      </c>
      <c r="D63">
        <v>0.103112255393786</v>
      </c>
      <c r="E63">
        <v>9.5443064541530204E-2</v>
      </c>
      <c r="F63">
        <v>0.13985820866867499</v>
      </c>
      <c r="G63">
        <v>0.13036809603237401</v>
      </c>
      <c r="H63">
        <v>0.12349307611037801</v>
      </c>
      <c r="I63">
        <v>0.117473084901321</v>
      </c>
      <c r="J63">
        <v>6.4</v>
      </c>
      <c r="K63">
        <v>9</v>
      </c>
      <c r="L63">
        <v>9</v>
      </c>
      <c r="M63">
        <v>311</v>
      </c>
      <c r="N63">
        <v>369</v>
      </c>
      <c r="O63">
        <v>12</v>
      </c>
      <c r="P63">
        <v>34</v>
      </c>
      <c r="Q63">
        <v>9.3341157556269996E-2</v>
      </c>
      <c r="R63">
        <v>3.5741463414634099E-2</v>
      </c>
      <c r="S63">
        <v>2.68100358423</v>
      </c>
      <c r="T63">
        <v>2.1197007481300001</v>
      </c>
      <c r="U63">
        <v>2.83154121864</v>
      </c>
      <c r="V63">
        <v>2.4314214463799999</v>
      </c>
      <c r="W63">
        <v>0.66308243727600003</v>
      </c>
      <c r="X63">
        <v>0.51122194513700003</v>
      </c>
      <c r="Y63">
        <v>3</v>
      </c>
    </row>
    <row r="64" spans="1:25" x14ac:dyDescent="0.25">
      <c r="A64">
        <v>1934</v>
      </c>
      <c r="B64" t="s">
        <v>64</v>
      </c>
      <c r="C64">
        <v>12.846153846153847</v>
      </c>
      <c r="D64">
        <v>0.10332250918586899</v>
      </c>
      <c r="E64">
        <v>0.117314360278045</v>
      </c>
      <c r="F64">
        <v>0.13201667557529401</v>
      </c>
      <c r="G64">
        <v>0.13379032842213701</v>
      </c>
      <c r="H64">
        <v>0</v>
      </c>
      <c r="I64">
        <v>0</v>
      </c>
      <c r="J64">
        <v>8.3000000000000007</v>
      </c>
      <c r="K64">
        <v>7</v>
      </c>
      <c r="L64">
        <v>18</v>
      </c>
      <c r="M64">
        <v>414</v>
      </c>
      <c r="N64">
        <v>448</v>
      </c>
      <c r="O64">
        <v>2</v>
      </c>
      <c r="P64">
        <v>9</v>
      </c>
      <c r="Q64">
        <v>9.1455314009661698E-2</v>
      </c>
      <c r="R64">
        <v>0.118464062499999</v>
      </c>
      <c r="S64">
        <v>2.4778761061900001</v>
      </c>
      <c r="T64">
        <v>2.2547169811300001</v>
      </c>
      <c r="U64">
        <v>2.8982300885000001</v>
      </c>
      <c r="V64">
        <v>2.5644654088099998</v>
      </c>
      <c r="W64">
        <v>0.67699115044199998</v>
      </c>
      <c r="X64">
        <v>0.60062893081799995</v>
      </c>
      <c r="Y64">
        <v>3</v>
      </c>
    </row>
    <row r="65" spans="1:25" x14ac:dyDescent="0.25">
      <c r="A65">
        <v>1991</v>
      </c>
      <c r="B65" t="s">
        <v>65</v>
      </c>
      <c r="C65">
        <v>4.1351374500000002</v>
      </c>
      <c r="D65">
        <v>0.106243056187485</v>
      </c>
      <c r="E65">
        <v>0.101748893469931</v>
      </c>
      <c r="F65">
        <v>0.12523051321498599</v>
      </c>
      <c r="G65">
        <v>0.11197999478556001</v>
      </c>
      <c r="H65">
        <v>0.16678632838513699</v>
      </c>
      <c r="I65">
        <v>0.15977754373323799</v>
      </c>
      <c r="J65">
        <v>8</v>
      </c>
      <c r="K65">
        <v>9</v>
      </c>
      <c r="L65">
        <v>25</v>
      </c>
      <c r="M65">
        <v>118</v>
      </c>
      <c r="N65">
        <v>622</v>
      </c>
      <c r="O65">
        <v>14</v>
      </c>
      <c r="P65">
        <v>55</v>
      </c>
      <c r="Q65">
        <v>-1.90237288135593E-2</v>
      </c>
      <c r="R65">
        <v>-6.6756752411575498E-2</v>
      </c>
      <c r="S65">
        <v>2.1587078651699998</v>
      </c>
      <c r="T65">
        <v>1.6428571428600001</v>
      </c>
      <c r="U65">
        <v>2.4030898876400002</v>
      </c>
      <c r="V65">
        <v>1.4642857142900001</v>
      </c>
      <c r="W65">
        <v>0.50842696629200002</v>
      </c>
      <c r="X65">
        <v>0.39285714285700002</v>
      </c>
      <c r="Y65">
        <v>3</v>
      </c>
    </row>
    <row r="66" spans="1:25" x14ac:dyDescent="0.25">
      <c r="A66">
        <v>1997</v>
      </c>
      <c r="B66" t="s">
        <v>66</v>
      </c>
      <c r="C66">
        <v>2.3060968333333332</v>
      </c>
      <c r="D66">
        <v>0.12315648420945401</v>
      </c>
      <c r="E66">
        <v>0.12532191281649599</v>
      </c>
      <c r="F66">
        <v>9.2989175969987195E-2</v>
      </c>
      <c r="G66">
        <v>8.9283978492603999E-2</v>
      </c>
      <c r="H66">
        <v>6.99690960954997E-2</v>
      </c>
      <c r="I66">
        <v>7.1427762707576295E-2</v>
      </c>
      <c r="J66">
        <v>7.6</v>
      </c>
      <c r="K66">
        <v>5</v>
      </c>
      <c r="L66">
        <v>8</v>
      </c>
      <c r="M66">
        <v>440</v>
      </c>
      <c r="N66">
        <v>774</v>
      </c>
      <c r="O66">
        <v>3</v>
      </c>
      <c r="P66">
        <v>6</v>
      </c>
      <c r="Q66">
        <v>2.8995909090908999E-2</v>
      </c>
      <c r="R66">
        <v>-1.07515503875968E-2</v>
      </c>
      <c r="S66">
        <v>2.2599999999999998</v>
      </c>
      <c r="T66">
        <v>2.2891566265100001</v>
      </c>
      <c r="U66">
        <v>2.5836363636400002</v>
      </c>
      <c r="V66">
        <v>2.52710843373</v>
      </c>
      <c r="W66">
        <v>0.61454545454499998</v>
      </c>
      <c r="X66">
        <v>0.51957831325299997</v>
      </c>
      <c r="Y66">
        <v>3</v>
      </c>
    </row>
    <row r="67" spans="1:25" x14ac:dyDescent="0.25">
      <c r="A67">
        <v>2001</v>
      </c>
      <c r="B67" t="s">
        <v>67</v>
      </c>
      <c r="C67">
        <v>0.54107254545454542</v>
      </c>
      <c r="D67">
        <v>0.13143188123492999</v>
      </c>
      <c r="E67">
        <v>0.134278443634227</v>
      </c>
      <c r="F67">
        <v>9.2169280791182806E-2</v>
      </c>
      <c r="G67">
        <v>0.106859308531004</v>
      </c>
      <c r="H67">
        <v>0</v>
      </c>
      <c r="I67">
        <v>0</v>
      </c>
      <c r="J67">
        <v>4.4000000000000004</v>
      </c>
      <c r="K67">
        <v>4</v>
      </c>
      <c r="L67">
        <v>10</v>
      </c>
      <c r="M67">
        <v>73</v>
      </c>
      <c r="N67">
        <v>431</v>
      </c>
      <c r="O67">
        <v>0</v>
      </c>
      <c r="P67">
        <v>9</v>
      </c>
      <c r="Q67">
        <v>-4.4016438356164297E-2</v>
      </c>
      <c r="R67">
        <v>-4.5849883990719202E-2</v>
      </c>
      <c r="S67">
        <v>2.2493702770800001</v>
      </c>
      <c r="T67">
        <v>2.41121495327</v>
      </c>
      <c r="U67">
        <v>2.5566750629700001</v>
      </c>
      <c r="V67">
        <v>2.2897196261700001</v>
      </c>
      <c r="W67">
        <v>0.59193954659900005</v>
      </c>
      <c r="X67">
        <v>0.79439252336400001</v>
      </c>
      <c r="Y67">
        <v>3</v>
      </c>
    </row>
    <row r="68" spans="1:25" x14ac:dyDescent="0.25">
      <c r="A68">
        <v>1975</v>
      </c>
      <c r="B68" t="s">
        <v>68</v>
      </c>
      <c r="C68">
        <v>66.236285714285714</v>
      </c>
      <c r="D68">
        <v>5.4800082402327303E-2</v>
      </c>
      <c r="E68">
        <v>7.5118211169577107E-2</v>
      </c>
      <c r="F68">
        <v>0</v>
      </c>
      <c r="G68">
        <v>0</v>
      </c>
      <c r="H68">
        <v>0</v>
      </c>
      <c r="I68">
        <v>0</v>
      </c>
      <c r="J68">
        <v>8.3000000000000007</v>
      </c>
      <c r="K68">
        <v>4</v>
      </c>
      <c r="L68">
        <v>8</v>
      </c>
      <c r="M68">
        <v>48</v>
      </c>
      <c r="N68">
        <v>365</v>
      </c>
      <c r="O68">
        <v>6</v>
      </c>
      <c r="P68">
        <v>22</v>
      </c>
      <c r="Q68">
        <v>0.114520833333333</v>
      </c>
      <c r="R68">
        <v>-1.9808219178080199E-4</v>
      </c>
      <c r="S68">
        <v>2.3419023136199999</v>
      </c>
      <c r="T68">
        <v>2.0833333333300001</v>
      </c>
      <c r="U68">
        <v>2.4755784061699999</v>
      </c>
      <c r="V68">
        <v>2.5833333333300001</v>
      </c>
      <c r="W68">
        <v>0.64267352185100002</v>
      </c>
      <c r="X68">
        <v>0.83333333333299997</v>
      </c>
      <c r="Y68">
        <v>3</v>
      </c>
    </row>
    <row r="69" spans="1:25" x14ac:dyDescent="0.25">
      <c r="A69">
        <v>2007</v>
      </c>
      <c r="B69" t="s">
        <v>69</v>
      </c>
      <c r="C69">
        <v>29.854877866666666</v>
      </c>
      <c r="D69">
        <v>0.132227299354644</v>
      </c>
      <c r="E69">
        <v>0.13155875795279301</v>
      </c>
      <c r="F69">
        <v>0.11503737349663699</v>
      </c>
      <c r="G69">
        <v>0.10998023167403</v>
      </c>
      <c r="H69">
        <v>0</v>
      </c>
      <c r="I69">
        <v>0</v>
      </c>
      <c r="J69">
        <v>7.9</v>
      </c>
      <c r="K69">
        <v>8</v>
      </c>
      <c r="L69">
        <v>8</v>
      </c>
      <c r="M69">
        <v>468</v>
      </c>
      <c r="N69">
        <v>205</v>
      </c>
      <c r="O69">
        <v>25</v>
      </c>
      <c r="P69">
        <v>47</v>
      </c>
      <c r="Q69">
        <v>0.11593482905982801</v>
      </c>
      <c r="R69">
        <v>0.12683024390243899</v>
      </c>
      <c r="S69">
        <v>2</v>
      </c>
      <c r="T69">
        <v>2.4918699187</v>
      </c>
      <c r="U69">
        <v>2.1878453038700001</v>
      </c>
      <c r="V69">
        <v>2.7621951219500001</v>
      </c>
      <c r="W69">
        <v>0.57458563535899998</v>
      </c>
      <c r="X69">
        <v>0.63414634146299997</v>
      </c>
      <c r="Y69">
        <v>3</v>
      </c>
    </row>
    <row r="70" spans="1:25" x14ac:dyDescent="0.25">
      <c r="A70">
        <v>1995</v>
      </c>
      <c r="B70" t="s">
        <v>70</v>
      </c>
      <c r="C70">
        <v>3.9414773333333333</v>
      </c>
      <c r="D70">
        <v>0.10057630675556201</v>
      </c>
      <c r="E70">
        <v>0.113737323082754</v>
      </c>
      <c r="F70">
        <v>9.8804271895618204E-2</v>
      </c>
      <c r="G70">
        <v>0.102264830058774</v>
      </c>
      <c r="H70">
        <v>0</v>
      </c>
      <c r="I70">
        <v>0</v>
      </c>
      <c r="J70">
        <v>6.8</v>
      </c>
      <c r="K70">
        <v>10</v>
      </c>
      <c r="L70">
        <v>10</v>
      </c>
      <c r="M70">
        <v>209</v>
      </c>
      <c r="N70">
        <v>323</v>
      </c>
      <c r="O70">
        <v>2</v>
      </c>
      <c r="P70">
        <v>8</v>
      </c>
      <c r="Q70">
        <v>5.8927272727272703E-2</v>
      </c>
      <c r="R70">
        <v>3.9716718266253802E-2</v>
      </c>
      <c r="S70">
        <v>2.5870445344099999</v>
      </c>
      <c r="T70">
        <v>2.4</v>
      </c>
      <c r="U70">
        <v>2.5991902834</v>
      </c>
      <c r="V70">
        <v>2.5754385964900002</v>
      </c>
      <c r="W70">
        <v>0.52631578947400004</v>
      </c>
      <c r="X70">
        <v>0.56140350877199996</v>
      </c>
      <c r="Y70">
        <v>3</v>
      </c>
    </row>
    <row r="71" spans="1:25" x14ac:dyDescent="0.25">
      <c r="A71">
        <v>1983</v>
      </c>
      <c r="B71" t="s">
        <v>71</v>
      </c>
      <c r="C71">
        <v>-0.38816814814814815</v>
      </c>
      <c r="D71">
        <v>0.15360203642557699</v>
      </c>
      <c r="E71">
        <v>0.15710222441850599</v>
      </c>
      <c r="F71">
        <v>9.3437388962679502E-2</v>
      </c>
      <c r="G71">
        <v>0.113433463925699</v>
      </c>
      <c r="H71">
        <v>0.126213182492913</v>
      </c>
      <c r="I71">
        <v>0.14155092454682799</v>
      </c>
      <c r="J71">
        <v>5.9</v>
      </c>
      <c r="K71">
        <v>5</v>
      </c>
      <c r="L71">
        <v>9</v>
      </c>
      <c r="M71">
        <v>82</v>
      </c>
      <c r="N71">
        <v>399</v>
      </c>
      <c r="O71">
        <v>2</v>
      </c>
      <c r="P71">
        <v>13</v>
      </c>
      <c r="Q71">
        <v>1.1609756097560899E-2</v>
      </c>
      <c r="R71">
        <v>1.9243107769423499E-2</v>
      </c>
      <c r="S71">
        <v>2.4317073170699999</v>
      </c>
      <c r="T71">
        <v>1.87323943662</v>
      </c>
      <c r="U71">
        <v>2.5048780487800002</v>
      </c>
      <c r="V71">
        <v>2.3802816901399999</v>
      </c>
      <c r="W71">
        <v>0.59268292682900003</v>
      </c>
      <c r="X71">
        <v>0.39436619718299998</v>
      </c>
      <c r="Y71">
        <v>1</v>
      </c>
    </row>
    <row r="72" spans="1:25" x14ac:dyDescent="0.25">
      <c r="A72">
        <v>2001</v>
      </c>
      <c r="B72" t="s">
        <v>72</v>
      </c>
      <c r="C72">
        <v>6.8763710555555555</v>
      </c>
      <c r="D72">
        <v>0.105822533799328</v>
      </c>
      <c r="E72">
        <v>0.105110566045828</v>
      </c>
      <c r="F72">
        <v>0</v>
      </c>
      <c r="G72">
        <v>0</v>
      </c>
      <c r="H72">
        <v>0</v>
      </c>
      <c r="I72">
        <v>0</v>
      </c>
      <c r="J72">
        <v>6.2</v>
      </c>
      <c r="K72">
        <v>6</v>
      </c>
      <c r="L72">
        <v>13</v>
      </c>
      <c r="M72">
        <v>314</v>
      </c>
      <c r="N72">
        <v>204</v>
      </c>
      <c r="O72">
        <v>12</v>
      </c>
      <c r="P72">
        <v>12</v>
      </c>
      <c r="Q72">
        <v>8.4227388535031797E-2</v>
      </c>
      <c r="R72">
        <v>2.2433823529411701E-2</v>
      </c>
      <c r="S72">
        <v>2.1205673758899999</v>
      </c>
      <c r="T72">
        <v>2.24933687003</v>
      </c>
      <c r="U72">
        <v>2.2836879432599999</v>
      </c>
      <c r="V72">
        <v>2.6525198939000001</v>
      </c>
      <c r="W72">
        <v>0.47517730496499999</v>
      </c>
      <c r="X72">
        <v>0.54641909814300005</v>
      </c>
      <c r="Y72">
        <v>3</v>
      </c>
    </row>
    <row r="73" spans="1:25" x14ac:dyDescent="0.25">
      <c r="A73">
        <v>1985</v>
      </c>
      <c r="B73" t="s">
        <v>73</v>
      </c>
      <c r="C73">
        <v>-0.37991552000000001</v>
      </c>
      <c r="D73">
        <v>0.18258803984358499</v>
      </c>
      <c r="E73">
        <v>0.18101713827400601</v>
      </c>
      <c r="F73">
        <v>0.144506911268212</v>
      </c>
      <c r="G73">
        <v>0.16190466968746001</v>
      </c>
      <c r="H73">
        <v>0.16052538012256301</v>
      </c>
      <c r="I73">
        <v>0.163861186162196</v>
      </c>
      <c r="J73">
        <v>6.2</v>
      </c>
      <c r="K73">
        <v>3</v>
      </c>
      <c r="L73">
        <v>10</v>
      </c>
      <c r="M73">
        <v>131</v>
      </c>
      <c r="N73">
        <v>646</v>
      </c>
      <c r="O73">
        <v>1</v>
      </c>
      <c r="P73">
        <v>10</v>
      </c>
      <c r="Q73">
        <v>8.2692810457516294E-2</v>
      </c>
      <c r="R73">
        <v>5.1352403846153798E-2</v>
      </c>
      <c r="S73">
        <v>2.3127413127400001</v>
      </c>
      <c r="T73">
        <v>0</v>
      </c>
      <c r="U73">
        <v>2.5148005148000001</v>
      </c>
      <c r="V73">
        <v>0</v>
      </c>
      <c r="W73">
        <v>0.60360360360400001</v>
      </c>
      <c r="X73">
        <v>0</v>
      </c>
      <c r="Y73">
        <v>3</v>
      </c>
    </row>
    <row r="74" spans="1:25" x14ac:dyDescent="0.25">
      <c r="A74">
        <v>2000</v>
      </c>
      <c r="B74" t="s">
        <v>74</v>
      </c>
      <c r="C74">
        <v>-1</v>
      </c>
      <c r="D74">
        <v>0.168541309094518</v>
      </c>
      <c r="E74">
        <v>0.17002642813549801</v>
      </c>
      <c r="F74">
        <v>0.109359174781304</v>
      </c>
      <c r="G74">
        <v>0.117149472352819</v>
      </c>
      <c r="H74">
        <v>0.13644880831602499</v>
      </c>
      <c r="I74">
        <v>0.138401849533315</v>
      </c>
      <c r="J74">
        <v>5</v>
      </c>
      <c r="K74">
        <v>5</v>
      </c>
      <c r="L74">
        <v>14</v>
      </c>
      <c r="M74">
        <v>96</v>
      </c>
      <c r="N74">
        <v>343</v>
      </c>
      <c r="O74">
        <v>0</v>
      </c>
      <c r="P74">
        <v>9</v>
      </c>
      <c r="Q74">
        <v>0.112226041666666</v>
      </c>
      <c r="R74">
        <v>1.1619533527696801E-2</v>
      </c>
      <c r="S74">
        <v>2.3285302593699999</v>
      </c>
      <c r="T74">
        <v>2.5543478260899999</v>
      </c>
      <c r="U74">
        <v>2.6023054755000001</v>
      </c>
      <c r="V74">
        <v>2.6521739130399999</v>
      </c>
      <c r="W74">
        <v>0.56772334293899995</v>
      </c>
      <c r="X74">
        <v>0.83695652173900004</v>
      </c>
      <c r="Y74">
        <v>1</v>
      </c>
    </row>
    <row r="75" spans="1:25" x14ac:dyDescent="0.25">
      <c r="A75">
        <v>1997</v>
      </c>
      <c r="B75" t="s">
        <v>75</v>
      </c>
      <c r="C75">
        <v>-0.75498659999999995</v>
      </c>
      <c r="D75">
        <v>8.4755227224908899E-2</v>
      </c>
      <c r="E75">
        <v>7.9728219672908995E-2</v>
      </c>
      <c r="F75">
        <v>0.123738089332456</v>
      </c>
      <c r="G75">
        <v>0.123939550270051</v>
      </c>
      <c r="H75">
        <v>0.129662637488103</v>
      </c>
      <c r="I75">
        <v>0.11102586541491299</v>
      </c>
      <c r="J75">
        <v>7.6</v>
      </c>
      <c r="K75">
        <v>6</v>
      </c>
      <c r="L75">
        <v>17</v>
      </c>
      <c r="M75">
        <v>128</v>
      </c>
      <c r="N75">
        <v>362</v>
      </c>
      <c r="O75">
        <v>24</v>
      </c>
      <c r="P75">
        <v>50</v>
      </c>
      <c r="Q75">
        <v>-3.3977343749999903E-2</v>
      </c>
      <c r="R75">
        <v>4.5838397790055198E-2</v>
      </c>
      <c r="S75">
        <v>2.3984575835499999</v>
      </c>
      <c r="T75">
        <v>2.28712871287</v>
      </c>
      <c r="U75">
        <v>2.3393316195399998</v>
      </c>
      <c r="V75">
        <v>2.0297029702999998</v>
      </c>
      <c r="W75">
        <v>0.63239074550100005</v>
      </c>
      <c r="X75">
        <v>0.37623762376199998</v>
      </c>
      <c r="Y75">
        <v>1</v>
      </c>
    </row>
    <row r="76" spans="1:25" x14ac:dyDescent="0.25">
      <c r="A76">
        <v>1937</v>
      </c>
      <c r="B76" t="s">
        <v>76</v>
      </c>
      <c r="C76">
        <v>-1</v>
      </c>
      <c r="D76">
        <v>0.12951714817407201</v>
      </c>
      <c r="E76">
        <v>0.136930296236104</v>
      </c>
      <c r="F76">
        <v>0.100160934488459</v>
      </c>
      <c r="G76">
        <v>0.102280647234591</v>
      </c>
      <c r="H76">
        <v>0.16533414985633099</v>
      </c>
      <c r="I76">
        <v>0.17050742743811201</v>
      </c>
      <c r="J76">
        <v>7.8</v>
      </c>
      <c r="K76">
        <v>6</v>
      </c>
      <c r="L76">
        <v>6</v>
      </c>
      <c r="M76">
        <v>72</v>
      </c>
      <c r="N76">
        <v>582</v>
      </c>
      <c r="O76">
        <v>3</v>
      </c>
      <c r="P76">
        <v>9</v>
      </c>
      <c r="Q76">
        <v>3.4058333333333302E-2</v>
      </c>
      <c r="R76">
        <v>9.8138659793814198E-2</v>
      </c>
      <c r="S76">
        <v>2.3798449612399999</v>
      </c>
      <c r="T76">
        <v>2.11111111111</v>
      </c>
      <c r="U76">
        <v>2.6403100775200001</v>
      </c>
      <c r="V76">
        <v>2.3333333333300001</v>
      </c>
      <c r="W76">
        <v>0.53178294573600005</v>
      </c>
      <c r="X76">
        <v>0</v>
      </c>
      <c r="Y76">
        <v>2</v>
      </c>
    </row>
    <row r="77" spans="1:25" x14ac:dyDescent="0.25">
      <c r="A77">
        <v>1997</v>
      </c>
      <c r="B77" t="s">
        <v>77</v>
      </c>
      <c r="C77">
        <v>5.5487837666666664</v>
      </c>
      <c r="D77">
        <v>8.3245699516132601E-2</v>
      </c>
      <c r="E77">
        <v>0.10402113134565399</v>
      </c>
      <c r="F77">
        <v>0.11222802401107</v>
      </c>
      <c r="G77">
        <v>0.115936278736505</v>
      </c>
      <c r="H77">
        <v>0.10175625519667</v>
      </c>
      <c r="I77">
        <v>0.10263657960542701</v>
      </c>
      <c r="J77">
        <v>7</v>
      </c>
      <c r="K77">
        <v>3</v>
      </c>
      <c r="L77">
        <v>11</v>
      </c>
      <c r="M77">
        <v>44</v>
      </c>
      <c r="N77">
        <v>363</v>
      </c>
      <c r="O77">
        <v>29</v>
      </c>
      <c r="P77">
        <v>93</v>
      </c>
      <c r="Q77">
        <v>1.2236363636363601E-2</v>
      </c>
      <c r="R77">
        <v>3.0088705234159699E-2</v>
      </c>
      <c r="S77">
        <v>2.5189189189199999</v>
      </c>
      <c r="T77">
        <v>2.4324324324300002</v>
      </c>
      <c r="U77">
        <v>2.7216216216200002</v>
      </c>
      <c r="V77">
        <v>2.2972972973000001</v>
      </c>
      <c r="W77">
        <v>0.68648648648599997</v>
      </c>
      <c r="X77">
        <v>0.43243243243200002</v>
      </c>
      <c r="Y77">
        <v>1</v>
      </c>
    </row>
    <row r="78" spans="1:25" x14ac:dyDescent="0.25">
      <c r="A78">
        <v>2002</v>
      </c>
      <c r="B78" t="s">
        <v>78</v>
      </c>
      <c r="C78">
        <v>2.5134600588235294</v>
      </c>
      <c r="D78">
        <v>0.10589361093227299</v>
      </c>
      <c r="E78">
        <v>0.10138524879433899</v>
      </c>
      <c r="F78">
        <v>0.123881642003782</v>
      </c>
      <c r="G78">
        <v>0.13230770900949099</v>
      </c>
      <c r="H78">
        <v>0.128369342822548</v>
      </c>
      <c r="I78">
        <v>0.13780639853944199</v>
      </c>
      <c r="J78">
        <v>7.7</v>
      </c>
      <c r="K78">
        <v>7</v>
      </c>
      <c r="L78">
        <v>13</v>
      </c>
      <c r="M78">
        <v>137</v>
      </c>
      <c r="N78">
        <v>546</v>
      </c>
      <c r="O78">
        <v>36</v>
      </c>
      <c r="P78">
        <v>120</v>
      </c>
      <c r="Q78">
        <v>-3.1280291970802898E-2</v>
      </c>
      <c r="R78">
        <v>8.3567765567765604E-3</v>
      </c>
      <c r="S78">
        <v>2.2551369863000001</v>
      </c>
      <c r="T78">
        <v>2.4646464646499999</v>
      </c>
      <c r="U78">
        <v>2.4195205479499999</v>
      </c>
      <c r="V78">
        <v>2.4141414141399999</v>
      </c>
      <c r="W78">
        <v>0.49486301369899999</v>
      </c>
      <c r="X78">
        <v>0.57575757575800002</v>
      </c>
      <c r="Y78">
        <v>1</v>
      </c>
    </row>
    <row r="79" spans="1:25" x14ac:dyDescent="0.25">
      <c r="A79">
        <v>1992</v>
      </c>
      <c r="B79" t="s">
        <v>79</v>
      </c>
      <c r="C79">
        <v>0.41676200000000002</v>
      </c>
      <c r="D79">
        <v>7.8505124851044703E-2</v>
      </c>
      <c r="E79">
        <v>7.9427389951323396E-2</v>
      </c>
      <c r="F79">
        <v>9.9774192637760398E-2</v>
      </c>
      <c r="G79">
        <v>9.9426983532454494E-2</v>
      </c>
      <c r="H79">
        <v>0.124310308995045</v>
      </c>
      <c r="I79">
        <v>0.13279917292313301</v>
      </c>
      <c r="J79">
        <v>7.7</v>
      </c>
      <c r="K79">
        <v>11</v>
      </c>
      <c r="L79">
        <v>15</v>
      </c>
      <c r="M79">
        <v>115</v>
      </c>
      <c r="N79">
        <v>431</v>
      </c>
      <c r="O79">
        <v>1</v>
      </c>
      <c r="P79">
        <v>16</v>
      </c>
      <c r="Q79">
        <v>6.3182608695652107E-2</v>
      </c>
      <c r="R79">
        <v>2.7946867749419901E-2</v>
      </c>
      <c r="S79">
        <v>2.4473684210500002</v>
      </c>
      <c r="T79">
        <v>2.3313253012000001</v>
      </c>
      <c r="U79">
        <v>2.5394736842099999</v>
      </c>
      <c r="V79">
        <v>2.3313253012000001</v>
      </c>
      <c r="W79">
        <v>0.60526315789499996</v>
      </c>
      <c r="X79">
        <v>0.58433734939799997</v>
      </c>
      <c r="Y79">
        <v>3</v>
      </c>
    </row>
    <row r="80" spans="1:25" x14ac:dyDescent="0.25">
      <c r="A80">
        <v>1955</v>
      </c>
      <c r="B80" t="s">
        <v>80</v>
      </c>
      <c r="C80">
        <v>7.7463556851311957</v>
      </c>
      <c r="D80">
        <v>9.8830825100902506E-2</v>
      </c>
      <c r="E80">
        <v>0.11030710805596899</v>
      </c>
      <c r="F80">
        <v>0.151692912156913</v>
      </c>
      <c r="G80">
        <v>0.146256257082546</v>
      </c>
      <c r="H80">
        <v>0</v>
      </c>
      <c r="I80">
        <v>0</v>
      </c>
      <c r="J80">
        <v>7.7</v>
      </c>
      <c r="K80">
        <v>8</v>
      </c>
      <c r="L80">
        <v>9</v>
      </c>
      <c r="M80">
        <v>154</v>
      </c>
      <c r="N80">
        <v>308</v>
      </c>
      <c r="O80">
        <v>2</v>
      </c>
      <c r="P80">
        <v>20</v>
      </c>
      <c r="Q80">
        <v>5.8568699186991799E-2</v>
      </c>
      <c r="R80">
        <v>6.1634259259259201E-2</v>
      </c>
      <c r="S80">
        <v>2.0752212389400002</v>
      </c>
      <c r="T80">
        <v>2.1144067796599999</v>
      </c>
      <c r="U80">
        <v>2.7168141592900001</v>
      </c>
      <c r="V80">
        <v>2.4576271186400001</v>
      </c>
      <c r="W80">
        <v>0.67256637168099997</v>
      </c>
      <c r="X80">
        <v>0.53813559322000004</v>
      </c>
      <c r="Y80">
        <v>3</v>
      </c>
    </row>
    <row r="81" spans="1:25" x14ac:dyDescent="0.25">
      <c r="A81">
        <v>1941</v>
      </c>
      <c r="B81" t="s">
        <v>81</v>
      </c>
      <c r="C81" t="e">
        <v>#DIV/0!</v>
      </c>
      <c r="D81">
        <v>0.10908536700030499</v>
      </c>
      <c r="E81">
        <v>0.119004393856145</v>
      </c>
      <c r="F81">
        <v>9.1093009833069005E-2</v>
      </c>
      <c r="G81">
        <v>9.35547943035306E-2</v>
      </c>
      <c r="H81">
        <v>0.118449546808634</v>
      </c>
      <c r="I81">
        <v>0.122753499335124</v>
      </c>
      <c r="J81">
        <v>7.7</v>
      </c>
      <c r="K81">
        <v>6</v>
      </c>
      <c r="L81">
        <v>12</v>
      </c>
      <c r="M81">
        <v>165</v>
      </c>
      <c r="N81">
        <v>347</v>
      </c>
      <c r="O81">
        <v>4</v>
      </c>
      <c r="P81">
        <v>11</v>
      </c>
      <c r="Q81">
        <v>0.11587696969696901</v>
      </c>
      <c r="R81">
        <v>9.3151585014409205E-2</v>
      </c>
      <c r="S81">
        <v>2.2367346938799999</v>
      </c>
      <c r="T81">
        <v>2.4456928839000001</v>
      </c>
      <c r="U81">
        <v>2.37959183673</v>
      </c>
      <c r="V81">
        <v>2.5243445692900002</v>
      </c>
      <c r="W81">
        <v>0.63673469387799997</v>
      </c>
      <c r="X81">
        <v>0.50936329587999996</v>
      </c>
      <c r="Y81">
        <v>3</v>
      </c>
    </row>
    <row r="82" spans="1:25" x14ac:dyDescent="0.25">
      <c r="A82">
        <v>1927</v>
      </c>
      <c r="B82" t="s">
        <v>82</v>
      </c>
      <c r="C82">
        <v>-0.99297752105376813</v>
      </c>
      <c r="D82">
        <v>8.7377395766467594E-2</v>
      </c>
      <c r="E82">
        <v>0.104324896244317</v>
      </c>
      <c r="F82">
        <v>6.8612523045338103E-2</v>
      </c>
      <c r="G82">
        <v>8.2224319114011707E-2</v>
      </c>
      <c r="H82">
        <v>7.3848422432610805E-2</v>
      </c>
      <c r="I82">
        <v>0.10198979013691301</v>
      </c>
      <c r="J82">
        <v>8.4</v>
      </c>
      <c r="K82">
        <v>5</v>
      </c>
      <c r="L82">
        <v>6</v>
      </c>
      <c r="M82">
        <v>64</v>
      </c>
      <c r="N82">
        <v>209</v>
      </c>
      <c r="O82">
        <v>7</v>
      </c>
      <c r="P82">
        <v>27</v>
      </c>
      <c r="Q82">
        <v>1.2796874999999999E-2</v>
      </c>
      <c r="R82">
        <v>1.3589952153109999E-2</v>
      </c>
      <c r="S82">
        <v>2.16393442623</v>
      </c>
      <c r="T82">
        <v>2.0222222222199999</v>
      </c>
      <c r="U82">
        <v>2.4207650273199999</v>
      </c>
      <c r="V82">
        <v>1.98888888889</v>
      </c>
      <c r="W82">
        <v>0.47540983606600001</v>
      </c>
      <c r="X82">
        <v>0.444444444444</v>
      </c>
      <c r="Y82">
        <v>1</v>
      </c>
    </row>
    <row r="83" spans="1:25" x14ac:dyDescent="0.25">
      <c r="A83">
        <v>2001</v>
      </c>
      <c r="B83" t="s">
        <v>83</v>
      </c>
      <c r="C83">
        <v>-0.92787310666666667</v>
      </c>
      <c r="D83">
        <v>0.111111271116606</v>
      </c>
      <c r="E83">
        <v>0.117368415333708</v>
      </c>
      <c r="F83">
        <v>0.126095477148783</v>
      </c>
      <c r="G83">
        <v>0.13722344569821701</v>
      </c>
      <c r="H83">
        <v>0.16826624596884299</v>
      </c>
      <c r="I83">
        <v>0.192338120736742</v>
      </c>
      <c r="J83">
        <v>4.5</v>
      </c>
      <c r="K83">
        <v>4</v>
      </c>
      <c r="L83">
        <v>9</v>
      </c>
      <c r="M83">
        <v>84</v>
      </c>
      <c r="N83">
        <v>220</v>
      </c>
      <c r="O83">
        <v>8</v>
      </c>
      <c r="P83">
        <v>23</v>
      </c>
      <c r="Q83">
        <v>0.125371428571428</v>
      </c>
      <c r="R83">
        <v>2.0064545454545401E-2</v>
      </c>
      <c r="S83">
        <v>1.8809523809499999</v>
      </c>
      <c r="T83">
        <v>2.3529411764699999</v>
      </c>
      <c r="U83">
        <v>2.0833333333300001</v>
      </c>
      <c r="V83">
        <v>2.3014705882399999</v>
      </c>
      <c r="W83">
        <v>0.446428571429</v>
      </c>
      <c r="X83">
        <v>0.63970588235299997</v>
      </c>
      <c r="Y83">
        <v>3</v>
      </c>
    </row>
    <row r="84" spans="1:25" x14ac:dyDescent="0.25">
      <c r="A84">
        <v>1939</v>
      </c>
      <c r="B84" t="s">
        <v>84</v>
      </c>
      <c r="C84" t="e">
        <v>#DIV/0!</v>
      </c>
      <c r="D84">
        <v>9.7670113579724993E-2</v>
      </c>
      <c r="E84">
        <v>9.3187354431802705E-2</v>
      </c>
      <c r="F84">
        <v>0</v>
      </c>
      <c r="G84">
        <v>0</v>
      </c>
      <c r="H84">
        <v>0</v>
      </c>
      <c r="I84">
        <v>0</v>
      </c>
      <c r="J84">
        <v>8.4</v>
      </c>
      <c r="K84">
        <v>6</v>
      </c>
      <c r="L84">
        <v>16</v>
      </c>
      <c r="M84">
        <v>287</v>
      </c>
      <c r="N84">
        <v>655</v>
      </c>
      <c r="O84">
        <v>5</v>
      </c>
      <c r="P84">
        <v>25</v>
      </c>
      <c r="Q84">
        <v>0.118074912891986</v>
      </c>
      <c r="R84">
        <v>0.114329160305343</v>
      </c>
      <c r="S84">
        <v>2.37777777778</v>
      </c>
      <c r="T84">
        <v>2.1428571428600001</v>
      </c>
      <c r="U84">
        <v>2.4988888888899998</v>
      </c>
      <c r="V84">
        <v>2.3571428571399999</v>
      </c>
      <c r="W84">
        <v>0.59555555555600004</v>
      </c>
      <c r="X84">
        <v>0.28571428571399998</v>
      </c>
      <c r="Y84">
        <v>2</v>
      </c>
    </row>
    <row r="85" spans="1:25" x14ac:dyDescent="0.25">
      <c r="A85">
        <v>1936</v>
      </c>
      <c r="B85" t="s">
        <v>85</v>
      </c>
      <c r="C85" t="e">
        <v>#VALUE!</v>
      </c>
      <c r="D85">
        <v>0.10979092836785</v>
      </c>
      <c r="E85">
        <v>0.1145950056068</v>
      </c>
      <c r="F85">
        <v>0.128105126491698</v>
      </c>
      <c r="G85">
        <v>0.13090433713363001</v>
      </c>
      <c r="H85">
        <v>0</v>
      </c>
      <c r="I85">
        <v>0</v>
      </c>
      <c r="J85">
        <v>8</v>
      </c>
      <c r="K85">
        <v>7</v>
      </c>
      <c r="L85">
        <v>24</v>
      </c>
      <c r="M85">
        <v>188</v>
      </c>
      <c r="N85">
        <v>610</v>
      </c>
      <c r="O85">
        <v>4</v>
      </c>
      <c r="P85">
        <v>14</v>
      </c>
      <c r="Q85">
        <v>0.118259042553191</v>
      </c>
      <c r="R85">
        <v>0.13177049180327799</v>
      </c>
      <c r="S85">
        <v>2.469348659</v>
      </c>
      <c r="T85">
        <v>2.2934782608700002</v>
      </c>
      <c r="U85">
        <v>2.6379310344800002</v>
      </c>
      <c r="V85">
        <v>2.5579710144900001</v>
      </c>
      <c r="W85">
        <v>0.63409961685799998</v>
      </c>
      <c r="X85">
        <v>0.60507246376799995</v>
      </c>
      <c r="Y85">
        <v>3</v>
      </c>
    </row>
    <row r="86" spans="1:25" x14ac:dyDescent="0.25">
      <c r="A86">
        <v>1999</v>
      </c>
      <c r="B86" t="s">
        <v>86</v>
      </c>
      <c r="C86" t="e">
        <v>#DIV/0!</v>
      </c>
      <c r="D86">
        <v>9.5449417541204506E-2</v>
      </c>
      <c r="E86">
        <v>9.0790634978915596E-2</v>
      </c>
      <c r="F86">
        <v>0.10994808278040601</v>
      </c>
      <c r="G86">
        <v>0.11060038739198901</v>
      </c>
      <c r="H86">
        <v>0.156877234967392</v>
      </c>
      <c r="I86">
        <v>0.154949500665815</v>
      </c>
      <c r="J86">
        <v>5.9</v>
      </c>
      <c r="K86">
        <v>5</v>
      </c>
      <c r="L86">
        <v>8</v>
      </c>
      <c r="M86">
        <v>84</v>
      </c>
      <c r="N86">
        <v>345</v>
      </c>
      <c r="O86">
        <v>1</v>
      </c>
      <c r="P86">
        <v>12</v>
      </c>
      <c r="Q86">
        <v>4.7895238095237998E-2</v>
      </c>
      <c r="R86">
        <v>1.39834782608695E-2</v>
      </c>
      <c r="S86">
        <v>2.1657894736799999</v>
      </c>
      <c r="T86">
        <v>2.3061224489800001</v>
      </c>
      <c r="U86">
        <v>2.3947368421099999</v>
      </c>
      <c r="V86">
        <v>2.7346938775499998</v>
      </c>
      <c r="W86">
        <v>0.58157894736799998</v>
      </c>
      <c r="X86">
        <v>0.61224489795899995</v>
      </c>
      <c r="Y86">
        <v>1</v>
      </c>
    </row>
    <row r="87" spans="1:25" x14ac:dyDescent="0.25">
      <c r="A87">
        <v>2000</v>
      </c>
      <c r="B87" t="s">
        <v>87</v>
      </c>
      <c r="C87" t="e">
        <v>#VALUE!</v>
      </c>
      <c r="D87">
        <v>8.9407288476605506E-2</v>
      </c>
      <c r="E87">
        <v>0.113480724933006</v>
      </c>
      <c r="F87">
        <v>0</v>
      </c>
      <c r="G87">
        <v>0</v>
      </c>
      <c r="H87">
        <v>0</v>
      </c>
      <c r="I87">
        <v>0</v>
      </c>
      <c r="J87">
        <v>5.4</v>
      </c>
      <c r="K87">
        <v>6</v>
      </c>
      <c r="L87">
        <v>10</v>
      </c>
      <c r="M87">
        <v>75</v>
      </c>
      <c r="N87">
        <v>398</v>
      </c>
      <c r="O87">
        <v>1</v>
      </c>
      <c r="P87">
        <v>7</v>
      </c>
      <c r="Q87">
        <v>-1.3239999999999899E-3</v>
      </c>
      <c r="R87">
        <v>1.3492462311557801E-2</v>
      </c>
      <c r="S87">
        <v>2.4776470588200001</v>
      </c>
      <c r="T87">
        <v>2.0208333333300001</v>
      </c>
      <c r="U87">
        <v>2.4447058823500001</v>
      </c>
      <c r="V87">
        <v>1.75</v>
      </c>
      <c r="W87">
        <v>0.58352941176499995</v>
      </c>
      <c r="X87">
        <v>0.35416666666699997</v>
      </c>
      <c r="Y87">
        <v>2</v>
      </c>
    </row>
    <row r="88" spans="1:25" x14ac:dyDescent="0.25">
      <c r="A88">
        <v>1995</v>
      </c>
      <c r="B88" t="s">
        <v>88</v>
      </c>
      <c r="C88">
        <v>-0.56232336764705881</v>
      </c>
      <c r="D88">
        <v>0.10643479136336299</v>
      </c>
      <c r="E88">
        <v>0.115134059203508</v>
      </c>
      <c r="F88">
        <v>8.7962277071247194E-2</v>
      </c>
      <c r="G88">
        <v>8.1394933552422499E-2</v>
      </c>
      <c r="H88">
        <v>5.84383221732271E-2</v>
      </c>
      <c r="I88">
        <v>5.7579974102441797E-2</v>
      </c>
      <c r="J88">
        <v>6.2</v>
      </c>
      <c r="K88">
        <v>4</v>
      </c>
      <c r="L88">
        <v>7</v>
      </c>
      <c r="M88">
        <v>85</v>
      </c>
      <c r="N88">
        <v>293</v>
      </c>
      <c r="O88">
        <v>1</v>
      </c>
      <c r="P88">
        <v>9</v>
      </c>
      <c r="Q88">
        <v>0.11411294117647</v>
      </c>
      <c r="R88">
        <v>7.4894197952218499E-3</v>
      </c>
      <c r="S88">
        <v>2.3804347826100001</v>
      </c>
      <c r="T88">
        <v>2.22549019608</v>
      </c>
      <c r="U88">
        <v>2.6557971014500001</v>
      </c>
      <c r="V88">
        <v>2.2549019607799998</v>
      </c>
      <c r="W88">
        <v>0.52173913043499998</v>
      </c>
      <c r="X88">
        <v>0.5</v>
      </c>
      <c r="Y88">
        <v>3</v>
      </c>
    </row>
    <row r="89" spans="1:25" x14ac:dyDescent="0.25">
      <c r="A89">
        <v>1984</v>
      </c>
      <c r="B89" t="s">
        <v>89</v>
      </c>
      <c r="C89">
        <v>4.4388480000000001</v>
      </c>
      <c r="D89">
        <v>0.15894883446705399</v>
      </c>
      <c r="E89">
        <v>0.16949088505568399</v>
      </c>
      <c r="F89">
        <v>0</v>
      </c>
      <c r="G89">
        <v>0</v>
      </c>
      <c r="H89">
        <v>0</v>
      </c>
      <c r="I89">
        <v>0</v>
      </c>
      <c r="J89">
        <v>7.4</v>
      </c>
      <c r="K89">
        <v>3</v>
      </c>
      <c r="L89">
        <v>6</v>
      </c>
      <c r="M89">
        <v>160</v>
      </c>
      <c r="N89">
        <v>103</v>
      </c>
      <c r="O89">
        <v>3</v>
      </c>
      <c r="P89">
        <v>12</v>
      </c>
      <c r="Q89">
        <v>2.7564374999999999E-2</v>
      </c>
      <c r="R89">
        <v>-3.5043689320388302E-2</v>
      </c>
      <c r="S89">
        <v>2.3939393939400002</v>
      </c>
      <c r="T89">
        <v>2.0306122448999999</v>
      </c>
      <c r="U89">
        <v>2.5454545454500002</v>
      </c>
      <c r="V89">
        <v>2.1938775510199999</v>
      </c>
      <c r="W89">
        <v>0.56969696969700001</v>
      </c>
      <c r="X89">
        <v>0.41836734693900002</v>
      </c>
      <c r="Y89">
        <v>3</v>
      </c>
    </row>
    <row r="90" spans="1:25" x14ac:dyDescent="0.25">
      <c r="A90">
        <v>1939</v>
      </c>
      <c r="B90" t="s">
        <v>90</v>
      </c>
      <c r="C90">
        <v>7.3237044308105783E-4</v>
      </c>
      <c r="D90">
        <v>0.100280595572451</v>
      </c>
      <c r="E90">
        <v>9.9506828628239993E-2</v>
      </c>
      <c r="F90">
        <v>0.13199504673906901</v>
      </c>
      <c r="G90">
        <v>0.136140231355348</v>
      </c>
      <c r="H90">
        <v>0</v>
      </c>
      <c r="I90">
        <v>0</v>
      </c>
      <c r="J90">
        <v>7.9</v>
      </c>
      <c r="K90">
        <v>5</v>
      </c>
      <c r="L90">
        <v>14</v>
      </c>
      <c r="M90">
        <v>450</v>
      </c>
      <c r="N90">
        <v>565</v>
      </c>
      <c r="O90">
        <v>0</v>
      </c>
      <c r="P90">
        <v>13</v>
      </c>
      <c r="Q90">
        <v>0.14255288888888801</v>
      </c>
      <c r="R90">
        <v>0.15964530973451299</v>
      </c>
      <c r="S90">
        <v>2.2325301204799999</v>
      </c>
      <c r="T90">
        <v>2.1945945945899998</v>
      </c>
      <c r="U90">
        <v>2.4530120481900002</v>
      </c>
      <c r="V90">
        <v>2.4972972972999998</v>
      </c>
      <c r="W90">
        <v>0.59277108433699999</v>
      </c>
      <c r="X90">
        <v>0.54594594594599999</v>
      </c>
      <c r="Y90">
        <v>3</v>
      </c>
    </row>
    <row r="91" spans="1:25" x14ac:dyDescent="0.25">
      <c r="A91">
        <v>2007</v>
      </c>
      <c r="B91" t="s">
        <v>91</v>
      </c>
      <c r="C91">
        <v>13.169173888888889</v>
      </c>
      <c r="D91">
        <v>0.10555864050120201</v>
      </c>
      <c r="E91">
        <v>0.11635047787555999</v>
      </c>
      <c r="F91">
        <v>8.6210807501591602E-2</v>
      </c>
      <c r="G91">
        <v>8.2247850619317595E-2</v>
      </c>
      <c r="H91">
        <v>0.11380635813008699</v>
      </c>
      <c r="I91">
        <v>0.125139954902833</v>
      </c>
      <c r="J91">
        <v>8.3000000000000007</v>
      </c>
      <c r="K91">
        <v>3</v>
      </c>
      <c r="L91">
        <v>15</v>
      </c>
      <c r="M91">
        <v>79</v>
      </c>
      <c r="N91">
        <v>521</v>
      </c>
      <c r="O91">
        <v>10</v>
      </c>
      <c r="P91">
        <v>31</v>
      </c>
      <c r="Q91">
        <v>-1.7265822784810099E-3</v>
      </c>
      <c r="R91">
        <v>3.15570057581573E-2</v>
      </c>
      <c r="S91">
        <v>2.1581027667999999</v>
      </c>
      <c r="T91">
        <v>2.2659574468099999</v>
      </c>
      <c r="U91">
        <v>2.2707509881400001</v>
      </c>
      <c r="V91">
        <v>2.56382978723</v>
      </c>
      <c r="W91">
        <v>0.48616600790499997</v>
      </c>
      <c r="X91">
        <v>0.54255319148900005</v>
      </c>
      <c r="Y91">
        <v>3</v>
      </c>
    </row>
    <row r="92" spans="1:25" x14ac:dyDescent="0.25">
      <c r="A92">
        <v>2000</v>
      </c>
      <c r="B92" t="s">
        <v>92</v>
      </c>
      <c r="C92">
        <v>0.66959706959706955</v>
      </c>
      <c r="D92">
        <v>0.108157494307265</v>
      </c>
      <c r="E92">
        <v>0.13011586031314201</v>
      </c>
      <c r="F92">
        <v>0.107775486678219</v>
      </c>
      <c r="G92">
        <v>0.121082542924111</v>
      </c>
      <c r="H92">
        <v>0.11318906672078299</v>
      </c>
      <c r="I92">
        <v>0.123172649747869</v>
      </c>
      <c r="J92">
        <v>7.8</v>
      </c>
      <c r="K92">
        <v>2</v>
      </c>
      <c r="L92">
        <v>13</v>
      </c>
      <c r="M92">
        <v>26</v>
      </c>
      <c r="N92">
        <v>290</v>
      </c>
      <c r="O92">
        <v>11</v>
      </c>
      <c r="P92">
        <v>22</v>
      </c>
      <c r="Q92">
        <v>2.9149999999999999E-2</v>
      </c>
      <c r="R92">
        <v>4.2810344827586097E-2</v>
      </c>
      <c r="S92">
        <v>2.2084942084899999</v>
      </c>
      <c r="T92">
        <v>1.9298245614</v>
      </c>
      <c r="U92">
        <v>2.5637065637099998</v>
      </c>
      <c r="V92">
        <v>1.87719298246</v>
      </c>
      <c r="W92">
        <v>0.65250965251000004</v>
      </c>
      <c r="X92">
        <v>0.43859649122799998</v>
      </c>
      <c r="Y92">
        <v>0</v>
      </c>
    </row>
    <row r="93" spans="1:25" x14ac:dyDescent="0.25">
      <c r="A93">
        <v>1982</v>
      </c>
      <c r="B93" t="s">
        <v>93</v>
      </c>
      <c r="C93">
        <v>5.8639999999999999</v>
      </c>
      <c r="D93">
        <v>0.104785613370956</v>
      </c>
      <c r="E93">
        <v>0.106708102360417</v>
      </c>
      <c r="F93">
        <v>0.138751274811791</v>
      </c>
      <c r="G93">
        <v>0.143448956554595</v>
      </c>
      <c r="H93">
        <v>0</v>
      </c>
      <c r="I93">
        <v>0</v>
      </c>
      <c r="J93">
        <v>6.8</v>
      </c>
      <c r="K93">
        <v>5</v>
      </c>
      <c r="L93">
        <v>6</v>
      </c>
      <c r="M93">
        <v>159</v>
      </c>
      <c r="N93">
        <v>340</v>
      </c>
      <c r="O93">
        <v>2</v>
      </c>
      <c r="P93">
        <v>14</v>
      </c>
      <c r="Q93">
        <v>0.104476729559748</v>
      </c>
      <c r="R93">
        <v>5.0526176470588199E-2</v>
      </c>
      <c r="S93">
        <v>2.2833333333299999</v>
      </c>
      <c r="T93">
        <v>2.1081081081100002</v>
      </c>
      <c r="U93">
        <v>2.4541666666699999</v>
      </c>
      <c r="V93">
        <v>2.8841698841699999</v>
      </c>
      <c r="W93">
        <v>0.55000000000000004</v>
      </c>
      <c r="X93">
        <v>0.62162162162199996</v>
      </c>
      <c r="Y93">
        <v>3</v>
      </c>
    </row>
    <row r="94" spans="1:25" x14ac:dyDescent="0.25">
      <c r="A94">
        <v>2002</v>
      </c>
      <c r="B94" t="s">
        <v>94</v>
      </c>
      <c r="C94">
        <v>1.7641664230769232</v>
      </c>
      <c r="D94">
        <v>6.2524040356244703E-2</v>
      </c>
      <c r="E94">
        <v>7.6875677666540507E-2</v>
      </c>
      <c r="F94">
        <v>0</v>
      </c>
      <c r="G94">
        <v>0</v>
      </c>
      <c r="H94">
        <v>0</v>
      </c>
      <c r="I94">
        <v>0</v>
      </c>
      <c r="J94">
        <v>6.9</v>
      </c>
      <c r="K94">
        <v>3</v>
      </c>
      <c r="L94">
        <v>5</v>
      </c>
      <c r="M94">
        <v>154</v>
      </c>
      <c r="N94">
        <v>190</v>
      </c>
      <c r="O94">
        <v>17</v>
      </c>
      <c r="P94">
        <v>50</v>
      </c>
      <c r="Q94">
        <v>-1.9949999999999999E-2</v>
      </c>
      <c r="R94">
        <v>-3.6598421052631502E-2</v>
      </c>
      <c r="S94">
        <v>2.07476635514</v>
      </c>
      <c r="T94">
        <v>2.1384615384600001</v>
      </c>
      <c r="U94">
        <v>2.5514018691599998</v>
      </c>
      <c r="V94">
        <v>2.1461538461499998</v>
      </c>
      <c r="W94">
        <v>0.60280373831800005</v>
      </c>
      <c r="X94">
        <v>0.4</v>
      </c>
      <c r="Y94">
        <v>3</v>
      </c>
    </row>
    <row r="95" spans="1:25" x14ac:dyDescent="0.25">
      <c r="A95">
        <v>1998</v>
      </c>
      <c r="B95" t="s">
        <v>95</v>
      </c>
      <c r="C95" t="e">
        <v>#DIV/0!</v>
      </c>
      <c r="D95">
        <v>0.101013279522287</v>
      </c>
      <c r="E95">
        <v>0.10177660632165</v>
      </c>
      <c r="F95">
        <v>8.3282579804873594E-2</v>
      </c>
      <c r="G95">
        <v>8.78472403630354E-2</v>
      </c>
      <c r="H95">
        <v>0.15162147670387</v>
      </c>
      <c r="I95">
        <v>0.15185145204386699</v>
      </c>
      <c r="J95">
        <v>7.5</v>
      </c>
      <c r="K95">
        <v>3</v>
      </c>
      <c r="L95">
        <v>12</v>
      </c>
      <c r="M95">
        <v>205</v>
      </c>
      <c r="N95">
        <v>461</v>
      </c>
      <c r="O95">
        <v>8</v>
      </c>
      <c r="P95">
        <v>32</v>
      </c>
      <c r="Q95">
        <v>0.100650731707317</v>
      </c>
      <c r="R95">
        <v>0.101143167028199</v>
      </c>
      <c r="S95">
        <v>2.4356617647099998</v>
      </c>
      <c r="T95">
        <v>1.8934426229500001</v>
      </c>
      <c r="U95">
        <v>2.5753676470600002</v>
      </c>
      <c r="V95">
        <v>2.33606557377</v>
      </c>
      <c r="W95">
        <v>0.58272058823499995</v>
      </c>
      <c r="X95">
        <v>0.64754098360699996</v>
      </c>
      <c r="Y95">
        <v>3</v>
      </c>
    </row>
    <row r="96" spans="1:25" x14ac:dyDescent="0.25">
      <c r="A96">
        <v>2002</v>
      </c>
      <c r="B96" t="s">
        <v>96</v>
      </c>
      <c r="C96">
        <v>3.0916128125000002</v>
      </c>
      <c r="D96">
        <v>0.10719483988832799</v>
      </c>
      <c r="E96">
        <v>9.3204314721129902E-2</v>
      </c>
      <c r="F96">
        <v>8.5087495299154797E-2</v>
      </c>
      <c r="G96">
        <v>7.2047297573459596E-2</v>
      </c>
      <c r="H96">
        <v>0.116527075328562</v>
      </c>
      <c r="I96">
        <v>0.102373099039387</v>
      </c>
      <c r="J96">
        <v>7.4</v>
      </c>
      <c r="K96">
        <v>10</v>
      </c>
      <c r="L96">
        <v>8</v>
      </c>
      <c r="M96">
        <v>314</v>
      </c>
      <c r="N96">
        <v>451</v>
      </c>
      <c r="O96">
        <v>4</v>
      </c>
      <c r="P96">
        <v>11</v>
      </c>
      <c r="Q96">
        <v>0.10034363057324799</v>
      </c>
      <c r="R96">
        <v>8.54383592017737E-2</v>
      </c>
      <c r="S96">
        <v>2.4470426409899999</v>
      </c>
      <c r="T96">
        <v>1.8947368421099999</v>
      </c>
      <c r="U96">
        <v>2.5598349380999998</v>
      </c>
      <c r="V96">
        <v>2.5789473684200002</v>
      </c>
      <c r="W96">
        <v>0.613480055021</v>
      </c>
      <c r="X96">
        <v>0.42105263157900003</v>
      </c>
      <c r="Y96">
        <v>1</v>
      </c>
    </row>
    <row r="97" spans="1:25" x14ac:dyDescent="0.25">
      <c r="A97">
        <v>1980</v>
      </c>
      <c r="B97" t="s">
        <v>97</v>
      </c>
      <c r="C97" t="e">
        <v>#DIV/0!</v>
      </c>
      <c r="D97">
        <v>5.1878554906232902E-2</v>
      </c>
      <c r="E97">
        <v>6.0051450550075602E-2</v>
      </c>
      <c r="F97">
        <v>9.6188236660028001E-2</v>
      </c>
      <c r="G97">
        <v>9.8142565896666395E-2</v>
      </c>
      <c r="H97">
        <v>0.147722846924604</v>
      </c>
      <c r="I97">
        <v>0.15358683501058501</v>
      </c>
      <c r="J97">
        <v>8.4</v>
      </c>
      <c r="K97">
        <v>4</v>
      </c>
      <c r="L97">
        <v>8</v>
      </c>
      <c r="M97">
        <v>105</v>
      </c>
      <c r="N97">
        <v>345</v>
      </c>
      <c r="O97">
        <v>14</v>
      </c>
      <c r="P97">
        <v>36</v>
      </c>
      <c r="Q97">
        <v>-2.7110476190476102E-2</v>
      </c>
      <c r="R97">
        <v>-9.0878260869565203E-3</v>
      </c>
      <c r="S97">
        <v>2.49029126214</v>
      </c>
      <c r="T97">
        <v>3.2105263157900001</v>
      </c>
      <c r="U97">
        <v>2.7038834951499999</v>
      </c>
      <c r="V97">
        <v>2.2894736842099999</v>
      </c>
      <c r="W97">
        <v>0.58737864077699997</v>
      </c>
      <c r="X97">
        <v>0.73684210526299998</v>
      </c>
      <c r="Y97">
        <v>1</v>
      </c>
    </row>
    <row r="98" spans="1:25" x14ac:dyDescent="0.25">
      <c r="A98">
        <v>1954</v>
      </c>
      <c r="B98" t="s">
        <v>98</v>
      </c>
      <c r="C98">
        <v>-0.32</v>
      </c>
      <c r="D98">
        <v>0.138338487964246</v>
      </c>
      <c r="E98">
        <v>0.13488774290359401</v>
      </c>
      <c r="F98">
        <v>0.15518208599649599</v>
      </c>
      <c r="G98">
        <v>0.14535098602174901</v>
      </c>
      <c r="H98">
        <v>0.143950682965168</v>
      </c>
      <c r="I98">
        <v>0.13064908104676501</v>
      </c>
      <c r="J98">
        <v>8.6999999999999993</v>
      </c>
      <c r="K98">
        <v>4</v>
      </c>
      <c r="L98">
        <v>6</v>
      </c>
      <c r="M98">
        <v>207</v>
      </c>
      <c r="N98">
        <v>394</v>
      </c>
      <c r="O98">
        <v>1</v>
      </c>
      <c r="P98">
        <v>15</v>
      </c>
      <c r="Q98">
        <v>3.8955072463768101E-2</v>
      </c>
      <c r="R98">
        <v>1.7682487309644598E-2</v>
      </c>
      <c r="S98">
        <v>2.0399334442599999</v>
      </c>
      <c r="T98">
        <v>0</v>
      </c>
      <c r="U98">
        <v>2.2262895174700001</v>
      </c>
      <c r="V98">
        <v>0</v>
      </c>
      <c r="W98">
        <v>0.48086522462600001</v>
      </c>
      <c r="X98">
        <v>0</v>
      </c>
      <c r="Y98">
        <v>3</v>
      </c>
    </row>
    <row r="99" spans="1:25" x14ac:dyDescent="0.25">
      <c r="A99">
        <v>1955</v>
      </c>
      <c r="B99" t="s">
        <v>99</v>
      </c>
      <c r="C99">
        <v>0.27777777777777779</v>
      </c>
      <c r="D99">
        <v>9.9902105388177495E-2</v>
      </c>
      <c r="E99">
        <v>9.2679424621192705E-2</v>
      </c>
      <c r="F99">
        <v>0.12982974267473699</v>
      </c>
      <c r="G99">
        <v>0.112048946324312</v>
      </c>
      <c r="H99">
        <v>0</v>
      </c>
      <c r="I99">
        <v>0</v>
      </c>
      <c r="J99">
        <v>7.9</v>
      </c>
      <c r="K99">
        <v>3</v>
      </c>
      <c r="L99">
        <v>12</v>
      </c>
      <c r="M99">
        <v>139</v>
      </c>
      <c r="N99">
        <v>466</v>
      </c>
      <c r="O99">
        <v>2</v>
      </c>
      <c r="P99">
        <v>11</v>
      </c>
      <c r="Q99">
        <v>5.6614388489208599E-2</v>
      </c>
      <c r="R99">
        <v>2.7737339055794001E-2</v>
      </c>
      <c r="S99">
        <v>2.27821011673</v>
      </c>
      <c r="T99">
        <v>2.3956043955999999</v>
      </c>
      <c r="U99">
        <v>2.4805447470800002</v>
      </c>
      <c r="V99">
        <v>2.53846153846</v>
      </c>
      <c r="W99">
        <v>0.54280155642000005</v>
      </c>
      <c r="X99">
        <v>0.50549450549499997</v>
      </c>
      <c r="Y99">
        <v>1</v>
      </c>
    </row>
    <row r="100" spans="1:25" x14ac:dyDescent="0.25">
      <c r="A100">
        <v>1992</v>
      </c>
      <c r="B100" t="s">
        <v>100</v>
      </c>
      <c r="C100">
        <v>35.764313000000001</v>
      </c>
      <c r="D100">
        <v>0.121725732712825</v>
      </c>
      <c r="E100">
        <v>0.148378528079981</v>
      </c>
      <c r="F100">
        <v>0.149953874970956</v>
      </c>
      <c r="G100">
        <v>0.14136479499239399</v>
      </c>
      <c r="H100">
        <v>8.4134657972364801E-2</v>
      </c>
      <c r="I100">
        <v>8.5063971441937794E-2</v>
      </c>
      <c r="J100">
        <v>8.4</v>
      </c>
      <c r="K100">
        <v>1</v>
      </c>
      <c r="L100">
        <v>12</v>
      </c>
      <c r="M100">
        <v>21</v>
      </c>
      <c r="N100">
        <v>444</v>
      </c>
      <c r="O100">
        <v>16</v>
      </c>
      <c r="P100">
        <v>47</v>
      </c>
      <c r="Q100">
        <v>-5.3504761904761902E-2</v>
      </c>
      <c r="R100">
        <v>-0.105677252252252</v>
      </c>
      <c r="S100">
        <v>2.18348623853</v>
      </c>
      <c r="T100">
        <v>1.86206896552</v>
      </c>
      <c r="U100">
        <v>2.58944954128</v>
      </c>
      <c r="V100">
        <v>1.68965517241</v>
      </c>
      <c r="W100">
        <v>0.55963302752300004</v>
      </c>
      <c r="X100">
        <v>0.34482758620699999</v>
      </c>
      <c r="Y100">
        <v>0</v>
      </c>
    </row>
    <row r="101" spans="1:25" x14ac:dyDescent="0.25">
      <c r="A101">
        <v>2001</v>
      </c>
      <c r="B101" t="s">
        <v>101</v>
      </c>
      <c r="C101">
        <v>-1</v>
      </c>
      <c r="D101">
        <v>0.112522626981373</v>
      </c>
      <c r="E101">
        <v>0.116443496946111</v>
      </c>
      <c r="F101">
        <v>0</v>
      </c>
      <c r="G101">
        <v>0</v>
      </c>
      <c r="H101">
        <v>0</v>
      </c>
      <c r="I101">
        <v>0</v>
      </c>
      <c r="J101">
        <v>4.7</v>
      </c>
      <c r="K101">
        <v>6</v>
      </c>
      <c r="L101">
        <v>9</v>
      </c>
      <c r="M101">
        <v>233</v>
      </c>
      <c r="N101">
        <v>237</v>
      </c>
      <c r="O101">
        <v>34</v>
      </c>
      <c r="P101">
        <v>93</v>
      </c>
      <c r="Q101">
        <v>6.6299999999999998E-2</v>
      </c>
      <c r="R101">
        <v>0.119030379746835</v>
      </c>
      <c r="S101">
        <v>2.2156862745099999</v>
      </c>
      <c r="T101">
        <v>1.8790697674400001</v>
      </c>
      <c r="U101">
        <v>2.2784313725500001</v>
      </c>
      <c r="V101">
        <v>2.40465116279</v>
      </c>
      <c r="W101">
        <v>0.45490196078400003</v>
      </c>
      <c r="X101">
        <v>0.516279069767</v>
      </c>
      <c r="Y101">
        <v>3</v>
      </c>
    </row>
    <row r="102" spans="1:25" x14ac:dyDescent="0.25">
      <c r="A102">
        <v>1994</v>
      </c>
      <c r="B102" t="s">
        <v>102</v>
      </c>
      <c r="C102">
        <v>11.217505833333334</v>
      </c>
      <c r="D102">
        <v>0.13355930790457901</v>
      </c>
      <c r="E102">
        <v>0.13205540632451199</v>
      </c>
      <c r="F102">
        <v>6.9398084016949593E-2</v>
      </c>
      <c r="G102">
        <v>7.9782368540920204E-2</v>
      </c>
      <c r="H102">
        <v>0</v>
      </c>
      <c r="I102">
        <v>0</v>
      </c>
      <c r="J102">
        <v>6.4</v>
      </c>
      <c r="K102">
        <v>7</v>
      </c>
      <c r="L102">
        <v>11</v>
      </c>
      <c r="M102">
        <v>182</v>
      </c>
      <c r="N102">
        <v>148</v>
      </c>
      <c r="O102">
        <v>1</v>
      </c>
      <c r="P102">
        <v>5</v>
      </c>
      <c r="Q102">
        <v>-7.0821428571428494E-2</v>
      </c>
      <c r="R102">
        <v>1.30736486486486E-2</v>
      </c>
      <c r="S102">
        <v>2.52</v>
      </c>
      <c r="T102">
        <v>2.1741935483899999</v>
      </c>
      <c r="U102">
        <v>2.8685714285700001</v>
      </c>
      <c r="V102">
        <v>2.4645161290300002</v>
      </c>
      <c r="W102">
        <v>0.58285714285699997</v>
      </c>
      <c r="X102">
        <v>0.50322580645199999</v>
      </c>
      <c r="Y102">
        <v>3</v>
      </c>
    </row>
    <row r="103" spans="1:25" x14ac:dyDescent="0.25">
      <c r="A103">
        <v>1989</v>
      </c>
      <c r="B103" t="s">
        <v>103</v>
      </c>
      <c r="C103">
        <v>2.138237288888889</v>
      </c>
      <c r="D103">
        <v>8.2277294125882597E-2</v>
      </c>
      <c r="E103">
        <v>8.7764468416157607E-2</v>
      </c>
      <c r="F103">
        <v>0</v>
      </c>
      <c r="G103">
        <v>0</v>
      </c>
      <c r="H103">
        <v>0</v>
      </c>
      <c r="I103">
        <v>0</v>
      </c>
      <c r="J103">
        <v>7.1</v>
      </c>
      <c r="K103">
        <v>5</v>
      </c>
      <c r="L103">
        <v>4</v>
      </c>
      <c r="M103">
        <v>485</v>
      </c>
      <c r="N103">
        <v>393</v>
      </c>
      <c r="O103">
        <v>3</v>
      </c>
      <c r="P103">
        <v>6</v>
      </c>
      <c r="Q103">
        <v>5.8455463917525798E-2</v>
      </c>
      <c r="R103">
        <v>1.50905852417302E-2</v>
      </c>
      <c r="S103">
        <v>2.5555555555599998</v>
      </c>
      <c r="T103">
        <v>2.2380368098200001</v>
      </c>
      <c r="U103">
        <v>2.4126984127000002</v>
      </c>
      <c r="V103">
        <v>2.4208588957099999</v>
      </c>
      <c r="W103">
        <v>0.71428571428599996</v>
      </c>
      <c r="X103">
        <v>0.534969325153</v>
      </c>
      <c r="Y103">
        <v>2</v>
      </c>
    </row>
    <row r="104" spans="1:25" x14ac:dyDescent="0.25">
      <c r="A104">
        <v>1981</v>
      </c>
      <c r="B104" t="s">
        <v>104</v>
      </c>
      <c r="C104">
        <v>-0.39840861538461536</v>
      </c>
      <c r="D104">
        <v>0.109576338910413</v>
      </c>
      <c r="E104">
        <v>0.112353739905602</v>
      </c>
      <c r="F104">
        <v>9.7853200716349606E-2</v>
      </c>
      <c r="G104">
        <v>0.102066797743063</v>
      </c>
      <c r="H104">
        <v>0</v>
      </c>
      <c r="I104">
        <v>0</v>
      </c>
      <c r="J104">
        <v>5.4</v>
      </c>
      <c r="K104">
        <v>9</v>
      </c>
      <c r="L104">
        <v>14</v>
      </c>
      <c r="M104">
        <v>103</v>
      </c>
      <c r="N104">
        <v>203</v>
      </c>
      <c r="O104">
        <v>0</v>
      </c>
      <c r="P104">
        <v>3</v>
      </c>
      <c r="Q104">
        <v>6.9752427184466004E-2</v>
      </c>
      <c r="R104">
        <v>8.9701970443349696E-2</v>
      </c>
      <c r="S104">
        <v>2.2592592592599998</v>
      </c>
      <c r="T104">
        <v>2.29861111111</v>
      </c>
      <c r="U104">
        <v>2.6234567901200001</v>
      </c>
      <c r="V104">
        <v>2.6805555555599998</v>
      </c>
      <c r="W104">
        <v>0.59876543209900002</v>
      </c>
      <c r="X104">
        <v>0.5625</v>
      </c>
      <c r="Y104">
        <v>3</v>
      </c>
    </row>
    <row r="105" spans="1:25" x14ac:dyDescent="0.25">
      <c r="A105">
        <v>2004</v>
      </c>
      <c r="B105" t="s">
        <v>105</v>
      </c>
      <c r="C105">
        <v>-1</v>
      </c>
      <c r="D105">
        <v>0.12389919153289</v>
      </c>
      <c r="E105">
        <v>0.12803680476248799</v>
      </c>
      <c r="F105">
        <v>0.102443417275323</v>
      </c>
      <c r="G105">
        <v>0.103330840901198</v>
      </c>
      <c r="H105">
        <v>0.145119999842627</v>
      </c>
      <c r="I105">
        <v>0.15271286478120599</v>
      </c>
      <c r="J105">
        <v>7.8</v>
      </c>
      <c r="K105">
        <v>7</v>
      </c>
      <c r="L105">
        <v>5</v>
      </c>
      <c r="M105">
        <v>168</v>
      </c>
      <c r="N105">
        <v>655</v>
      </c>
      <c r="O105">
        <v>14</v>
      </c>
      <c r="P105">
        <v>14</v>
      </c>
      <c r="Q105">
        <v>0.10867380952380901</v>
      </c>
      <c r="R105">
        <v>9.8048396946564795E-2</v>
      </c>
      <c r="S105">
        <v>2.4270186335399999</v>
      </c>
      <c r="T105">
        <v>1.83798882682</v>
      </c>
      <c r="U105">
        <v>2.4984472049700002</v>
      </c>
      <c r="V105">
        <v>2.4189944134100001</v>
      </c>
      <c r="W105">
        <v>0.551242236025</v>
      </c>
      <c r="X105">
        <v>0.55307262569799998</v>
      </c>
      <c r="Y105">
        <v>3</v>
      </c>
    </row>
    <row r="106" spans="1:25" x14ac:dyDescent="0.25">
      <c r="A106">
        <v>2002</v>
      </c>
      <c r="B106" t="s">
        <v>106</v>
      </c>
      <c r="C106" t="e">
        <v>#DIV/0!</v>
      </c>
      <c r="D106">
        <v>9.7430912803175396E-2</v>
      </c>
      <c r="E106">
        <v>8.45013907381372E-2</v>
      </c>
      <c r="F106">
        <v>0.16113614291703501</v>
      </c>
      <c r="G106">
        <v>0.12445054740867</v>
      </c>
      <c r="H106">
        <v>9.4117587986328494E-2</v>
      </c>
      <c r="I106">
        <v>9.3858753390011804E-2</v>
      </c>
      <c r="J106">
        <v>6.9</v>
      </c>
      <c r="K106">
        <v>2</v>
      </c>
      <c r="L106">
        <v>5</v>
      </c>
      <c r="M106">
        <v>31</v>
      </c>
      <c r="N106">
        <v>233</v>
      </c>
      <c r="O106">
        <v>18</v>
      </c>
      <c r="P106">
        <v>70</v>
      </c>
      <c r="Q106">
        <v>3.0938709677419299E-2</v>
      </c>
      <c r="R106">
        <v>7.6995708154506404E-3</v>
      </c>
      <c r="S106">
        <v>2.19758064516</v>
      </c>
      <c r="T106">
        <v>1.25</v>
      </c>
      <c r="U106">
        <v>2.3870967741900002</v>
      </c>
      <c r="V106">
        <v>2.625</v>
      </c>
      <c r="W106">
        <v>0.55241935483899995</v>
      </c>
      <c r="X106">
        <v>0.25</v>
      </c>
      <c r="Y106">
        <v>1</v>
      </c>
    </row>
    <row r="107" spans="1:25" x14ac:dyDescent="0.25">
      <c r="A107">
        <v>2006</v>
      </c>
      <c r="B107" t="s">
        <v>107</v>
      </c>
      <c r="C107">
        <v>5.8438939374999999</v>
      </c>
      <c r="D107">
        <v>0.131013883475739</v>
      </c>
      <c r="E107">
        <v>0.109940121933504</v>
      </c>
      <c r="F107">
        <v>0.146329870784359</v>
      </c>
      <c r="G107">
        <v>0.13627716367766099</v>
      </c>
      <c r="H107">
        <v>0.110339099706057</v>
      </c>
      <c r="I107">
        <v>9.5139702240686894E-2</v>
      </c>
      <c r="J107">
        <v>6.6</v>
      </c>
      <c r="K107">
        <v>6</v>
      </c>
      <c r="L107">
        <v>5</v>
      </c>
      <c r="M107">
        <v>105</v>
      </c>
      <c r="N107">
        <v>90</v>
      </c>
      <c r="O107">
        <v>1</v>
      </c>
      <c r="P107">
        <v>12</v>
      </c>
      <c r="Q107">
        <v>3.1019047619047599E-2</v>
      </c>
      <c r="R107">
        <v>-1.28488888888888E-2</v>
      </c>
      <c r="S107">
        <v>2.3759999999999999</v>
      </c>
      <c r="T107">
        <v>2.4142857142900001</v>
      </c>
      <c r="U107">
        <v>2.2559999999999998</v>
      </c>
      <c r="V107">
        <v>2.6714285714299999</v>
      </c>
      <c r="W107">
        <v>0.55200000000000005</v>
      </c>
      <c r="X107">
        <v>0.57142857142900005</v>
      </c>
      <c r="Y107">
        <v>3</v>
      </c>
    </row>
    <row r="108" spans="1:25" x14ac:dyDescent="0.25">
      <c r="A108">
        <v>2002</v>
      </c>
      <c r="B108" t="s">
        <v>108</v>
      </c>
      <c r="C108">
        <v>4.6701099583333336</v>
      </c>
      <c r="D108">
        <v>9.3912156586439102E-2</v>
      </c>
      <c r="E108">
        <v>8.61444498597254E-2</v>
      </c>
      <c r="F108">
        <v>0.13763207167958</v>
      </c>
      <c r="G108">
        <v>0.129211694212747</v>
      </c>
      <c r="H108">
        <v>0.121074688137213</v>
      </c>
      <c r="I108">
        <v>0.10878383592036001</v>
      </c>
      <c r="J108">
        <v>6.2</v>
      </c>
      <c r="K108">
        <v>1</v>
      </c>
      <c r="L108">
        <v>4</v>
      </c>
      <c r="M108">
        <v>102</v>
      </c>
      <c r="N108">
        <v>264</v>
      </c>
      <c r="O108">
        <v>15</v>
      </c>
      <c r="P108">
        <v>40</v>
      </c>
      <c r="Q108">
        <v>-3.7364705882352897E-2</v>
      </c>
      <c r="R108">
        <v>9.9375000000000002E-3</v>
      </c>
      <c r="S108">
        <v>2.2486338797799998</v>
      </c>
      <c r="T108">
        <v>0</v>
      </c>
      <c r="U108">
        <v>2.4289617486299999</v>
      </c>
      <c r="V108">
        <v>0</v>
      </c>
      <c r="W108">
        <v>0.54371584699499997</v>
      </c>
      <c r="X108">
        <v>0</v>
      </c>
      <c r="Y108">
        <v>1</v>
      </c>
    </row>
    <row r="109" spans="1:25" x14ac:dyDescent="0.25">
      <c r="A109">
        <v>2002</v>
      </c>
      <c r="B109" t="s">
        <v>109</v>
      </c>
      <c r="C109" t="e">
        <v>#DIV/0!</v>
      </c>
      <c r="D109">
        <v>0.106159857644545</v>
      </c>
      <c r="E109">
        <v>9.8013356673268104E-2</v>
      </c>
      <c r="F109">
        <v>0.132867468282551</v>
      </c>
      <c r="G109">
        <v>0.12627355889613701</v>
      </c>
      <c r="H109">
        <v>0.179270219586802</v>
      </c>
      <c r="I109">
        <v>0.163830943258088</v>
      </c>
      <c r="J109">
        <v>7.4</v>
      </c>
      <c r="K109">
        <v>5</v>
      </c>
      <c r="L109">
        <v>13</v>
      </c>
      <c r="M109">
        <v>108</v>
      </c>
      <c r="N109">
        <v>303</v>
      </c>
      <c r="O109">
        <v>36</v>
      </c>
      <c r="P109">
        <v>90</v>
      </c>
      <c r="Q109">
        <v>-3.4967878787878701E-2</v>
      </c>
      <c r="R109">
        <v>5.5337398373983701E-2</v>
      </c>
      <c r="S109">
        <v>2.1904761904800001</v>
      </c>
      <c r="T109">
        <v>2.1801801801799998</v>
      </c>
      <c r="U109">
        <v>2.5502645502600001</v>
      </c>
      <c r="V109">
        <v>2.3108108108100001</v>
      </c>
      <c r="W109">
        <v>0.52910052910100003</v>
      </c>
      <c r="X109">
        <v>0.60810810810799998</v>
      </c>
      <c r="Y109">
        <v>1</v>
      </c>
    </row>
    <row r="110" spans="1:25" x14ac:dyDescent="0.25">
      <c r="A110">
        <v>1953</v>
      </c>
      <c r="B110" t="s">
        <v>110</v>
      </c>
      <c r="C110">
        <v>-0.36164344680851063</v>
      </c>
      <c r="D110">
        <v>3.7950240168967003E-2</v>
      </c>
      <c r="E110">
        <v>9.0282214924682302E-2</v>
      </c>
      <c r="F110">
        <v>9.4232467739043604E-2</v>
      </c>
      <c r="G110">
        <v>0.13079138524610001</v>
      </c>
      <c r="H110">
        <v>0</v>
      </c>
      <c r="I110">
        <v>0</v>
      </c>
      <c r="J110">
        <v>8.1999999999999993</v>
      </c>
      <c r="K110">
        <v>2</v>
      </c>
      <c r="L110">
        <v>14</v>
      </c>
      <c r="M110">
        <v>12</v>
      </c>
      <c r="N110">
        <v>540</v>
      </c>
      <c r="O110">
        <v>0</v>
      </c>
      <c r="P110">
        <v>16</v>
      </c>
      <c r="Q110">
        <v>7.3891666666666606E-2</v>
      </c>
      <c r="R110">
        <v>6.7307407407407403E-3</v>
      </c>
      <c r="S110">
        <v>2.1045627376399998</v>
      </c>
      <c r="T110">
        <v>1.65384615385</v>
      </c>
      <c r="U110">
        <v>2.3003802281399999</v>
      </c>
      <c r="V110">
        <v>2</v>
      </c>
      <c r="W110">
        <v>0.62357414448699999</v>
      </c>
      <c r="X110">
        <v>0.53846153846199996</v>
      </c>
      <c r="Y110">
        <v>0</v>
      </c>
    </row>
    <row r="111" spans="1:25" x14ac:dyDescent="0.25">
      <c r="A111">
        <v>1984</v>
      </c>
      <c r="B111" t="s">
        <v>111</v>
      </c>
      <c r="C111">
        <v>4.9115723093525183</v>
      </c>
      <c r="D111">
        <v>0.11867482184274999</v>
      </c>
      <c r="E111">
        <v>0.115330795019207</v>
      </c>
      <c r="F111">
        <v>0.123395620190819</v>
      </c>
      <c r="G111">
        <v>0.118237609725743</v>
      </c>
      <c r="H111">
        <v>0.13763931213066999</v>
      </c>
      <c r="I111">
        <v>0.11306638617897399</v>
      </c>
      <c r="J111">
        <v>6.5</v>
      </c>
      <c r="K111">
        <v>4</v>
      </c>
      <c r="L111">
        <v>16</v>
      </c>
      <c r="M111">
        <v>87</v>
      </c>
      <c r="N111">
        <v>352</v>
      </c>
      <c r="O111">
        <v>1</v>
      </c>
      <c r="P111">
        <v>11</v>
      </c>
      <c r="Q111">
        <v>7.9157471264367799E-2</v>
      </c>
      <c r="R111">
        <v>5.6724999999999901E-2</v>
      </c>
      <c r="S111">
        <v>1.9066059225500001</v>
      </c>
      <c r="T111">
        <v>0</v>
      </c>
      <c r="U111">
        <v>2.4100227790400002</v>
      </c>
      <c r="V111">
        <v>0</v>
      </c>
      <c r="W111">
        <v>0.546697038724</v>
      </c>
      <c r="X111">
        <v>0</v>
      </c>
      <c r="Y111">
        <v>1</v>
      </c>
    </row>
    <row r="112" spans="1:25" x14ac:dyDescent="0.25">
      <c r="A112">
        <v>1998</v>
      </c>
      <c r="B112" t="s">
        <v>112</v>
      </c>
      <c r="C112">
        <v>-1</v>
      </c>
      <c r="D112">
        <v>0.11488426480901499</v>
      </c>
      <c r="E112">
        <v>0.129327905283319</v>
      </c>
      <c r="F112">
        <v>0.13988214352891201</v>
      </c>
      <c r="G112">
        <v>0.12766517872439301</v>
      </c>
      <c r="H112">
        <v>0.120963667398125</v>
      </c>
      <c r="I112">
        <v>0.121218467939675</v>
      </c>
      <c r="J112">
        <v>6.3</v>
      </c>
      <c r="K112">
        <v>6</v>
      </c>
      <c r="L112">
        <v>13</v>
      </c>
      <c r="M112">
        <v>74</v>
      </c>
      <c r="N112">
        <v>401</v>
      </c>
      <c r="O112">
        <v>4</v>
      </c>
      <c r="P112">
        <v>16</v>
      </c>
      <c r="Q112">
        <v>6.4547297297297301E-2</v>
      </c>
      <c r="R112">
        <v>1.6792019950124599E-2</v>
      </c>
      <c r="S112">
        <v>2.1619537275099998</v>
      </c>
      <c r="T112">
        <v>2.5465116279100002</v>
      </c>
      <c r="U112">
        <v>2.28791773779</v>
      </c>
      <c r="V112">
        <v>2.4302325581400002</v>
      </c>
      <c r="W112">
        <v>0.57069408740399996</v>
      </c>
      <c r="X112">
        <v>0.63953488372099998</v>
      </c>
      <c r="Y112">
        <v>3</v>
      </c>
    </row>
    <row r="113" spans="1:25" x14ac:dyDescent="0.25">
      <c r="A113">
        <v>1996</v>
      </c>
      <c r="B113" t="s">
        <v>113</v>
      </c>
      <c r="C113">
        <v>3.8333333333333335</v>
      </c>
      <c r="D113">
        <v>0.11570006341373699</v>
      </c>
      <c r="E113">
        <v>0.116887285729425</v>
      </c>
      <c r="F113">
        <v>0.11616711110269699</v>
      </c>
      <c r="G113">
        <v>0.117272877787002</v>
      </c>
      <c r="H113">
        <v>0.120790654017014</v>
      </c>
      <c r="I113">
        <v>0.12361069461532299</v>
      </c>
      <c r="J113">
        <v>7.6</v>
      </c>
      <c r="K113">
        <v>7</v>
      </c>
      <c r="L113">
        <v>9</v>
      </c>
      <c r="M113">
        <v>112</v>
      </c>
      <c r="N113">
        <v>311</v>
      </c>
      <c r="O113">
        <v>3</v>
      </c>
      <c r="P113">
        <v>15</v>
      </c>
      <c r="Q113">
        <v>3.0693749999999999E-2</v>
      </c>
      <c r="R113">
        <v>-1.9379421221864899E-2</v>
      </c>
      <c r="S113">
        <v>2.4631901840500001</v>
      </c>
      <c r="T113">
        <v>2.28865979381</v>
      </c>
      <c r="U113">
        <v>2.73312883436</v>
      </c>
      <c r="V113">
        <v>2.3092783505200001</v>
      </c>
      <c r="W113">
        <v>0.69938650306700001</v>
      </c>
      <c r="X113">
        <v>0.51546391752599996</v>
      </c>
      <c r="Y113">
        <v>3</v>
      </c>
    </row>
    <row r="114" spans="1:25" x14ac:dyDescent="0.25">
      <c r="A114">
        <v>1991</v>
      </c>
      <c r="B114" t="s">
        <v>114</v>
      </c>
      <c r="C114">
        <v>0.68571428571428572</v>
      </c>
      <c r="D114">
        <v>0.120201614272854</v>
      </c>
      <c r="E114">
        <v>0.116672574450914</v>
      </c>
      <c r="F114">
        <v>0.14444327748319799</v>
      </c>
      <c r="G114">
        <v>0.12804106039650501</v>
      </c>
      <c r="H114">
        <v>0.105216544939045</v>
      </c>
      <c r="I114">
        <v>0.117637603459827</v>
      </c>
      <c r="J114">
        <v>7.2</v>
      </c>
      <c r="K114">
        <v>3</v>
      </c>
      <c r="L114">
        <v>14</v>
      </c>
      <c r="M114">
        <v>46</v>
      </c>
      <c r="N114">
        <v>470</v>
      </c>
      <c r="O114">
        <v>1</v>
      </c>
      <c r="P114">
        <v>13</v>
      </c>
      <c r="Q114">
        <v>1.7595652173912998E-2</v>
      </c>
      <c r="R114">
        <v>-2.0680851063829399E-4</v>
      </c>
      <c r="S114">
        <v>2.4147286821699998</v>
      </c>
      <c r="T114">
        <v>0</v>
      </c>
      <c r="U114">
        <v>2.6686046511599999</v>
      </c>
      <c r="V114">
        <v>0</v>
      </c>
      <c r="W114">
        <v>0.60658914728699997</v>
      </c>
      <c r="X114">
        <v>0</v>
      </c>
      <c r="Y114">
        <v>2</v>
      </c>
    </row>
    <row r="115" spans="1:25" x14ac:dyDescent="0.25">
      <c r="A115">
        <v>2002</v>
      </c>
      <c r="B115" t="s">
        <v>115</v>
      </c>
      <c r="C115">
        <v>2.2608695652173911</v>
      </c>
      <c r="D115">
        <v>0.122136118647467</v>
      </c>
      <c r="E115">
        <v>0.11101019900336601</v>
      </c>
      <c r="F115">
        <v>0.115895736761791</v>
      </c>
      <c r="G115">
        <v>0.111709852569032</v>
      </c>
      <c r="H115">
        <v>7.0467407249570596E-2</v>
      </c>
      <c r="I115">
        <v>5.9565438406926102E-2</v>
      </c>
      <c r="J115">
        <v>6.4</v>
      </c>
      <c r="K115">
        <v>5</v>
      </c>
      <c r="L115">
        <v>10</v>
      </c>
      <c r="M115">
        <v>66</v>
      </c>
      <c r="N115">
        <v>513</v>
      </c>
      <c r="O115">
        <v>4</v>
      </c>
      <c r="P115">
        <v>15</v>
      </c>
      <c r="Q115">
        <v>3.7196969696969701E-2</v>
      </c>
      <c r="R115">
        <v>4.3789863547758198E-2</v>
      </c>
      <c r="S115">
        <v>2.1739130434799998</v>
      </c>
      <c r="T115">
        <v>2.03125</v>
      </c>
      <c r="U115">
        <v>2.48240165631</v>
      </c>
      <c r="V115">
        <v>1.9895833333299999</v>
      </c>
      <c r="W115">
        <v>0.55486542443099995</v>
      </c>
      <c r="X115">
        <v>0.51041666666700003</v>
      </c>
      <c r="Y115">
        <v>1</v>
      </c>
    </row>
    <row r="116" spans="1:25" x14ac:dyDescent="0.25">
      <c r="A116">
        <v>1984</v>
      </c>
      <c r="B116" t="s">
        <v>116</v>
      </c>
      <c r="C116">
        <v>2.588888888888889</v>
      </c>
      <c r="D116">
        <v>0.11149445801199601</v>
      </c>
      <c r="E116">
        <v>0.108391512051093</v>
      </c>
      <c r="F116">
        <v>8.1467026907831697E-2</v>
      </c>
      <c r="G116">
        <v>7.6603724660530698E-2</v>
      </c>
      <c r="H116">
        <v>0.10309391999348499</v>
      </c>
      <c r="I116">
        <v>0.103935300957141</v>
      </c>
      <c r="J116">
        <v>6.9</v>
      </c>
      <c r="K116">
        <v>1</v>
      </c>
      <c r="L116">
        <v>14</v>
      </c>
      <c r="M116">
        <v>215</v>
      </c>
      <c r="N116">
        <v>410</v>
      </c>
      <c r="O116">
        <v>11</v>
      </c>
      <c r="P116">
        <v>23</v>
      </c>
      <c r="Q116">
        <v>4.9971162790697701E-2</v>
      </c>
      <c r="R116">
        <v>2.3815853658536602E-2</v>
      </c>
      <c r="S116">
        <v>2.4635193133</v>
      </c>
      <c r="T116">
        <v>2.2066326530599998</v>
      </c>
      <c r="U116">
        <v>2.6738197424900001</v>
      </c>
      <c r="V116">
        <v>2.4387755102000002</v>
      </c>
      <c r="W116">
        <v>0.58369098712400003</v>
      </c>
      <c r="X116">
        <v>0.60204081632700002</v>
      </c>
      <c r="Y116">
        <v>0</v>
      </c>
    </row>
    <row r="117" spans="1:25" x14ac:dyDescent="0.25">
      <c r="A117">
        <v>1995</v>
      </c>
      <c r="B117" t="s">
        <v>117</v>
      </c>
      <c r="C117">
        <v>0.12188043333333333</v>
      </c>
      <c r="D117">
        <v>9.2235405975829604E-2</v>
      </c>
      <c r="E117">
        <v>0.110052766172567</v>
      </c>
      <c r="F117">
        <v>0.134758717604469</v>
      </c>
      <c r="G117">
        <v>0.145075580453286</v>
      </c>
      <c r="H117">
        <v>0.102220340278348</v>
      </c>
      <c r="I117">
        <v>0.112123329162192</v>
      </c>
      <c r="J117">
        <v>7.1</v>
      </c>
      <c r="K117">
        <v>2</v>
      </c>
      <c r="L117">
        <v>9</v>
      </c>
      <c r="M117">
        <v>165</v>
      </c>
      <c r="N117">
        <v>364</v>
      </c>
      <c r="O117">
        <v>6</v>
      </c>
      <c r="P117">
        <v>11</v>
      </c>
      <c r="Q117">
        <v>8.5169696969696895E-3</v>
      </c>
      <c r="R117">
        <v>1.65906593406593E-2</v>
      </c>
      <c r="S117">
        <v>2.3471882640600001</v>
      </c>
      <c r="T117">
        <v>3.1666666666699999</v>
      </c>
      <c r="U117">
        <v>2.61369193154</v>
      </c>
      <c r="V117">
        <v>3.0249999999999999</v>
      </c>
      <c r="W117">
        <v>0.56723716381400002</v>
      </c>
      <c r="X117">
        <v>0.75833333333300001</v>
      </c>
      <c r="Y117">
        <v>3</v>
      </c>
    </row>
    <row r="118" spans="1:25" x14ac:dyDescent="0.25">
      <c r="A118">
        <v>1996</v>
      </c>
      <c r="B118" t="s">
        <v>118</v>
      </c>
      <c r="C118">
        <v>0.30656163636363637</v>
      </c>
      <c r="D118">
        <v>0.12091197221562</v>
      </c>
      <c r="E118">
        <v>0.121765701023381</v>
      </c>
      <c r="F118">
        <v>9.1790930136263299E-2</v>
      </c>
      <c r="G118">
        <v>0.10128770970385099</v>
      </c>
      <c r="H118">
        <v>0</v>
      </c>
      <c r="I118">
        <v>0</v>
      </c>
      <c r="J118">
        <v>7.6</v>
      </c>
      <c r="K118">
        <v>9</v>
      </c>
      <c r="L118">
        <v>6</v>
      </c>
      <c r="M118">
        <v>116</v>
      </c>
      <c r="N118">
        <v>701</v>
      </c>
      <c r="O118">
        <v>2</v>
      </c>
      <c r="P118">
        <v>12</v>
      </c>
      <c r="Q118">
        <v>8.6410344827586194E-2</v>
      </c>
      <c r="R118">
        <v>3.9284022824536302E-2</v>
      </c>
      <c r="S118">
        <v>2.23493975904</v>
      </c>
      <c r="T118">
        <v>2.3594771241800001</v>
      </c>
      <c r="U118">
        <v>2.3765060240999998</v>
      </c>
      <c r="V118">
        <v>2.7320261437900002</v>
      </c>
      <c r="W118">
        <v>0.56626506024099998</v>
      </c>
      <c r="X118">
        <v>0.62745098039199998</v>
      </c>
      <c r="Y118">
        <v>2</v>
      </c>
    </row>
    <row r="119" spans="1:25" x14ac:dyDescent="0.25">
      <c r="A119">
        <v>1976</v>
      </c>
      <c r="B119" t="s">
        <v>119</v>
      </c>
      <c r="C119">
        <v>-0.81049307142857141</v>
      </c>
      <c r="D119">
        <v>9.5111107796280098E-2</v>
      </c>
      <c r="E119">
        <v>0.102462771364769</v>
      </c>
      <c r="F119">
        <v>7.1912368992426701E-2</v>
      </c>
      <c r="G119">
        <v>8.1028520828957298E-2</v>
      </c>
      <c r="H119">
        <v>0</v>
      </c>
      <c r="I119">
        <v>0</v>
      </c>
      <c r="J119">
        <v>8.6</v>
      </c>
      <c r="K119">
        <v>4</v>
      </c>
      <c r="L119">
        <v>9</v>
      </c>
      <c r="M119">
        <v>164</v>
      </c>
      <c r="N119">
        <v>341</v>
      </c>
      <c r="O119">
        <v>12</v>
      </c>
      <c r="P119">
        <v>34</v>
      </c>
      <c r="Q119">
        <v>8.1859146341463407E-2</v>
      </c>
      <c r="R119">
        <v>5.3816715542521897E-2</v>
      </c>
      <c r="S119">
        <v>2.1566265060199998</v>
      </c>
      <c r="T119">
        <v>2.1356932153399999</v>
      </c>
      <c r="U119">
        <v>2.4578313252999999</v>
      </c>
      <c r="V119">
        <v>2.5870206489699998</v>
      </c>
      <c r="W119">
        <v>0.46987951807200001</v>
      </c>
      <c r="X119">
        <v>0.56342182890900006</v>
      </c>
      <c r="Y119">
        <v>1</v>
      </c>
    </row>
    <row r="120" spans="1:25" x14ac:dyDescent="0.25">
      <c r="A120">
        <v>2000</v>
      </c>
      <c r="B120" t="s">
        <v>120</v>
      </c>
      <c r="C120">
        <v>21.529610000000002</v>
      </c>
      <c r="D120">
        <v>8.9595458573521705E-2</v>
      </c>
      <c r="E120">
        <v>0.102060337739719</v>
      </c>
      <c r="F120">
        <v>0.14258281515452401</v>
      </c>
      <c r="G120">
        <v>0.14160486022202101</v>
      </c>
      <c r="H120">
        <v>5.96714271555231E-2</v>
      </c>
      <c r="I120">
        <v>7.2861671162700994E-2</v>
      </c>
      <c r="J120">
        <v>7.3</v>
      </c>
      <c r="K120">
        <v>8</v>
      </c>
      <c r="L120">
        <v>6</v>
      </c>
      <c r="M120">
        <v>109</v>
      </c>
      <c r="N120">
        <v>179</v>
      </c>
      <c r="O120">
        <v>6</v>
      </c>
      <c r="P120">
        <v>30</v>
      </c>
      <c r="Q120">
        <v>5.4541284403669598E-3</v>
      </c>
      <c r="R120">
        <v>-3.2675977653631302E-3</v>
      </c>
      <c r="S120">
        <v>2.3184713375800001</v>
      </c>
      <c r="T120">
        <v>2.1755725190800002</v>
      </c>
      <c r="U120">
        <v>2.1273885350300001</v>
      </c>
      <c r="V120">
        <v>2.3282442748099998</v>
      </c>
      <c r="W120">
        <v>0.62420382165599997</v>
      </c>
      <c r="X120">
        <v>0.51908396946599999</v>
      </c>
      <c r="Y120">
        <v>1</v>
      </c>
    </row>
    <row r="121" spans="1:25" x14ac:dyDescent="0.25">
      <c r="A121">
        <v>1986</v>
      </c>
      <c r="B121" t="s">
        <v>121</v>
      </c>
      <c r="C121">
        <v>20.740441538461539</v>
      </c>
      <c r="D121">
        <v>0.11190368227752601</v>
      </c>
      <c r="E121">
        <v>0.104986168913209</v>
      </c>
      <c r="F121">
        <v>9.5368239364003002E-2</v>
      </c>
      <c r="G121">
        <v>9.1890710811263904E-2</v>
      </c>
      <c r="H121">
        <v>0.101297852868628</v>
      </c>
      <c r="I121">
        <v>0.10612648437835299</v>
      </c>
      <c r="J121">
        <v>6.5</v>
      </c>
      <c r="K121">
        <v>2</v>
      </c>
      <c r="L121">
        <v>14</v>
      </c>
      <c r="M121">
        <v>127</v>
      </c>
      <c r="N121">
        <v>507</v>
      </c>
      <c r="O121">
        <v>9</v>
      </c>
      <c r="P121">
        <v>29</v>
      </c>
      <c r="Q121">
        <v>5.1440157480314899E-2</v>
      </c>
      <c r="R121">
        <v>1.70355029585798E-2</v>
      </c>
      <c r="S121">
        <v>2.0519480519500002</v>
      </c>
      <c r="T121">
        <v>2.1646586345399998</v>
      </c>
      <c r="U121">
        <v>2.17922077922</v>
      </c>
      <c r="V121">
        <v>2.6265060240999998</v>
      </c>
      <c r="W121">
        <v>0.498701298701</v>
      </c>
      <c r="X121">
        <v>0.51807228915699999</v>
      </c>
      <c r="Y121">
        <v>2</v>
      </c>
    </row>
    <row r="122" spans="1:25" x14ac:dyDescent="0.25">
      <c r="A122">
        <v>1990</v>
      </c>
      <c r="B122" t="s">
        <v>122</v>
      </c>
      <c r="C122">
        <v>-0.56791567499999995</v>
      </c>
      <c r="D122">
        <v>8.6423958770189394E-2</v>
      </c>
      <c r="E122">
        <v>8.9338084457446496E-2</v>
      </c>
      <c r="F122">
        <v>0.11341673023447001</v>
      </c>
      <c r="G122">
        <v>0.12111853849146199</v>
      </c>
      <c r="H122">
        <v>0.102048895592967</v>
      </c>
      <c r="I122">
        <v>9.4409452191190193E-2</v>
      </c>
      <c r="J122">
        <v>7.4</v>
      </c>
      <c r="K122">
        <v>4</v>
      </c>
      <c r="L122">
        <v>13</v>
      </c>
      <c r="M122">
        <v>104</v>
      </c>
      <c r="N122">
        <v>365</v>
      </c>
      <c r="O122">
        <v>3</v>
      </c>
      <c r="P122">
        <v>21</v>
      </c>
      <c r="Q122">
        <v>-3.1150961538461499E-2</v>
      </c>
      <c r="R122">
        <v>7.8706849315068605E-3</v>
      </c>
      <c r="S122">
        <v>2.0474308300400001</v>
      </c>
      <c r="T122">
        <v>2.5972222222200001</v>
      </c>
      <c r="U122">
        <v>2.5968379446599998</v>
      </c>
      <c r="V122">
        <v>2.5879629629599998</v>
      </c>
      <c r="W122">
        <v>0.57707509881399999</v>
      </c>
      <c r="X122">
        <v>0.77314814814800004</v>
      </c>
      <c r="Y122">
        <v>1</v>
      </c>
    </row>
    <row r="123" spans="1:25" x14ac:dyDescent="0.25">
      <c r="A123">
        <v>1990</v>
      </c>
      <c r="B123" t="s">
        <v>123</v>
      </c>
      <c r="C123">
        <v>22.788706733333335</v>
      </c>
      <c r="D123">
        <v>9.6632919885730098E-2</v>
      </c>
      <c r="E123">
        <v>0.112822635807347</v>
      </c>
      <c r="F123">
        <v>9.7115512164883996E-2</v>
      </c>
      <c r="G123">
        <v>0.11825894366487399</v>
      </c>
      <c r="H123">
        <v>0.13146877397265699</v>
      </c>
      <c r="I123">
        <v>0.14891016164343401</v>
      </c>
      <c r="J123">
        <v>7.1</v>
      </c>
      <c r="K123">
        <v>5</v>
      </c>
      <c r="L123">
        <v>5</v>
      </c>
      <c r="M123">
        <v>62</v>
      </c>
      <c r="N123">
        <v>302</v>
      </c>
      <c r="O123">
        <v>6</v>
      </c>
      <c r="P123">
        <v>20</v>
      </c>
      <c r="Q123">
        <v>7.7859677419354803E-2</v>
      </c>
      <c r="R123">
        <v>-8.3128476821192093E-2</v>
      </c>
      <c r="S123">
        <v>2.0602006688999999</v>
      </c>
      <c r="T123">
        <v>2.07692307692</v>
      </c>
      <c r="U123">
        <v>2.07692307692</v>
      </c>
      <c r="V123">
        <v>2.5692307692299998</v>
      </c>
      <c r="W123">
        <v>0.58193979933100004</v>
      </c>
      <c r="X123">
        <v>0.69230769230800004</v>
      </c>
      <c r="Y123">
        <v>3</v>
      </c>
    </row>
    <row r="124" spans="1:25" x14ac:dyDescent="0.25">
      <c r="A124">
        <v>1992</v>
      </c>
      <c r="B124" t="s">
        <v>124</v>
      </c>
      <c r="C124">
        <v>3.0202757076923077</v>
      </c>
      <c r="D124">
        <v>9.5827474621572206E-2</v>
      </c>
      <c r="E124">
        <v>9.1149632325780106E-2</v>
      </c>
      <c r="F124">
        <v>0.137247465179789</v>
      </c>
      <c r="G124">
        <v>0.13452225897567799</v>
      </c>
      <c r="H124">
        <v>0.138715840003024</v>
      </c>
      <c r="I124">
        <v>0.14164453444882799</v>
      </c>
      <c r="J124">
        <v>7</v>
      </c>
      <c r="K124">
        <v>11</v>
      </c>
      <c r="L124">
        <v>19</v>
      </c>
      <c r="M124">
        <v>257</v>
      </c>
      <c r="N124">
        <v>338</v>
      </c>
      <c r="O124">
        <v>34</v>
      </c>
      <c r="P124">
        <v>93</v>
      </c>
      <c r="Q124">
        <v>2.3261478599221699E-2</v>
      </c>
      <c r="R124">
        <v>2.39701183431952E-2</v>
      </c>
      <c r="S124">
        <v>2.3399014778299998</v>
      </c>
      <c r="T124">
        <v>2.2433862433899998</v>
      </c>
      <c r="U124">
        <v>2.4753694581299999</v>
      </c>
      <c r="V124">
        <v>2.43915343915</v>
      </c>
      <c r="W124">
        <v>0.57389162561600005</v>
      </c>
      <c r="X124">
        <v>0.57671957671999996</v>
      </c>
      <c r="Y124">
        <v>3</v>
      </c>
    </row>
    <row r="125" spans="1:25" x14ac:dyDescent="0.25">
      <c r="A125">
        <v>1994</v>
      </c>
      <c r="B125" t="s">
        <v>125</v>
      </c>
      <c r="C125">
        <v>3.4156363636363638</v>
      </c>
      <c r="D125">
        <v>0.17336032101652399</v>
      </c>
      <c r="E125">
        <v>0.19151828981036201</v>
      </c>
      <c r="F125">
        <v>0.158826401759108</v>
      </c>
      <c r="G125">
        <v>0.186077495055404</v>
      </c>
      <c r="H125">
        <v>0.13893645568803001</v>
      </c>
      <c r="I125">
        <v>0.16088035379896701</v>
      </c>
      <c r="J125">
        <v>6.3</v>
      </c>
      <c r="K125">
        <v>4</v>
      </c>
      <c r="L125">
        <v>9</v>
      </c>
      <c r="M125">
        <v>162</v>
      </c>
      <c r="N125">
        <v>128</v>
      </c>
      <c r="O125">
        <v>9</v>
      </c>
      <c r="P125">
        <v>28</v>
      </c>
      <c r="Q125">
        <v>4.3599382716049399E-2</v>
      </c>
      <c r="R125">
        <v>1.431484375E-2</v>
      </c>
      <c r="S125">
        <v>2.3803680981599999</v>
      </c>
      <c r="T125">
        <v>2.2125984251999999</v>
      </c>
      <c r="U125">
        <v>2.4171779141099998</v>
      </c>
      <c r="V125">
        <v>2.32283464567</v>
      </c>
      <c r="W125">
        <v>0.69325153374199999</v>
      </c>
      <c r="X125">
        <v>0.48818897637800002</v>
      </c>
      <c r="Y125">
        <v>3</v>
      </c>
    </row>
    <row r="126" spans="1:25" x14ac:dyDescent="0.25">
      <c r="A126">
        <v>1990</v>
      </c>
      <c r="B126" t="s">
        <v>126</v>
      </c>
      <c r="C126">
        <v>-0.58391490000000001</v>
      </c>
      <c r="D126">
        <v>0.1413524045256</v>
      </c>
      <c r="E126">
        <v>0.127167982614176</v>
      </c>
      <c r="F126">
        <v>0.168471816830391</v>
      </c>
      <c r="G126">
        <v>0.14507500978666199</v>
      </c>
      <c r="H126">
        <v>8.1184102272231398E-2</v>
      </c>
      <c r="I126">
        <v>7.1181016727678001E-2</v>
      </c>
      <c r="J126">
        <v>7.2</v>
      </c>
      <c r="K126">
        <v>6</v>
      </c>
      <c r="L126">
        <v>16</v>
      </c>
      <c r="M126">
        <v>365</v>
      </c>
      <c r="N126">
        <v>455</v>
      </c>
      <c r="O126">
        <v>2</v>
      </c>
      <c r="P126">
        <v>12</v>
      </c>
      <c r="Q126">
        <v>2.0701369863013598E-3</v>
      </c>
      <c r="R126">
        <v>3.8424175824175698E-2</v>
      </c>
      <c r="S126">
        <v>2.5933609958499999</v>
      </c>
      <c r="T126">
        <v>2.3143350604499999</v>
      </c>
      <c r="U126">
        <v>2.5228215767600002</v>
      </c>
      <c r="V126">
        <v>2.40587219344</v>
      </c>
      <c r="W126">
        <v>0.60165975103699998</v>
      </c>
      <c r="X126">
        <v>0.59758203799700005</v>
      </c>
      <c r="Y126">
        <v>2</v>
      </c>
    </row>
    <row r="127" spans="1:25" x14ac:dyDescent="0.25">
      <c r="A127">
        <v>1985</v>
      </c>
      <c r="B127" t="s">
        <v>127</v>
      </c>
      <c r="C127">
        <v>0.29215578571428569</v>
      </c>
      <c r="D127">
        <v>8.2443477668263501E-2</v>
      </c>
      <c r="E127">
        <v>0.123447597663163</v>
      </c>
      <c r="F127">
        <v>0.12917877964549301</v>
      </c>
      <c r="G127">
        <v>0.16905960975884299</v>
      </c>
      <c r="H127">
        <v>4.8425690310149198E-2</v>
      </c>
      <c r="I127">
        <v>8.5819597260526403E-2</v>
      </c>
      <c r="J127">
        <v>6.5</v>
      </c>
      <c r="K127">
        <v>7</v>
      </c>
      <c r="L127">
        <v>3</v>
      </c>
      <c r="M127">
        <v>836</v>
      </c>
      <c r="N127">
        <v>18</v>
      </c>
      <c r="O127">
        <v>7</v>
      </c>
      <c r="P127">
        <v>16</v>
      </c>
      <c r="Q127">
        <v>1.3886124401913801E-2</v>
      </c>
      <c r="R127">
        <v>-5.6833333333333298E-2</v>
      </c>
      <c r="S127">
        <v>2.1818181818200002</v>
      </c>
      <c r="T127">
        <v>2.27764423077</v>
      </c>
      <c r="U127">
        <v>1.81818181818</v>
      </c>
      <c r="V127">
        <v>2.39663461538</v>
      </c>
      <c r="W127">
        <v>0.22727272727299999</v>
      </c>
      <c r="X127">
        <v>0.552884615385</v>
      </c>
      <c r="Y127">
        <v>3</v>
      </c>
    </row>
    <row r="128" spans="1:25" x14ac:dyDescent="0.25">
      <c r="A128">
        <v>1979</v>
      </c>
      <c r="B128" t="s">
        <v>128</v>
      </c>
      <c r="C128">
        <v>0.53265757894736843</v>
      </c>
      <c r="D128">
        <v>0.12901038381377899</v>
      </c>
      <c r="E128">
        <v>0.115057708905051</v>
      </c>
      <c r="F128">
        <v>0.14469583000547401</v>
      </c>
      <c r="G128">
        <v>0.12957958869791</v>
      </c>
      <c r="H128">
        <v>0.12966427117172399</v>
      </c>
      <c r="I128">
        <v>0.10567024437504501</v>
      </c>
      <c r="J128">
        <v>8.5</v>
      </c>
      <c r="K128">
        <v>1</v>
      </c>
      <c r="L128">
        <v>6</v>
      </c>
      <c r="M128">
        <v>64</v>
      </c>
      <c r="N128">
        <v>573</v>
      </c>
      <c r="O128">
        <v>3</v>
      </c>
      <c r="P128">
        <v>27</v>
      </c>
      <c r="Q128">
        <v>-1.091875E-2</v>
      </c>
      <c r="R128">
        <v>1.0676963350785299E-2</v>
      </c>
      <c r="S128">
        <v>2.3312401883799998</v>
      </c>
      <c r="T128">
        <v>0</v>
      </c>
      <c r="U128">
        <v>2.6106750392500002</v>
      </c>
      <c r="V128">
        <v>0</v>
      </c>
      <c r="W128">
        <v>0.59026687598100003</v>
      </c>
      <c r="X128">
        <v>0</v>
      </c>
      <c r="Y128">
        <v>3</v>
      </c>
    </row>
    <row r="129" spans="1:25" x14ac:dyDescent="0.25">
      <c r="A129">
        <v>1950</v>
      </c>
      <c r="B129" t="s">
        <v>129</v>
      </c>
      <c r="C129" t="e">
        <v>#DIV/0!</v>
      </c>
      <c r="D129">
        <v>0.11424680636533099</v>
      </c>
      <c r="E129">
        <v>0.12580902029235699</v>
      </c>
      <c r="F129">
        <v>0</v>
      </c>
      <c r="G129">
        <v>0</v>
      </c>
      <c r="H129">
        <v>0</v>
      </c>
      <c r="I129">
        <v>0</v>
      </c>
      <c r="J129">
        <v>8.5</v>
      </c>
      <c r="K129">
        <v>6</v>
      </c>
      <c r="L129">
        <v>6</v>
      </c>
      <c r="M129">
        <v>782</v>
      </c>
      <c r="N129">
        <v>405</v>
      </c>
      <c r="O129">
        <v>5</v>
      </c>
      <c r="P129">
        <v>20</v>
      </c>
      <c r="Q129">
        <v>0.10153785166240301</v>
      </c>
      <c r="R129">
        <v>0.100605432098765</v>
      </c>
      <c r="S129">
        <v>2.6216216216200001</v>
      </c>
      <c r="T129">
        <v>2.4229390680999998</v>
      </c>
      <c r="U129">
        <v>2.6104928457900001</v>
      </c>
      <c r="V129">
        <v>2.6290322580600001</v>
      </c>
      <c r="W129">
        <v>0.61367249602499996</v>
      </c>
      <c r="X129">
        <v>0.61290322580599998</v>
      </c>
      <c r="Y129">
        <v>3</v>
      </c>
    </row>
    <row r="130" spans="1:25" x14ac:dyDescent="0.25">
      <c r="A130">
        <v>1999</v>
      </c>
      <c r="B130" t="s">
        <v>130</v>
      </c>
      <c r="C130">
        <v>8.539254636363637</v>
      </c>
      <c r="D130">
        <v>0.119789667420139</v>
      </c>
      <c r="E130">
        <v>0.12562686369221199</v>
      </c>
      <c r="F130">
        <v>0.14436641938204101</v>
      </c>
      <c r="G130">
        <v>0.14039018748177001</v>
      </c>
      <c r="H130">
        <v>0</v>
      </c>
      <c r="I130">
        <v>0</v>
      </c>
      <c r="J130">
        <v>6.9</v>
      </c>
      <c r="K130">
        <v>7</v>
      </c>
      <c r="L130">
        <v>12</v>
      </c>
      <c r="M130">
        <v>173</v>
      </c>
      <c r="N130">
        <v>462</v>
      </c>
      <c r="O130">
        <v>22</v>
      </c>
      <c r="P130">
        <v>64</v>
      </c>
      <c r="Q130">
        <v>0.17362427745664699</v>
      </c>
      <c r="R130">
        <v>6.7835930735930694E-2</v>
      </c>
      <c r="S130">
        <v>2.2784552845500001</v>
      </c>
      <c r="T130">
        <v>2.4195804195799999</v>
      </c>
      <c r="U130">
        <v>2.7845528455299999</v>
      </c>
      <c r="V130">
        <v>2.53846153846</v>
      </c>
      <c r="W130">
        <v>0.57926829268299995</v>
      </c>
      <c r="X130">
        <v>0.60839160839200002</v>
      </c>
      <c r="Y130">
        <v>2</v>
      </c>
    </row>
    <row r="131" spans="1:25" x14ac:dyDescent="0.25">
      <c r="A131">
        <v>1997</v>
      </c>
      <c r="B131" t="s">
        <v>131</v>
      </c>
      <c r="C131">
        <v>-0.95466928571428566</v>
      </c>
      <c r="D131">
        <v>0.16510700459017499</v>
      </c>
      <c r="E131">
        <v>0.17100849269212401</v>
      </c>
      <c r="F131">
        <v>0.13444724428645299</v>
      </c>
      <c r="G131">
        <v>0.14904604199774299</v>
      </c>
      <c r="H131">
        <v>8.3324848253533298E-2</v>
      </c>
      <c r="I131">
        <v>8.7240365428742195E-2</v>
      </c>
      <c r="J131">
        <v>4.9000000000000004</v>
      </c>
      <c r="K131">
        <v>3</v>
      </c>
      <c r="L131">
        <v>8</v>
      </c>
      <c r="M131">
        <v>100</v>
      </c>
      <c r="N131">
        <v>275</v>
      </c>
      <c r="O131">
        <v>2</v>
      </c>
      <c r="P131">
        <v>10</v>
      </c>
      <c r="Q131">
        <v>-6.3184999999999894E-2</v>
      </c>
      <c r="R131">
        <v>-6.2236363636363597E-2</v>
      </c>
      <c r="S131">
        <v>1.8359621451100001</v>
      </c>
      <c r="T131">
        <v>1.9655172413799999</v>
      </c>
      <c r="U131">
        <v>2.09463722397</v>
      </c>
      <c r="V131">
        <v>2.4137931034500002</v>
      </c>
      <c r="W131">
        <v>0.46056782334399998</v>
      </c>
      <c r="X131">
        <v>0.48275862068999997</v>
      </c>
      <c r="Y131">
        <v>1</v>
      </c>
    </row>
    <row r="132" spans="1:25" x14ac:dyDescent="0.25">
      <c r="A132">
        <v>1997</v>
      </c>
      <c r="B132" t="s">
        <v>132</v>
      </c>
      <c r="C132">
        <v>20.40754581818182</v>
      </c>
      <c r="D132">
        <v>8.1182860904655596E-2</v>
      </c>
      <c r="E132">
        <v>8.3774495193849899E-2</v>
      </c>
      <c r="F132">
        <v>0.11766317451408601</v>
      </c>
      <c r="G132">
        <v>0.122876030393696</v>
      </c>
      <c r="H132">
        <v>9.4035033591261794E-2</v>
      </c>
      <c r="I132">
        <v>0.101469355892878</v>
      </c>
      <c r="J132">
        <v>6.6</v>
      </c>
      <c r="K132">
        <v>4</v>
      </c>
      <c r="L132">
        <v>6</v>
      </c>
      <c r="M132">
        <v>108</v>
      </c>
      <c r="N132">
        <v>151</v>
      </c>
      <c r="O132">
        <v>23</v>
      </c>
      <c r="P132">
        <v>40</v>
      </c>
      <c r="Q132">
        <v>5.65555555555555E-3</v>
      </c>
      <c r="R132">
        <v>7.1154304635761501E-2</v>
      </c>
      <c r="S132">
        <v>2.36633663366</v>
      </c>
      <c r="T132">
        <v>2.1835443038000002</v>
      </c>
      <c r="U132">
        <v>2.30693069307</v>
      </c>
      <c r="V132">
        <v>2.2341772151899999</v>
      </c>
      <c r="W132">
        <v>0.55445544554500004</v>
      </c>
      <c r="X132">
        <v>0.63924050632899998</v>
      </c>
      <c r="Y132">
        <v>3</v>
      </c>
    </row>
    <row r="133" spans="1:25" x14ac:dyDescent="0.25">
      <c r="A133">
        <v>1977</v>
      </c>
      <c r="B133" t="s">
        <v>133</v>
      </c>
      <c r="C133">
        <v>0.20774831818181819</v>
      </c>
      <c r="D133">
        <v>0.12558071485990199</v>
      </c>
      <c r="E133">
        <v>0.13606540250700999</v>
      </c>
      <c r="F133">
        <v>0.101506131560196</v>
      </c>
      <c r="G133">
        <v>0.10823870011546501</v>
      </c>
      <c r="H133">
        <v>0.14274813025579899</v>
      </c>
      <c r="I133">
        <v>0.14692423150521</v>
      </c>
      <c r="J133">
        <v>8.3000000000000007</v>
      </c>
      <c r="K133">
        <v>11</v>
      </c>
      <c r="L133">
        <v>13</v>
      </c>
      <c r="M133">
        <v>440</v>
      </c>
      <c r="N133">
        <v>611</v>
      </c>
      <c r="O133">
        <v>10</v>
      </c>
      <c r="P133">
        <v>34</v>
      </c>
      <c r="Q133">
        <v>0.137294999999999</v>
      </c>
      <c r="R133">
        <v>8.5834369885433706E-2</v>
      </c>
      <c r="S133">
        <v>2.15553235908</v>
      </c>
      <c r="T133">
        <v>2.3333333333300001</v>
      </c>
      <c r="U133">
        <v>2.4519832985400001</v>
      </c>
      <c r="V133">
        <v>2.4408602150499998</v>
      </c>
      <c r="W133">
        <v>0.53549060542799998</v>
      </c>
      <c r="X133">
        <v>0.49462365591399998</v>
      </c>
      <c r="Y133">
        <v>3</v>
      </c>
    </row>
    <row r="134" spans="1:25" x14ac:dyDescent="0.25">
      <c r="A134">
        <v>1998</v>
      </c>
      <c r="B134" t="s">
        <v>134</v>
      </c>
      <c r="C134">
        <v>1.6378178867924529</v>
      </c>
      <c r="D134">
        <v>0.105933713361081</v>
      </c>
      <c r="E134">
        <v>0.107882537689828</v>
      </c>
      <c r="F134">
        <v>0.14019494607371899</v>
      </c>
      <c r="G134">
        <v>0.14675699474269899</v>
      </c>
      <c r="H134">
        <v>0.128563654686011</v>
      </c>
      <c r="I134">
        <v>0.12283643099776501</v>
      </c>
      <c r="J134">
        <v>6.8</v>
      </c>
      <c r="K134">
        <v>4</v>
      </c>
      <c r="L134">
        <v>6</v>
      </c>
      <c r="M134">
        <v>147</v>
      </c>
      <c r="N134">
        <v>173</v>
      </c>
      <c r="O134">
        <v>13</v>
      </c>
      <c r="P134">
        <v>53</v>
      </c>
      <c r="Q134">
        <v>-4.7884353741496797E-3</v>
      </c>
      <c r="R134">
        <v>9.9220809248554795E-2</v>
      </c>
      <c r="S134">
        <v>1.9213483146100001</v>
      </c>
      <c r="T134">
        <v>2.2380952381000001</v>
      </c>
      <c r="U134">
        <v>2.31460674157</v>
      </c>
      <c r="V134">
        <v>2.3333333333300001</v>
      </c>
      <c r="W134">
        <v>0.393258426966</v>
      </c>
      <c r="X134">
        <v>0.48917748917699999</v>
      </c>
      <c r="Y134">
        <v>3</v>
      </c>
    </row>
    <row r="135" spans="1:25" x14ac:dyDescent="0.25">
      <c r="A135">
        <v>1979</v>
      </c>
      <c r="B135" t="s">
        <v>135</v>
      </c>
      <c r="C135">
        <v>8.5628562499999994</v>
      </c>
      <c r="D135">
        <v>0.12834979982094399</v>
      </c>
      <c r="E135">
        <v>9.82286118305295E-2</v>
      </c>
      <c r="F135">
        <v>0.195835852766018</v>
      </c>
      <c r="G135">
        <v>0.14517103120021099</v>
      </c>
      <c r="H135">
        <v>0</v>
      </c>
      <c r="I135">
        <v>0</v>
      </c>
      <c r="J135">
        <v>8.6</v>
      </c>
      <c r="K135">
        <v>3</v>
      </c>
      <c r="L135">
        <v>19</v>
      </c>
      <c r="M135">
        <v>44</v>
      </c>
      <c r="N135">
        <v>550</v>
      </c>
      <c r="O135">
        <v>5</v>
      </c>
      <c r="P135">
        <v>44</v>
      </c>
      <c r="Q135">
        <v>-3.1636363636363601E-2</v>
      </c>
      <c r="R135">
        <v>-1.9418363636363602E-2</v>
      </c>
      <c r="S135">
        <v>2.1354359925800002</v>
      </c>
      <c r="T135">
        <v>2.36363636364</v>
      </c>
      <c r="U135">
        <v>2.4155844155800001</v>
      </c>
      <c r="V135">
        <v>2.65454545455</v>
      </c>
      <c r="W135">
        <v>0.55287569573299999</v>
      </c>
      <c r="X135">
        <v>0.8</v>
      </c>
      <c r="Y135">
        <v>0</v>
      </c>
    </row>
    <row r="136" spans="1:25" x14ac:dyDescent="0.25">
      <c r="A136">
        <v>1997</v>
      </c>
      <c r="B136" t="s">
        <v>136</v>
      </c>
      <c r="C136">
        <v>1.8626310500000001</v>
      </c>
      <c r="D136">
        <v>0.10555474471338</v>
      </c>
      <c r="E136">
        <v>0.10793032274782199</v>
      </c>
      <c r="F136">
        <v>9.6378644397760005E-2</v>
      </c>
      <c r="G136">
        <v>0.100378000242535</v>
      </c>
      <c r="H136">
        <v>0.12819603133362001</v>
      </c>
      <c r="I136">
        <v>0.12765509629688801</v>
      </c>
      <c r="J136">
        <v>7.8</v>
      </c>
      <c r="K136">
        <v>8</v>
      </c>
      <c r="L136">
        <v>7</v>
      </c>
      <c r="M136">
        <v>212</v>
      </c>
      <c r="N136">
        <v>360</v>
      </c>
      <c r="O136">
        <v>10</v>
      </c>
      <c r="P136">
        <v>25</v>
      </c>
      <c r="Q136">
        <v>4.0003301886792401E-2</v>
      </c>
      <c r="R136">
        <v>9.0868055555555494E-2</v>
      </c>
      <c r="S136">
        <v>2.2060085836900001</v>
      </c>
      <c r="T136">
        <v>2.38348082596</v>
      </c>
      <c r="U136">
        <v>2.3047210300400001</v>
      </c>
      <c r="V136">
        <v>2.5840707964599998</v>
      </c>
      <c r="W136">
        <v>0.587982832618</v>
      </c>
      <c r="X136">
        <v>0.62536873156299999</v>
      </c>
      <c r="Y136">
        <v>3</v>
      </c>
    </row>
    <row r="137" spans="1:25" x14ac:dyDescent="0.25">
      <c r="A137">
        <v>1995</v>
      </c>
      <c r="B137" t="s">
        <v>137</v>
      </c>
      <c r="C137">
        <v>1.8400120952380952</v>
      </c>
      <c r="D137">
        <v>7.5546731698101097E-2</v>
      </c>
      <c r="E137">
        <v>9.1384349158172298E-2</v>
      </c>
      <c r="F137">
        <v>6.3985772764879406E-2</v>
      </c>
      <c r="G137">
        <v>5.9238290247359E-2</v>
      </c>
      <c r="H137">
        <v>9.7719238505235895E-2</v>
      </c>
      <c r="I137">
        <v>0.10852193590275901</v>
      </c>
      <c r="J137">
        <v>6</v>
      </c>
      <c r="K137">
        <v>3</v>
      </c>
      <c r="L137">
        <v>7</v>
      </c>
      <c r="M137">
        <v>219</v>
      </c>
      <c r="N137">
        <v>378</v>
      </c>
      <c r="O137">
        <v>21</v>
      </c>
      <c r="P137">
        <v>50</v>
      </c>
      <c r="Q137">
        <v>1.5619178082191701E-2</v>
      </c>
      <c r="R137">
        <v>2.35822751322751E-2</v>
      </c>
      <c r="S137">
        <v>2.1554404145100001</v>
      </c>
      <c r="T137">
        <v>2.3217821782199999</v>
      </c>
      <c r="U137">
        <v>2.48186528497</v>
      </c>
      <c r="V137">
        <v>2.3019801980199999</v>
      </c>
      <c r="W137">
        <v>0.57512953367899999</v>
      </c>
      <c r="X137">
        <v>0.51980198019799995</v>
      </c>
      <c r="Y137">
        <v>1</v>
      </c>
    </row>
    <row r="138" spans="1:25" x14ac:dyDescent="0.25">
      <c r="A138">
        <v>2002</v>
      </c>
      <c r="B138" t="s">
        <v>138</v>
      </c>
      <c r="C138">
        <v>5.28356022</v>
      </c>
      <c r="D138">
        <v>9.30377205074603E-2</v>
      </c>
      <c r="E138">
        <v>8.8589560763831801E-2</v>
      </c>
      <c r="F138">
        <v>0.116386823343826</v>
      </c>
      <c r="G138">
        <v>0.11439489603452201</v>
      </c>
      <c r="H138">
        <v>0</v>
      </c>
      <c r="I138">
        <v>0</v>
      </c>
      <c r="J138">
        <v>7.1</v>
      </c>
      <c r="K138">
        <v>3</v>
      </c>
      <c r="L138">
        <v>6</v>
      </c>
      <c r="M138">
        <v>196</v>
      </c>
      <c r="N138">
        <v>320</v>
      </c>
      <c r="O138">
        <v>5</v>
      </c>
      <c r="P138">
        <v>9</v>
      </c>
      <c r="Q138">
        <v>5.6593877551020397E-2</v>
      </c>
      <c r="R138">
        <v>7.2968437499999997E-2</v>
      </c>
      <c r="S138">
        <v>2.40476190476</v>
      </c>
      <c r="T138">
        <v>1.99230769231</v>
      </c>
      <c r="U138">
        <v>2.5873015872999998</v>
      </c>
      <c r="V138">
        <v>2.2282051282099999</v>
      </c>
      <c r="W138">
        <v>0.555555555556</v>
      </c>
      <c r="X138">
        <v>0.51538461538500002</v>
      </c>
      <c r="Y138">
        <v>3</v>
      </c>
    </row>
    <row r="139" spans="1:25" x14ac:dyDescent="0.25">
      <c r="A139">
        <v>1985</v>
      </c>
      <c r="B139" t="s">
        <v>139</v>
      </c>
      <c r="C139">
        <v>-0.39393855999999999</v>
      </c>
      <c r="D139">
        <v>0.10653728117097</v>
      </c>
      <c r="E139">
        <v>0.115429271926483</v>
      </c>
      <c r="F139">
        <v>0.123775834531743</v>
      </c>
      <c r="G139">
        <v>0.124997477921392</v>
      </c>
      <c r="H139">
        <v>9.0311160879826102E-2</v>
      </c>
      <c r="I139">
        <v>0.117168044094716</v>
      </c>
      <c r="J139">
        <v>8.4</v>
      </c>
      <c r="K139">
        <v>4</v>
      </c>
      <c r="L139">
        <v>8</v>
      </c>
      <c r="M139">
        <v>43</v>
      </c>
      <c r="N139">
        <v>281</v>
      </c>
      <c r="O139">
        <v>7</v>
      </c>
      <c r="P139">
        <v>33</v>
      </c>
      <c r="Q139">
        <v>4.33116279069767E-2</v>
      </c>
      <c r="R139">
        <v>5.6942704626334502E-2</v>
      </c>
      <c r="S139">
        <v>2.3222222222200002</v>
      </c>
      <c r="T139">
        <v>1.5185185185200001</v>
      </c>
      <c r="U139">
        <v>2.40740740741</v>
      </c>
      <c r="V139">
        <v>1.88888888889</v>
      </c>
      <c r="W139">
        <v>0.53333333333300004</v>
      </c>
      <c r="X139">
        <v>0.35185185185200002</v>
      </c>
      <c r="Y139">
        <v>2</v>
      </c>
    </row>
    <row r="140" spans="1:25" x14ac:dyDescent="0.25">
      <c r="A140">
        <v>1973</v>
      </c>
      <c r="B140" t="s">
        <v>140</v>
      </c>
      <c r="C140">
        <v>2.7479153636363636</v>
      </c>
      <c r="D140">
        <v>9.1029502766755199E-2</v>
      </c>
      <c r="E140">
        <v>0.10948463763558999</v>
      </c>
      <c r="F140">
        <v>7.0679604067985E-2</v>
      </c>
      <c r="G140">
        <v>8.4641061261215705E-2</v>
      </c>
      <c r="H140">
        <v>9.0872037461597499E-2</v>
      </c>
      <c r="I140">
        <v>0.10129330500011</v>
      </c>
      <c r="J140">
        <v>7.9</v>
      </c>
      <c r="K140">
        <v>4</v>
      </c>
      <c r="L140">
        <v>8</v>
      </c>
      <c r="M140">
        <v>107</v>
      </c>
      <c r="N140">
        <v>203</v>
      </c>
      <c r="O140">
        <v>2</v>
      </c>
      <c r="P140">
        <v>11</v>
      </c>
      <c r="Q140">
        <v>7.5229906542056094E-2</v>
      </c>
      <c r="R140">
        <v>9.1636453201970405E-2</v>
      </c>
      <c r="S140">
        <v>2.0714285714299998</v>
      </c>
      <c r="T140">
        <v>2.44339622642</v>
      </c>
      <c r="U140">
        <v>2.18367346939</v>
      </c>
      <c r="V140">
        <v>2.6981132075500001</v>
      </c>
      <c r="W140">
        <v>0.53061224489799996</v>
      </c>
      <c r="X140">
        <v>0.65094339622599995</v>
      </c>
      <c r="Y140">
        <v>0</v>
      </c>
    </row>
    <row r="141" spans="1:25" x14ac:dyDescent="0.25">
      <c r="A141">
        <v>1991</v>
      </c>
      <c r="B141" t="s">
        <v>141</v>
      </c>
      <c r="C141">
        <v>19.058408526315791</v>
      </c>
      <c r="D141">
        <v>7.9265160898860695E-2</v>
      </c>
      <c r="E141">
        <v>0.105857926909195</v>
      </c>
      <c r="F141">
        <v>0.105907754856664</v>
      </c>
      <c r="G141">
        <v>0.14266186165523101</v>
      </c>
      <c r="H141">
        <v>4.7466308244613203E-2</v>
      </c>
      <c r="I141">
        <v>7.6161308781750398E-2</v>
      </c>
      <c r="J141">
        <v>7.8</v>
      </c>
      <c r="K141">
        <v>3</v>
      </c>
      <c r="L141">
        <v>9</v>
      </c>
      <c r="M141">
        <v>49</v>
      </c>
      <c r="N141">
        <v>461</v>
      </c>
      <c r="O141">
        <v>4</v>
      </c>
      <c r="P141">
        <v>12</v>
      </c>
      <c r="Q141">
        <v>8.2708163265306098E-2</v>
      </c>
      <c r="R141">
        <v>7.8167245119305798E-2</v>
      </c>
      <c r="S141">
        <v>2.19815668203</v>
      </c>
      <c r="T141">
        <v>2.25</v>
      </c>
      <c r="U141">
        <v>2.3525345622099998</v>
      </c>
      <c r="V141">
        <v>2.3026315789499998</v>
      </c>
      <c r="W141">
        <v>0.569124423963</v>
      </c>
      <c r="X141">
        <v>0.35526315789500001</v>
      </c>
      <c r="Y141">
        <v>1</v>
      </c>
    </row>
    <row r="142" spans="1:25" x14ac:dyDescent="0.25">
      <c r="A142">
        <v>1992</v>
      </c>
      <c r="B142" t="s">
        <v>142</v>
      </c>
      <c r="C142" t="e">
        <v>#DIV/0!</v>
      </c>
      <c r="D142">
        <v>0.14141905251667899</v>
      </c>
      <c r="E142">
        <v>0.13262151374279901</v>
      </c>
      <c r="F142">
        <v>0.134527365090649</v>
      </c>
      <c r="G142">
        <v>0.12516572766120901</v>
      </c>
      <c r="H142">
        <v>8.0790493825966203E-2</v>
      </c>
      <c r="I142">
        <v>7.2391375130663793E-2</v>
      </c>
      <c r="J142">
        <v>6.9</v>
      </c>
      <c r="K142">
        <v>3</v>
      </c>
      <c r="L142">
        <v>8</v>
      </c>
      <c r="M142">
        <v>192</v>
      </c>
      <c r="N142">
        <v>380</v>
      </c>
      <c r="O142">
        <v>5</v>
      </c>
      <c r="P142">
        <v>15</v>
      </c>
      <c r="Q142">
        <v>2.1723437500000001E-2</v>
      </c>
      <c r="R142">
        <v>-5.0875789473684097E-2</v>
      </c>
      <c r="S142">
        <v>2.4705882352900002</v>
      </c>
      <c r="T142">
        <v>2.6739130434799998</v>
      </c>
      <c r="U142">
        <v>2.6421568627499998</v>
      </c>
      <c r="V142">
        <v>2.6847826087</v>
      </c>
      <c r="W142">
        <v>0.73039215686299996</v>
      </c>
      <c r="X142">
        <v>0.65217391304299999</v>
      </c>
      <c r="Y142">
        <v>1</v>
      </c>
    </row>
    <row r="143" spans="1:25" x14ac:dyDescent="0.25">
      <c r="A143">
        <v>1996</v>
      </c>
      <c r="B143" t="s">
        <v>143</v>
      </c>
      <c r="C143">
        <v>-0.31622899999999998</v>
      </c>
      <c r="D143">
        <v>5.0064145718438001E-2</v>
      </c>
      <c r="E143">
        <v>7.9430182688770307E-2</v>
      </c>
      <c r="F143">
        <v>7.4054986971936299E-2</v>
      </c>
      <c r="G143">
        <v>9.0702851051663494E-2</v>
      </c>
      <c r="H143">
        <v>0</v>
      </c>
      <c r="I143">
        <v>0</v>
      </c>
      <c r="J143">
        <v>6.7</v>
      </c>
      <c r="K143">
        <v>4</v>
      </c>
      <c r="L143">
        <v>19</v>
      </c>
      <c r="M143">
        <v>58</v>
      </c>
      <c r="N143">
        <v>356</v>
      </c>
      <c r="O143">
        <v>5</v>
      </c>
      <c r="P143">
        <v>22</v>
      </c>
      <c r="Q143">
        <v>8.2020689655172396E-2</v>
      </c>
      <c r="R143">
        <v>8.0739044943820198E-2</v>
      </c>
      <c r="S143">
        <v>2.0661764705899999</v>
      </c>
      <c r="T143">
        <v>2.5</v>
      </c>
      <c r="U143">
        <v>2.29901960784</v>
      </c>
      <c r="V143">
        <v>2.3333333333300001</v>
      </c>
      <c r="W143">
        <v>0.54411764705900001</v>
      </c>
      <c r="X143">
        <v>0.66666666666700003</v>
      </c>
      <c r="Y143">
        <v>2</v>
      </c>
    </row>
    <row r="144" spans="1:25" x14ac:dyDescent="0.25">
      <c r="A144">
        <v>1992</v>
      </c>
      <c r="B144" t="s">
        <v>144</v>
      </c>
      <c r="C144">
        <v>6.2025964081632656</v>
      </c>
      <c r="D144">
        <v>9.8341269494216593E-2</v>
      </c>
      <c r="E144">
        <v>0.109787588137605</v>
      </c>
      <c r="F144">
        <v>0.120037694520872</v>
      </c>
      <c r="G144">
        <v>0.13998256325505301</v>
      </c>
      <c r="H144">
        <v>0.17496867156434601</v>
      </c>
      <c r="I144">
        <v>0.17429494835419301</v>
      </c>
      <c r="J144">
        <v>6.9</v>
      </c>
      <c r="K144">
        <v>1</v>
      </c>
      <c r="L144">
        <v>8</v>
      </c>
      <c r="M144">
        <v>46</v>
      </c>
      <c r="N144">
        <v>212</v>
      </c>
      <c r="O144">
        <v>3</v>
      </c>
      <c r="P144">
        <v>13</v>
      </c>
      <c r="Q144">
        <v>-4.3695652173913E-3</v>
      </c>
      <c r="R144">
        <v>3.9864622641509397E-2</v>
      </c>
      <c r="S144">
        <v>2.04</v>
      </c>
      <c r="T144">
        <v>2.5</v>
      </c>
      <c r="U144">
        <v>2.484</v>
      </c>
      <c r="V144">
        <v>2.5</v>
      </c>
      <c r="W144">
        <v>0.53200000000000003</v>
      </c>
      <c r="X144">
        <v>0.625</v>
      </c>
      <c r="Y144">
        <v>0</v>
      </c>
    </row>
    <row r="145" spans="1:25" x14ac:dyDescent="0.25">
      <c r="A145">
        <v>1995</v>
      </c>
      <c r="B145" t="s">
        <v>145</v>
      </c>
      <c r="C145">
        <v>1.6591206565990928E-2</v>
      </c>
      <c r="D145">
        <v>0.106114596373016</v>
      </c>
      <c r="E145">
        <v>0.10651790299837401</v>
      </c>
      <c r="F145">
        <v>0.14320864510895701</v>
      </c>
      <c r="G145">
        <v>0.131090504147576</v>
      </c>
      <c r="H145">
        <v>0.19393127327592599</v>
      </c>
      <c r="I145">
        <v>0.170728602424112</v>
      </c>
      <c r="J145">
        <v>5.4</v>
      </c>
      <c r="K145">
        <v>1</v>
      </c>
      <c r="L145">
        <v>9</v>
      </c>
      <c r="M145">
        <v>65</v>
      </c>
      <c r="N145">
        <v>273</v>
      </c>
      <c r="O145">
        <v>27</v>
      </c>
      <c r="P145">
        <v>72</v>
      </c>
      <c r="Q145">
        <v>-1.3723076923076801E-3</v>
      </c>
      <c r="R145">
        <v>2.0116849816849799E-2</v>
      </c>
      <c r="S145">
        <v>2.5657492354699998</v>
      </c>
      <c r="T145">
        <v>2.1818181818200002</v>
      </c>
      <c r="U145">
        <v>2.6483180428100002</v>
      </c>
      <c r="V145">
        <v>2.9090909090900001</v>
      </c>
      <c r="W145">
        <v>0.66972477064199998</v>
      </c>
      <c r="X145">
        <v>0.36363636363599999</v>
      </c>
      <c r="Y145">
        <v>1</v>
      </c>
    </row>
    <row r="146" spans="1:25" x14ac:dyDescent="0.25">
      <c r="A146">
        <v>1989</v>
      </c>
      <c r="B146" t="s">
        <v>146</v>
      </c>
      <c r="C146">
        <v>2.5</v>
      </c>
      <c r="D146">
        <v>0.13212397030335199</v>
      </c>
      <c r="E146">
        <v>0.13466212805182101</v>
      </c>
      <c r="F146">
        <v>8.6453987471942495E-2</v>
      </c>
      <c r="G146">
        <v>0.10298101913067401</v>
      </c>
      <c r="H146">
        <v>6.9968316429518895E-2</v>
      </c>
      <c r="I146">
        <v>7.6258258695889702E-2</v>
      </c>
      <c r="J146">
        <v>7.6</v>
      </c>
      <c r="K146">
        <v>2</v>
      </c>
      <c r="L146">
        <v>13</v>
      </c>
      <c r="M146">
        <v>104</v>
      </c>
      <c r="N146">
        <v>214</v>
      </c>
      <c r="O146">
        <v>1</v>
      </c>
      <c r="P146">
        <v>11</v>
      </c>
      <c r="Q146">
        <v>-1.2439423076923001E-2</v>
      </c>
      <c r="R146">
        <v>5.3666822429906502E-2</v>
      </c>
      <c r="S146">
        <v>2.6870748299299998</v>
      </c>
      <c r="T146">
        <v>2.1666666666699999</v>
      </c>
      <c r="U146">
        <v>2.8537414966000001</v>
      </c>
      <c r="V146">
        <v>2.4583333333300001</v>
      </c>
      <c r="W146">
        <v>0.70748299319700003</v>
      </c>
      <c r="X146">
        <v>0.41666666666699997</v>
      </c>
      <c r="Y146">
        <v>1</v>
      </c>
    </row>
    <row r="147" spans="1:25" x14ac:dyDescent="0.25">
      <c r="A147">
        <v>1996</v>
      </c>
      <c r="B147" t="s">
        <v>147</v>
      </c>
      <c r="C147">
        <v>2.36529144</v>
      </c>
      <c r="D147">
        <v>8.8029375687768002E-2</v>
      </c>
      <c r="E147">
        <v>0.11398763066971</v>
      </c>
      <c r="F147">
        <v>0.107108415519147</v>
      </c>
      <c r="G147">
        <v>0.119782733653728</v>
      </c>
      <c r="H147">
        <v>0.11423552937347201</v>
      </c>
      <c r="I147">
        <v>0.13342184204698199</v>
      </c>
      <c r="J147">
        <v>6.6</v>
      </c>
      <c r="K147">
        <v>1</v>
      </c>
      <c r="L147">
        <v>8</v>
      </c>
      <c r="M147">
        <v>16</v>
      </c>
      <c r="N147">
        <v>276</v>
      </c>
      <c r="O147">
        <v>12</v>
      </c>
      <c r="P147">
        <v>32</v>
      </c>
      <c r="Q147">
        <v>0.12643125</v>
      </c>
      <c r="R147">
        <v>-3.9979710144927502E-2</v>
      </c>
      <c r="S147">
        <v>2.2773972602699999</v>
      </c>
      <c r="T147">
        <v>0</v>
      </c>
      <c r="U147">
        <v>2.4794520547899999</v>
      </c>
      <c r="V147">
        <v>0</v>
      </c>
      <c r="W147">
        <v>0.63698630137000001</v>
      </c>
      <c r="X147">
        <v>0</v>
      </c>
      <c r="Y147">
        <v>1</v>
      </c>
    </row>
    <row r="148" spans="1:25" x14ac:dyDescent="0.25">
      <c r="A148">
        <v>1979</v>
      </c>
      <c r="B148" t="s">
        <v>148</v>
      </c>
      <c r="C148">
        <v>10.7528264</v>
      </c>
      <c r="D148">
        <v>0.110994860624129</v>
      </c>
      <c r="E148">
        <v>8.5256294657615694E-2</v>
      </c>
      <c r="F148">
        <v>0.111573772566469</v>
      </c>
      <c r="G148">
        <v>9.48058738971609E-2</v>
      </c>
      <c r="H148">
        <v>0</v>
      </c>
      <c r="I148">
        <v>0</v>
      </c>
      <c r="J148">
        <v>8</v>
      </c>
      <c r="K148">
        <v>8</v>
      </c>
      <c r="L148">
        <v>20</v>
      </c>
      <c r="M148">
        <v>210</v>
      </c>
      <c r="N148">
        <v>537</v>
      </c>
      <c r="O148">
        <v>0</v>
      </c>
      <c r="P148">
        <v>10</v>
      </c>
      <c r="Q148">
        <v>0.204337142857142</v>
      </c>
      <c r="R148">
        <v>0.223922346368714</v>
      </c>
      <c r="S148">
        <v>2.2567375886500001</v>
      </c>
      <c r="T148">
        <v>2.7142857142899999</v>
      </c>
      <c r="U148">
        <v>2.4907801418400002</v>
      </c>
      <c r="V148">
        <v>3.1904761904800001</v>
      </c>
      <c r="W148">
        <v>0.58723404255300005</v>
      </c>
      <c r="X148">
        <v>0.88095238095200001</v>
      </c>
      <c r="Y148">
        <v>2</v>
      </c>
    </row>
    <row r="149" spans="1:25" x14ac:dyDescent="0.25">
      <c r="A149">
        <v>1999</v>
      </c>
      <c r="B149" t="s">
        <v>149</v>
      </c>
      <c r="C149">
        <v>-1</v>
      </c>
      <c r="D149">
        <v>0.117183978205147</v>
      </c>
      <c r="E149">
        <v>0.121120424255673</v>
      </c>
      <c r="F149">
        <v>0.100570917516574</v>
      </c>
      <c r="G149">
        <v>0.106614097127258</v>
      </c>
      <c r="H149">
        <v>0.17550692787063499</v>
      </c>
      <c r="I149">
        <v>0.17568886046431201</v>
      </c>
      <c r="J149">
        <v>7.9</v>
      </c>
      <c r="K149">
        <v>8</v>
      </c>
      <c r="L149">
        <v>11</v>
      </c>
      <c r="M149">
        <v>266</v>
      </c>
      <c r="N149">
        <v>367</v>
      </c>
      <c r="O149">
        <v>4</v>
      </c>
      <c r="P149">
        <v>19</v>
      </c>
      <c r="Q149">
        <v>0.109195112781954</v>
      </c>
      <c r="R149">
        <v>0.12312888283378701</v>
      </c>
      <c r="S149">
        <v>2.1179487179500001</v>
      </c>
      <c r="T149">
        <v>2.2083333333300001</v>
      </c>
      <c r="U149">
        <v>2.4085470085499998</v>
      </c>
      <c r="V149">
        <v>2.5</v>
      </c>
      <c r="W149">
        <v>0.53162393162400001</v>
      </c>
      <c r="X149">
        <v>0.70833333333299997</v>
      </c>
      <c r="Y149">
        <v>3</v>
      </c>
    </row>
    <row r="150" spans="1:25" x14ac:dyDescent="0.25">
      <c r="A150" t="s">
        <v>150</v>
      </c>
      <c r="B150" t="s">
        <v>151</v>
      </c>
      <c r="C150" t="e">
        <v>#DIV/0!</v>
      </c>
      <c r="D150">
        <v>9.23461532819317E-2</v>
      </c>
      <c r="E150">
        <v>9.15259035547282E-2</v>
      </c>
      <c r="F150">
        <v>0.13639030071196701</v>
      </c>
      <c r="G150">
        <v>0.13423770477216199</v>
      </c>
      <c r="H150">
        <v>0</v>
      </c>
      <c r="I150">
        <v>0</v>
      </c>
      <c r="J150">
        <v>5.6</v>
      </c>
      <c r="K150">
        <v>5</v>
      </c>
      <c r="L150">
        <v>6</v>
      </c>
      <c r="M150">
        <v>138</v>
      </c>
      <c r="N150">
        <v>165</v>
      </c>
      <c r="O150">
        <v>2</v>
      </c>
      <c r="P150">
        <v>8</v>
      </c>
      <c r="Q150">
        <v>6.0295652173913E-2</v>
      </c>
      <c r="R150">
        <v>6.43545454545454E-2</v>
      </c>
      <c r="S150">
        <v>2.5942028985499999</v>
      </c>
      <c r="T150">
        <v>2.3247863247899998</v>
      </c>
      <c r="U150">
        <v>2.3043478260899999</v>
      </c>
      <c r="V150">
        <v>2.5512820512799999</v>
      </c>
      <c r="W150">
        <v>0.62318840579699997</v>
      </c>
      <c r="X150">
        <v>0.619658119658</v>
      </c>
      <c r="Y150">
        <v>3</v>
      </c>
    </row>
    <row r="151" spans="1:25" x14ac:dyDescent="0.25">
      <c r="A151">
        <v>2002</v>
      </c>
      <c r="B151" t="s">
        <v>152</v>
      </c>
      <c r="C151">
        <v>0.75873815384615384</v>
      </c>
      <c r="D151">
        <v>0.10354119572378701</v>
      </c>
      <c r="E151">
        <v>0.11888495561833901</v>
      </c>
      <c r="F151">
        <v>0.15444745768675999</v>
      </c>
      <c r="G151">
        <v>0.17193401248332499</v>
      </c>
      <c r="H151">
        <v>0.154965041832583</v>
      </c>
      <c r="I151">
        <v>0.15257933829190301</v>
      </c>
      <c r="J151">
        <v>6.6</v>
      </c>
      <c r="K151">
        <v>1</v>
      </c>
      <c r="L151">
        <v>9</v>
      </c>
      <c r="M151">
        <v>42</v>
      </c>
      <c r="N151">
        <v>167</v>
      </c>
      <c r="O151">
        <v>49</v>
      </c>
      <c r="P151">
        <v>118</v>
      </c>
      <c r="Q151">
        <v>-0.104297619047619</v>
      </c>
      <c r="R151">
        <v>-5.1282035928143697E-2</v>
      </c>
      <c r="S151">
        <v>2.1626794258399999</v>
      </c>
      <c r="T151">
        <v>0</v>
      </c>
      <c r="U151">
        <v>2.5215311004799998</v>
      </c>
      <c r="V151">
        <v>0</v>
      </c>
      <c r="W151">
        <v>0.54066985645900001</v>
      </c>
      <c r="X151">
        <v>0</v>
      </c>
      <c r="Y151">
        <v>1</v>
      </c>
    </row>
    <row r="152" spans="1:25" x14ac:dyDescent="0.25">
      <c r="A152">
        <v>1998</v>
      </c>
      <c r="B152" t="s">
        <v>153</v>
      </c>
      <c r="C152" t="e">
        <v>#DIV/0!</v>
      </c>
      <c r="D152">
        <v>0.116677984542004</v>
      </c>
      <c r="E152">
        <v>0.114876644436436</v>
      </c>
      <c r="F152">
        <v>0.114890215163601</v>
      </c>
      <c r="G152">
        <v>0.13114227672034401</v>
      </c>
      <c r="H152">
        <v>0.146480481585885</v>
      </c>
      <c r="I152">
        <v>0.157863675844057</v>
      </c>
      <c r="J152">
        <v>7</v>
      </c>
      <c r="K152">
        <v>4</v>
      </c>
      <c r="L152">
        <v>5</v>
      </c>
      <c r="M152">
        <v>112</v>
      </c>
      <c r="N152">
        <v>163</v>
      </c>
      <c r="O152">
        <v>25</v>
      </c>
      <c r="P152">
        <v>122</v>
      </c>
      <c r="Q152">
        <v>-2.7142857142856999E-3</v>
      </c>
      <c r="R152">
        <v>-9.3625766871165608E-3</v>
      </c>
      <c r="S152">
        <v>2.1013824884800001</v>
      </c>
      <c r="T152">
        <v>2.1206896551700001</v>
      </c>
      <c r="U152">
        <v>2.3502304147499999</v>
      </c>
      <c r="V152">
        <v>1.81034482759</v>
      </c>
      <c r="W152">
        <v>0.66820276497700004</v>
      </c>
      <c r="X152">
        <v>0.56896551724099997</v>
      </c>
      <c r="Y152">
        <v>1</v>
      </c>
    </row>
    <row r="153" spans="1:25" x14ac:dyDescent="0.25">
      <c r="A153">
        <v>2001</v>
      </c>
      <c r="B153" t="s">
        <v>154</v>
      </c>
      <c r="C153">
        <v>1.8705561481481481</v>
      </c>
      <c r="D153">
        <v>6.1761281773968599E-2</v>
      </c>
      <c r="E153">
        <v>6.4677098769398395E-2</v>
      </c>
      <c r="F153">
        <v>0.122853735511646</v>
      </c>
      <c r="G153">
        <v>0.126003790519368</v>
      </c>
      <c r="H153">
        <v>8.7409347729901804E-2</v>
      </c>
      <c r="I153">
        <v>8.8606570306469901E-2</v>
      </c>
      <c r="J153">
        <v>7.4</v>
      </c>
      <c r="K153">
        <v>6</v>
      </c>
      <c r="L153">
        <v>16</v>
      </c>
      <c r="M153">
        <v>132</v>
      </c>
      <c r="N153">
        <v>559</v>
      </c>
      <c r="O153">
        <v>11</v>
      </c>
      <c r="P153">
        <v>28</v>
      </c>
      <c r="Q153">
        <v>7.9996212121211996E-2</v>
      </c>
      <c r="R153">
        <v>8.9706261180679606E-2</v>
      </c>
      <c r="S153">
        <v>2.06291390728</v>
      </c>
      <c r="T153">
        <v>2.4942528735599998</v>
      </c>
      <c r="U153">
        <v>2.1589403973499999</v>
      </c>
      <c r="V153">
        <v>2.5747126436799999</v>
      </c>
      <c r="W153">
        <v>0.53476821192099999</v>
      </c>
      <c r="X153">
        <v>0.58620689655199998</v>
      </c>
      <c r="Y153">
        <v>1</v>
      </c>
    </row>
    <row r="154" spans="1:25" x14ac:dyDescent="0.25">
      <c r="A154">
        <v>1966</v>
      </c>
      <c r="B154" t="s">
        <v>155</v>
      </c>
      <c r="C154">
        <v>1.9151895555555556</v>
      </c>
      <c r="D154">
        <v>0.11340310006188099</v>
      </c>
      <c r="E154">
        <v>8.8530910979812097E-2</v>
      </c>
      <c r="F154">
        <v>0.13303173157708201</v>
      </c>
      <c r="G154">
        <v>0.142734025055099</v>
      </c>
      <c r="H154">
        <v>0.16992081388619301</v>
      </c>
      <c r="I154">
        <v>0.137317994636762</v>
      </c>
      <c r="J154">
        <v>8.1999999999999993</v>
      </c>
      <c r="K154">
        <v>4</v>
      </c>
      <c r="L154">
        <v>12</v>
      </c>
      <c r="M154">
        <v>21</v>
      </c>
      <c r="N154">
        <v>111</v>
      </c>
      <c r="O154">
        <v>18</v>
      </c>
      <c r="P154">
        <v>12</v>
      </c>
      <c r="Q154">
        <v>9.0980952380952301E-2</v>
      </c>
      <c r="R154">
        <v>4.4780180180180103E-2</v>
      </c>
      <c r="S154">
        <v>1.89393939394</v>
      </c>
      <c r="T154">
        <v>0</v>
      </c>
      <c r="U154">
        <v>2.17424242424</v>
      </c>
      <c r="V154">
        <v>0</v>
      </c>
      <c r="W154">
        <v>0.59848484848500005</v>
      </c>
      <c r="X154">
        <v>0</v>
      </c>
      <c r="Y154">
        <v>1</v>
      </c>
    </row>
    <row r="155" spans="1:25" x14ac:dyDescent="0.25">
      <c r="A155">
        <v>1993</v>
      </c>
      <c r="B155" t="s">
        <v>156</v>
      </c>
      <c r="C155">
        <v>0.5713640754716981</v>
      </c>
      <c r="D155">
        <v>8.5918345429729606E-2</v>
      </c>
      <c r="E155">
        <v>8.9493492099973995E-2</v>
      </c>
      <c r="F155">
        <v>0.123379474487866</v>
      </c>
      <c r="G155">
        <v>0.117437558996991</v>
      </c>
      <c r="H155">
        <v>5.6889034618047597E-2</v>
      </c>
      <c r="I155">
        <v>5.5222976506160898E-2</v>
      </c>
      <c r="J155">
        <v>4.0999999999999996</v>
      </c>
      <c r="K155">
        <v>6</v>
      </c>
      <c r="L155">
        <v>13</v>
      </c>
      <c r="M155">
        <v>220</v>
      </c>
      <c r="N155">
        <v>516</v>
      </c>
      <c r="O155">
        <v>6</v>
      </c>
      <c r="P155">
        <v>24</v>
      </c>
      <c r="Q155">
        <v>7.8081818181818096E-3</v>
      </c>
      <c r="R155">
        <v>-5.9899224806201599E-3</v>
      </c>
      <c r="S155">
        <v>2.3191196698800001</v>
      </c>
      <c r="T155">
        <v>3.6666666666699999</v>
      </c>
      <c r="U155">
        <v>2.5653370013800001</v>
      </c>
      <c r="V155">
        <v>4.5555555555599998</v>
      </c>
      <c r="W155">
        <v>0.63686382393399998</v>
      </c>
      <c r="X155">
        <v>0.66666666666700003</v>
      </c>
      <c r="Y155">
        <v>3</v>
      </c>
    </row>
    <row r="156" spans="1:25" x14ac:dyDescent="0.25">
      <c r="A156">
        <v>1996</v>
      </c>
      <c r="B156" t="s">
        <v>157</v>
      </c>
      <c r="C156">
        <v>0.15193499999999999</v>
      </c>
      <c r="D156">
        <v>0.11943619434623499</v>
      </c>
      <c r="E156">
        <v>0.11266359650858</v>
      </c>
      <c r="F156">
        <v>8.23229418837296E-2</v>
      </c>
      <c r="G156">
        <v>8.8387953204355094E-2</v>
      </c>
      <c r="H156">
        <v>5.2787767795209897E-2</v>
      </c>
      <c r="I156">
        <v>6.1801057830379397E-2</v>
      </c>
      <c r="J156">
        <v>7.5</v>
      </c>
      <c r="K156">
        <v>2</v>
      </c>
      <c r="L156">
        <v>5</v>
      </c>
      <c r="M156">
        <v>360</v>
      </c>
      <c r="N156">
        <v>219</v>
      </c>
      <c r="O156">
        <v>10</v>
      </c>
      <c r="P156">
        <v>5</v>
      </c>
      <c r="Q156">
        <v>2.7506666666666599E-2</v>
      </c>
      <c r="R156">
        <v>-6.3511872146118697E-2</v>
      </c>
      <c r="S156">
        <v>2.4605678233399999</v>
      </c>
      <c r="T156">
        <v>2.47709923664</v>
      </c>
      <c r="U156">
        <v>2.6277602523699999</v>
      </c>
      <c r="V156">
        <v>2.6717557251900002</v>
      </c>
      <c r="W156">
        <v>0.57413249211399997</v>
      </c>
      <c r="X156">
        <v>0.51908396946599999</v>
      </c>
      <c r="Y156">
        <v>3</v>
      </c>
    </row>
    <row r="157" spans="1:25" x14ac:dyDescent="0.25">
      <c r="A157">
        <v>1985</v>
      </c>
      <c r="B157" t="s">
        <v>158</v>
      </c>
      <c r="C157">
        <v>-0.55754683333333332</v>
      </c>
      <c r="D157">
        <v>8.0754738180620206E-2</v>
      </c>
      <c r="E157">
        <v>7.8189955859294294E-2</v>
      </c>
      <c r="F157">
        <v>0.13436227954659599</v>
      </c>
      <c r="G157">
        <v>0.13318546960741601</v>
      </c>
      <c r="H157">
        <v>9.1452503540808194E-2</v>
      </c>
      <c r="I157">
        <v>9.0404397782091403E-2</v>
      </c>
      <c r="J157">
        <v>8</v>
      </c>
      <c r="K157">
        <v>8</v>
      </c>
      <c r="L157">
        <v>12</v>
      </c>
      <c r="M157">
        <v>129</v>
      </c>
      <c r="N157">
        <v>496</v>
      </c>
      <c r="O157">
        <v>4</v>
      </c>
      <c r="P157">
        <v>26</v>
      </c>
      <c r="Q157">
        <v>9.5100775193798295E-3</v>
      </c>
      <c r="R157">
        <v>5.8012298387096803E-2</v>
      </c>
      <c r="S157">
        <v>2.0359897172200001</v>
      </c>
      <c r="T157">
        <v>2.6525423728800002</v>
      </c>
      <c r="U157">
        <v>2.25449871465</v>
      </c>
      <c r="V157">
        <v>2.8347457627099999</v>
      </c>
      <c r="W157">
        <v>0.50385604113100002</v>
      </c>
      <c r="X157">
        <v>0.60169491525399998</v>
      </c>
      <c r="Y157">
        <v>3</v>
      </c>
    </row>
    <row r="158" spans="1:25" x14ac:dyDescent="0.25">
      <c r="A158">
        <v>1987</v>
      </c>
      <c r="B158" t="s">
        <v>159</v>
      </c>
      <c r="C158">
        <v>0.55807044444444442</v>
      </c>
      <c r="D158">
        <v>0.104433862544933</v>
      </c>
      <c r="E158">
        <v>0.11013882846469</v>
      </c>
      <c r="F158">
        <v>9.8958146285523102E-2</v>
      </c>
      <c r="G158">
        <v>0.103483431058675</v>
      </c>
      <c r="H158">
        <v>0.120135173184222</v>
      </c>
      <c r="I158">
        <v>0.119629657871258</v>
      </c>
      <c r="J158">
        <v>7.1</v>
      </c>
      <c r="K158">
        <v>5</v>
      </c>
      <c r="L158">
        <v>11</v>
      </c>
      <c r="M158">
        <v>250</v>
      </c>
      <c r="N158">
        <v>473</v>
      </c>
      <c r="O158">
        <v>10</v>
      </c>
      <c r="P158">
        <v>26</v>
      </c>
      <c r="Q158">
        <v>9.7345600000000004E-2</v>
      </c>
      <c r="R158">
        <v>8.6730232558139497E-2</v>
      </c>
      <c r="S158">
        <v>2.589569161</v>
      </c>
      <c r="T158">
        <v>2.4078014184400001</v>
      </c>
      <c r="U158">
        <v>2.7256235827699999</v>
      </c>
      <c r="V158">
        <v>2.24468085106</v>
      </c>
      <c r="W158">
        <v>0.67346938775499998</v>
      </c>
      <c r="X158">
        <v>0.549645390071</v>
      </c>
      <c r="Y158">
        <v>3</v>
      </c>
    </row>
    <row r="159" spans="1:25" x14ac:dyDescent="0.25">
      <c r="A159">
        <v>1959</v>
      </c>
      <c r="B159" t="s">
        <v>160</v>
      </c>
      <c r="C159">
        <v>-1</v>
      </c>
      <c r="D159">
        <v>9.93427906928534E-2</v>
      </c>
      <c r="E159">
        <v>0.105328095103012</v>
      </c>
      <c r="F159">
        <v>0.13453709870892</v>
      </c>
      <c r="G159">
        <v>0.12793241125928601</v>
      </c>
      <c r="H159">
        <v>0</v>
      </c>
      <c r="I159">
        <v>0</v>
      </c>
      <c r="J159">
        <v>6.8</v>
      </c>
      <c r="K159">
        <v>3</v>
      </c>
      <c r="L159">
        <v>9</v>
      </c>
      <c r="M159">
        <v>107</v>
      </c>
      <c r="N159">
        <v>357</v>
      </c>
      <c r="O159">
        <v>0</v>
      </c>
      <c r="P159">
        <v>8</v>
      </c>
      <c r="Q159">
        <v>0.15374018691588701</v>
      </c>
      <c r="R159">
        <v>6.2771428571428506E-2</v>
      </c>
      <c r="S159">
        <v>2.45019920319</v>
      </c>
      <c r="T159">
        <v>1.77464788732</v>
      </c>
      <c r="U159">
        <v>2.6135458167299999</v>
      </c>
      <c r="V159">
        <v>2.0046948356800001</v>
      </c>
      <c r="W159">
        <v>0.63346613545800001</v>
      </c>
      <c r="X159">
        <v>0.43661971831000002</v>
      </c>
      <c r="Y159">
        <v>2</v>
      </c>
    </row>
    <row r="160" spans="1:25" x14ac:dyDescent="0.25">
      <c r="A160">
        <v>1992</v>
      </c>
      <c r="B160" t="s">
        <v>161</v>
      </c>
      <c r="C160">
        <v>1.5624701999999999</v>
      </c>
      <c r="D160">
        <v>0.14306343437942701</v>
      </c>
      <c r="E160">
        <v>0.147517025926203</v>
      </c>
      <c r="F160">
        <v>0.11961234635758</v>
      </c>
      <c r="G160">
        <v>0.10978266373215601</v>
      </c>
      <c r="H160">
        <v>9.2220305808917699E-2</v>
      </c>
      <c r="I160">
        <v>0.105239750024334</v>
      </c>
      <c r="J160">
        <v>5.3</v>
      </c>
      <c r="K160">
        <v>7</v>
      </c>
      <c r="L160">
        <v>12</v>
      </c>
      <c r="M160">
        <v>367</v>
      </c>
      <c r="N160">
        <v>288</v>
      </c>
      <c r="O160">
        <v>2</v>
      </c>
      <c r="P160">
        <v>4</v>
      </c>
      <c r="Q160">
        <v>9.0656675749318696E-2</v>
      </c>
      <c r="R160">
        <v>3.3439930555555497E-2</v>
      </c>
      <c r="S160">
        <v>1.97196261682</v>
      </c>
      <c r="T160">
        <v>2.28832116788</v>
      </c>
      <c r="U160">
        <v>2.1588785046700001</v>
      </c>
      <c r="V160">
        <v>2.4470802919699999</v>
      </c>
      <c r="W160">
        <v>0.56074766355100003</v>
      </c>
      <c r="X160">
        <v>0.56021897810200005</v>
      </c>
      <c r="Y160">
        <v>3</v>
      </c>
    </row>
    <row r="161" spans="1:25" x14ac:dyDescent="0.25">
      <c r="A161">
        <v>1995</v>
      </c>
      <c r="B161" t="s">
        <v>162</v>
      </c>
      <c r="C161">
        <v>-1</v>
      </c>
      <c r="D161">
        <v>4.9097394232528901E-2</v>
      </c>
      <c r="E161">
        <v>6.0347375622837797E-2</v>
      </c>
      <c r="F161">
        <v>0.100778313730223</v>
      </c>
      <c r="G161">
        <v>0.121534647288826</v>
      </c>
      <c r="H161">
        <v>7.9753147349929707E-2</v>
      </c>
      <c r="I161">
        <v>8.9488543058183698E-2</v>
      </c>
      <c r="J161">
        <v>8.1</v>
      </c>
      <c r="K161">
        <v>9</v>
      </c>
      <c r="L161">
        <v>35</v>
      </c>
      <c r="M161">
        <v>330</v>
      </c>
      <c r="N161">
        <v>1200</v>
      </c>
      <c r="O161">
        <v>3</v>
      </c>
      <c r="P161">
        <v>7</v>
      </c>
      <c r="Q161">
        <v>5.6869090909090897E-2</v>
      </c>
      <c r="R161">
        <v>2.80415833333332E-2</v>
      </c>
      <c r="S161">
        <v>2.2534992223999999</v>
      </c>
      <c r="T161">
        <v>2.1393442622999999</v>
      </c>
      <c r="U161">
        <v>2.4370139968900002</v>
      </c>
      <c r="V161">
        <v>2.6762295082000001</v>
      </c>
      <c r="W161">
        <v>0.53188180404399998</v>
      </c>
      <c r="X161">
        <v>0.60655737704900003</v>
      </c>
      <c r="Y161">
        <v>2</v>
      </c>
    </row>
    <row r="162" spans="1:25" x14ac:dyDescent="0.25">
      <c r="A162">
        <v>2004</v>
      </c>
      <c r="B162" t="s">
        <v>163</v>
      </c>
      <c r="C162">
        <v>1.3749222857142858</v>
      </c>
      <c r="D162">
        <v>0.119861196931782</v>
      </c>
      <c r="E162">
        <v>0.12112150825791</v>
      </c>
      <c r="F162">
        <v>0.144664124649663</v>
      </c>
      <c r="G162">
        <v>0.15726039343027901</v>
      </c>
      <c r="H162">
        <v>0.201814228682205</v>
      </c>
      <c r="I162">
        <v>0.19980277517035999</v>
      </c>
      <c r="J162">
        <v>3.2</v>
      </c>
      <c r="K162">
        <v>2</v>
      </c>
      <c r="L162">
        <v>11</v>
      </c>
      <c r="M162">
        <v>22</v>
      </c>
      <c r="N162">
        <v>331</v>
      </c>
      <c r="O162">
        <v>42</v>
      </c>
      <c r="P162">
        <v>120</v>
      </c>
      <c r="Q162">
        <v>6.20711711711711E-2</v>
      </c>
      <c r="R162">
        <v>6.2406611570247898E-2</v>
      </c>
      <c r="S162">
        <v>2.1821305841899998</v>
      </c>
      <c r="T162">
        <v>2.0806451612900001</v>
      </c>
      <c r="U162">
        <v>2.25773195876</v>
      </c>
      <c r="V162">
        <v>2.45161290323</v>
      </c>
      <c r="W162">
        <v>0.48109965635700003</v>
      </c>
      <c r="X162">
        <v>0.59677419354799999</v>
      </c>
      <c r="Y162">
        <v>3</v>
      </c>
    </row>
    <row r="163" spans="1:25" x14ac:dyDescent="0.25">
      <c r="A163">
        <v>2004</v>
      </c>
      <c r="B163" t="s">
        <v>164</v>
      </c>
      <c r="C163">
        <v>1.2329302884615385</v>
      </c>
      <c r="D163">
        <v>0.102560003957764</v>
      </c>
      <c r="E163">
        <v>0.117423257163367</v>
      </c>
      <c r="F163">
        <v>0.12797367530177001</v>
      </c>
      <c r="G163">
        <v>0.12950849784725399</v>
      </c>
      <c r="H163">
        <v>6.87391443022667E-2</v>
      </c>
      <c r="I163">
        <v>7.5625077654021003E-2</v>
      </c>
      <c r="J163">
        <v>6.5</v>
      </c>
      <c r="K163">
        <v>4</v>
      </c>
      <c r="L163">
        <v>9</v>
      </c>
      <c r="M163">
        <v>33</v>
      </c>
      <c r="N163">
        <v>680</v>
      </c>
      <c r="O163">
        <v>5</v>
      </c>
      <c r="P163">
        <v>33</v>
      </c>
      <c r="Q163">
        <v>1.4079746835443E-2</v>
      </c>
      <c r="R163">
        <v>1.45525210084033E-3</v>
      </c>
      <c r="S163">
        <v>1.9559471365600001</v>
      </c>
      <c r="T163">
        <v>2.2201646090499998</v>
      </c>
      <c r="U163">
        <v>2.0484581497800001</v>
      </c>
      <c r="V163">
        <v>2.3312757201599998</v>
      </c>
      <c r="W163">
        <v>0.51541850220300001</v>
      </c>
      <c r="X163">
        <v>0.58436213991800001</v>
      </c>
      <c r="Y163">
        <v>3</v>
      </c>
    </row>
    <row r="164" spans="1:25" x14ac:dyDescent="0.25">
      <c r="A164">
        <v>1963</v>
      </c>
      <c r="B164" t="s">
        <v>165</v>
      </c>
      <c r="C164">
        <v>-0.17897621</v>
      </c>
      <c r="D164">
        <v>7.3368956630026294E-2</v>
      </c>
      <c r="E164">
        <v>9.0586754709199802E-2</v>
      </c>
      <c r="F164">
        <v>0.12271844941700299</v>
      </c>
      <c r="G164">
        <v>0.13262142300865901</v>
      </c>
      <c r="H164">
        <v>0.113909225621746</v>
      </c>
      <c r="I164">
        <v>0.11298243152903401</v>
      </c>
      <c r="J164">
        <v>8</v>
      </c>
      <c r="K164">
        <v>2</v>
      </c>
      <c r="L164">
        <v>13</v>
      </c>
      <c r="M164">
        <v>30</v>
      </c>
      <c r="N164">
        <v>839</v>
      </c>
      <c r="O164">
        <v>6</v>
      </c>
      <c r="P164">
        <v>21</v>
      </c>
      <c r="Q164">
        <v>0.104573333333333</v>
      </c>
      <c r="R164">
        <v>2.82307508939213E-2</v>
      </c>
      <c r="S164">
        <v>2.4262295082000001</v>
      </c>
      <c r="T164">
        <v>2.6666666666699999</v>
      </c>
      <c r="U164">
        <v>2.6381733021099998</v>
      </c>
      <c r="V164">
        <v>1.6666666666700001</v>
      </c>
      <c r="W164">
        <v>0.64988290398100002</v>
      </c>
      <c r="X164">
        <v>0.8</v>
      </c>
      <c r="Y164">
        <v>2</v>
      </c>
    </row>
    <row r="165" spans="1:25" x14ac:dyDescent="0.25">
      <c r="A165">
        <v>2000</v>
      </c>
      <c r="B165" t="s">
        <v>166</v>
      </c>
      <c r="C165">
        <v>1.25690748</v>
      </c>
      <c r="D165">
        <v>0.12633096717387099</v>
      </c>
      <c r="E165">
        <v>0.130656195898401</v>
      </c>
      <c r="F165">
        <v>0.118691762359959</v>
      </c>
      <c r="G165">
        <v>0.128858358406059</v>
      </c>
      <c r="H165">
        <v>5.7382932816472998E-2</v>
      </c>
      <c r="I165">
        <v>5.7658831137587498E-2</v>
      </c>
      <c r="J165">
        <v>4.8</v>
      </c>
      <c r="K165">
        <v>9</v>
      </c>
      <c r="L165">
        <v>14</v>
      </c>
      <c r="M165">
        <v>258</v>
      </c>
      <c r="N165">
        <v>211</v>
      </c>
      <c r="O165">
        <v>4</v>
      </c>
      <c r="P165">
        <v>13</v>
      </c>
      <c r="Q165">
        <v>-1.13945736434108E-2</v>
      </c>
      <c r="R165">
        <v>-1.22227488151658E-2</v>
      </c>
      <c r="S165">
        <v>2.29326923077</v>
      </c>
      <c r="T165">
        <v>2.2796934865899998</v>
      </c>
      <c r="U165">
        <v>2.32211538462</v>
      </c>
      <c r="V165">
        <v>2.5057471264400002</v>
      </c>
      <c r="W165">
        <v>0.509615384615</v>
      </c>
      <c r="X165">
        <v>0.55172413793099995</v>
      </c>
      <c r="Y165">
        <v>3</v>
      </c>
    </row>
    <row r="166" spans="1:25" x14ac:dyDescent="0.25">
      <c r="A166">
        <v>1974</v>
      </c>
      <c r="B166" t="s">
        <v>167</v>
      </c>
      <c r="C166">
        <v>2.3686470000000002</v>
      </c>
      <c r="D166">
        <v>0.108761542845401</v>
      </c>
      <c r="E166">
        <v>0.124910970303815</v>
      </c>
      <c r="F166">
        <v>6.9790225892636698E-2</v>
      </c>
      <c r="G166">
        <v>8.6544771477321897E-2</v>
      </c>
      <c r="H166">
        <v>0.117336616085606</v>
      </c>
      <c r="I166">
        <v>0.12883936300224</v>
      </c>
      <c r="J166">
        <v>8.5</v>
      </c>
      <c r="K166">
        <v>8</v>
      </c>
      <c r="L166">
        <v>18</v>
      </c>
      <c r="M166">
        <v>194</v>
      </c>
      <c r="N166">
        <v>669</v>
      </c>
      <c r="O166">
        <v>5</v>
      </c>
      <c r="P166">
        <v>11</v>
      </c>
      <c r="Q166">
        <v>2.9744329896907201E-2</v>
      </c>
      <c r="R166">
        <v>3.06400597907324E-2</v>
      </c>
      <c r="S166">
        <v>2.1218181818200001</v>
      </c>
      <c r="T166">
        <v>2.5495207667700002</v>
      </c>
      <c r="U166">
        <v>2.4290909090900001</v>
      </c>
      <c r="V166">
        <v>2.4025559105399998</v>
      </c>
      <c r="W166">
        <v>0.56545454545499996</v>
      </c>
      <c r="X166">
        <v>0.54632587859399995</v>
      </c>
      <c r="Y166">
        <v>2</v>
      </c>
    </row>
    <row r="167" spans="1:25" x14ac:dyDescent="0.25">
      <c r="A167">
        <v>1941</v>
      </c>
      <c r="B167" t="s">
        <v>168</v>
      </c>
      <c r="C167" t="e">
        <v>#DIV/0!</v>
      </c>
      <c r="D167">
        <v>9.6093675243781596E-2</v>
      </c>
      <c r="E167">
        <v>9.3816747637871498E-2</v>
      </c>
      <c r="F167">
        <v>0.13723615293716099</v>
      </c>
      <c r="G167">
        <v>0.13917127485299299</v>
      </c>
      <c r="H167">
        <v>0</v>
      </c>
      <c r="I167">
        <v>0</v>
      </c>
      <c r="J167">
        <v>8.6</v>
      </c>
      <c r="K167">
        <v>4</v>
      </c>
      <c r="L167">
        <v>17</v>
      </c>
      <c r="M167">
        <v>340</v>
      </c>
      <c r="N167">
        <v>335</v>
      </c>
      <c r="O167">
        <v>5</v>
      </c>
      <c r="P167">
        <v>30</v>
      </c>
      <c r="Q167">
        <v>4.8078823529411702E-2</v>
      </c>
      <c r="R167">
        <v>7.2909850746268698E-2</v>
      </c>
      <c r="S167">
        <v>2.18571428571</v>
      </c>
      <c r="T167">
        <v>2.33417721519</v>
      </c>
      <c r="U167">
        <v>2.15</v>
      </c>
      <c r="V167">
        <v>2.5746835443</v>
      </c>
      <c r="W167">
        <v>0.52857142857100003</v>
      </c>
      <c r="X167">
        <v>0.58734177215200001</v>
      </c>
      <c r="Y167">
        <v>1</v>
      </c>
    </row>
    <row r="168" spans="1:25" x14ac:dyDescent="0.25">
      <c r="A168">
        <v>1993</v>
      </c>
      <c r="B168" t="s">
        <v>169</v>
      </c>
      <c r="C168">
        <v>4</v>
      </c>
      <c r="D168">
        <v>9.9784516104011498E-2</v>
      </c>
      <c r="E168">
        <v>0.116595128730656</v>
      </c>
      <c r="F168">
        <v>0.10790636531907399</v>
      </c>
      <c r="G168">
        <v>0.13128408352514001</v>
      </c>
      <c r="H168">
        <v>6.1277671614623802E-2</v>
      </c>
      <c r="I168">
        <v>8.05244005938371E-2</v>
      </c>
      <c r="J168">
        <v>6.2</v>
      </c>
      <c r="K168">
        <v>5</v>
      </c>
      <c r="L168">
        <v>8</v>
      </c>
      <c r="M168">
        <v>144</v>
      </c>
      <c r="N168">
        <v>325</v>
      </c>
      <c r="O168">
        <v>7</v>
      </c>
      <c r="P168">
        <v>22</v>
      </c>
      <c r="Q168">
        <v>4.8915972222222201E-2</v>
      </c>
      <c r="R168">
        <v>-2.0443076923076799E-3</v>
      </c>
      <c r="S168">
        <v>2.4118993135000002</v>
      </c>
      <c r="T168">
        <v>3.21875</v>
      </c>
      <c r="U168">
        <v>2.7093821510299998</v>
      </c>
      <c r="V168">
        <v>3.71875</v>
      </c>
      <c r="W168">
        <v>0.553775743707</v>
      </c>
      <c r="X168">
        <v>0.9375</v>
      </c>
      <c r="Y168">
        <v>1</v>
      </c>
    </row>
    <row r="169" spans="1:25" x14ac:dyDescent="0.25">
      <c r="A169">
        <v>1971</v>
      </c>
      <c r="B169" t="s">
        <v>170</v>
      </c>
      <c r="C169">
        <v>26.649074044302495</v>
      </c>
      <c r="D169">
        <v>0.13449161250948899</v>
      </c>
      <c r="E169">
        <v>0.15587599102531999</v>
      </c>
      <c r="F169">
        <v>0.12550846969846399</v>
      </c>
      <c r="G169">
        <v>0.112968327508724</v>
      </c>
      <c r="H169">
        <v>0.106895889823728</v>
      </c>
      <c r="I169">
        <v>0.11292913118614401</v>
      </c>
      <c r="J169">
        <v>8.5</v>
      </c>
      <c r="K169">
        <v>7</v>
      </c>
      <c r="L169">
        <v>13</v>
      </c>
      <c r="M169">
        <v>78</v>
      </c>
      <c r="N169">
        <v>366</v>
      </c>
      <c r="O169">
        <v>3</v>
      </c>
      <c r="P169">
        <v>10</v>
      </c>
      <c r="Q169">
        <v>1.9699999999999902E-2</v>
      </c>
      <c r="R169">
        <v>7.4914207650273207E-2</v>
      </c>
      <c r="S169">
        <v>2.3940092165900002</v>
      </c>
      <c r="T169">
        <v>3.7</v>
      </c>
      <c r="U169">
        <v>2.4700460829500002</v>
      </c>
      <c r="V169">
        <v>3.8</v>
      </c>
      <c r="W169">
        <v>0.58064516128999999</v>
      </c>
      <c r="X169">
        <v>1</v>
      </c>
      <c r="Y169">
        <v>1</v>
      </c>
    </row>
    <row r="170" spans="1:25" x14ac:dyDescent="0.25">
      <c r="A170">
        <v>2004</v>
      </c>
      <c r="B170" t="s">
        <v>171</v>
      </c>
      <c r="C170">
        <v>2.6428601571428572</v>
      </c>
      <c r="D170">
        <v>0.14487526587091001</v>
      </c>
      <c r="E170">
        <v>0.122489180140493</v>
      </c>
      <c r="F170">
        <v>0.106213956998764</v>
      </c>
      <c r="G170">
        <v>9.6156137206187903E-2</v>
      </c>
      <c r="H170">
        <v>8.5745570576228905E-2</v>
      </c>
      <c r="I170">
        <v>7.0115011681431694E-2</v>
      </c>
      <c r="J170">
        <v>7.8</v>
      </c>
      <c r="K170">
        <v>4</v>
      </c>
      <c r="L170">
        <v>10</v>
      </c>
      <c r="M170">
        <v>80</v>
      </c>
      <c r="N170">
        <v>498</v>
      </c>
      <c r="O170">
        <v>33</v>
      </c>
      <c r="P170">
        <v>109</v>
      </c>
      <c r="Q170">
        <v>-2.7682499999999999E-2</v>
      </c>
      <c r="R170">
        <v>-2.1135341365461802E-2</v>
      </c>
      <c r="S170">
        <v>2.2146226415100001</v>
      </c>
      <c r="T170">
        <v>2.24025974026</v>
      </c>
      <c r="U170">
        <v>2.4811320754700001</v>
      </c>
      <c r="V170">
        <v>2.3896103896100001</v>
      </c>
      <c r="W170">
        <v>0.53301886792499997</v>
      </c>
      <c r="X170">
        <v>0.59090909090900001</v>
      </c>
      <c r="Y170">
        <v>1</v>
      </c>
    </row>
    <row r="171" spans="1:25" x14ac:dyDescent="0.25">
      <c r="A171">
        <v>1997</v>
      </c>
      <c r="B171" t="s">
        <v>172</v>
      </c>
      <c r="C171">
        <v>11.085909090909091</v>
      </c>
      <c r="D171">
        <v>7.5058494391812197E-2</v>
      </c>
      <c r="E171">
        <v>0.109469189745193</v>
      </c>
      <c r="F171">
        <v>0.116174327682999</v>
      </c>
      <c r="G171">
        <v>0.137752590092246</v>
      </c>
      <c r="H171">
        <v>0.134750217651876</v>
      </c>
      <c r="I171">
        <v>0.15119075451396599</v>
      </c>
      <c r="J171">
        <v>6.5</v>
      </c>
      <c r="K171">
        <v>0</v>
      </c>
      <c r="L171">
        <v>10</v>
      </c>
      <c r="M171">
        <v>0</v>
      </c>
      <c r="N171">
        <v>516</v>
      </c>
      <c r="O171">
        <v>3</v>
      </c>
      <c r="P171">
        <v>14</v>
      </c>
      <c r="Q171">
        <v>-8.06100917431192E-3</v>
      </c>
      <c r="R171">
        <v>5.4681208053691203E-3</v>
      </c>
      <c r="S171">
        <v>2.6895734597200001</v>
      </c>
      <c r="T171">
        <v>2.8510638297900002</v>
      </c>
      <c r="U171">
        <v>2.8033175355500002</v>
      </c>
      <c r="V171">
        <v>2.81914893617</v>
      </c>
      <c r="W171">
        <v>0.71090047393400002</v>
      </c>
      <c r="X171">
        <v>0.60638297872299995</v>
      </c>
      <c r="Y171">
        <v>2</v>
      </c>
    </row>
    <row r="172" spans="1:25" x14ac:dyDescent="0.25">
      <c r="A172">
        <v>1997</v>
      </c>
      <c r="B172" t="s">
        <v>173</v>
      </c>
      <c r="C172">
        <v>2.3502198615384615</v>
      </c>
      <c r="D172">
        <v>9.6059562752799102E-2</v>
      </c>
      <c r="E172">
        <v>0.115244770776661</v>
      </c>
      <c r="F172">
        <v>0.143839919908617</v>
      </c>
      <c r="G172">
        <v>0.16229638583359601</v>
      </c>
      <c r="H172">
        <v>0.13339032846804399</v>
      </c>
      <c r="I172">
        <v>0.144424044437339</v>
      </c>
      <c r="J172">
        <v>7.4</v>
      </c>
      <c r="K172">
        <v>3</v>
      </c>
      <c r="L172">
        <v>12</v>
      </c>
      <c r="M172">
        <v>279</v>
      </c>
      <c r="N172">
        <v>263</v>
      </c>
      <c r="O172">
        <v>44</v>
      </c>
      <c r="P172">
        <v>128</v>
      </c>
      <c r="Q172">
        <v>8.0580645161290307E-2</v>
      </c>
      <c r="R172">
        <v>4.66764258555133E-2</v>
      </c>
      <c r="S172">
        <v>2.1451612903199999</v>
      </c>
      <c r="T172">
        <v>2.2200956937799998</v>
      </c>
      <c r="U172">
        <v>2.1048387096800001</v>
      </c>
      <c r="V172">
        <v>2.3253588516699999</v>
      </c>
      <c r="W172">
        <v>0.37096774193499998</v>
      </c>
      <c r="X172">
        <v>0.57894736842100003</v>
      </c>
      <c r="Y172">
        <v>3</v>
      </c>
    </row>
    <row r="173" spans="1:25" x14ac:dyDescent="0.25">
      <c r="A173">
        <v>1967</v>
      </c>
      <c r="B173" t="s">
        <v>174</v>
      </c>
      <c r="C173">
        <v>0.82643778666666667</v>
      </c>
      <c r="D173">
        <v>0.11331291435292901</v>
      </c>
      <c r="E173">
        <v>0.117333002154935</v>
      </c>
      <c r="F173">
        <v>9.1254859845411304E-2</v>
      </c>
      <c r="G173">
        <v>9.6829456157629695E-2</v>
      </c>
      <c r="H173">
        <v>0</v>
      </c>
      <c r="I173">
        <v>0</v>
      </c>
      <c r="J173">
        <v>8.3000000000000007</v>
      </c>
      <c r="K173">
        <v>3</v>
      </c>
      <c r="L173">
        <v>9</v>
      </c>
      <c r="M173">
        <v>46</v>
      </c>
      <c r="N173">
        <v>267</v>
      </c>
      <c r="O173">
        <v>1</v>
      </c>
      <c r="P173">
        <v>27</v>
      </c>
      <c r="Q173">
        <v>-3.2713043478260803E-2</v>
      </c>
      <c r="R173">
        <v>7.4119850187265898E-2</v>
      </c>
      <c r="S173">
        <v>2.3537906137200002</v>
      </c>
      <c r="T173">
        <v>2.1944444444400002</v>
      </c>
      <c r="U173">
        <v>2.59927797834</v>
      </c>
      <c r="V173">
        <v>2.13888888889</v>
      </c>
      <c r="W173">
        <v>0.65703971119100002</v>
      </c>
      <c r="X173">
        <v>0.63888888888899997</v>
      </c>
      <c r="Y173">
        <v>1</v>
      </c>
    </row>
    <row r="174" spans="1:25" x14ac:dyDescent="0.25">
      <c r="A174">
        <v>1995</v>
      </c>
      <c r="B174" t="s">
        <v>175</v>
      </c>
      <c r="C174">
        <v>0.90133698888888891</v>
      </c>
      <c r="D174">
        <v>0.15772766684718301</v>
      </c>
      <c r="E174">
        <v>0.15477958882965401</v>
      </c>
      <c r="F174">
        <v>0.14186530341881001</v>
      </c>
      <c r="G174">
        <v>0.148374089764782</v>
      </c>
      <c r="H174">
        <v>7.3801554081900297E-2</v>
      </c>
      <c r="I174">
        <v>8.0613414845750603E-2</v>
      </c>
      <c r="J174">
        <v>6.5</v>
      </c>
      <c r="K174">
        <v>4</v>
      </c>
      <c r="L174">
        <v>10</v>
      </c>
      <c r="M174">
        <v>351</v>
      </c>
      <c r="N174">
        <v>207</v>
      </c>
      <c r="O174">
        <v>3</v>
      </c>
      <c r="P174">
        <v>18</v>
      </c>
      <c r="Q174">
        <v>-2.2749287749287701E-2</v>
      </c>
      <c r="R174">
        <v>9.5024154589372204E-4</v>
      </c>
      <c r="S174">
        <v>2.1904761904800001</v>
      </c>
      <c r="T174">
        <v>2.6326034063299999</v>
      </c>
      <c r="U174">
        <v>2.46258503401</v>
      </c>
      <c r="V174">
        <v>2.6107055961099999</v>
      </c>
      <c r="W174">
        <v>0.42176870748299999</v>
      </c>
      <c r="X174">
        <v>0.65206812652099999</v>
      </c>
      <c r="Y174">
        <v>3</v>
      </c>
    </row>
    <row r="175" spans="1:25" x14ac:dyDescent="0.25">
      <c r="A175" t="s">
        <v>176</v>
      </c>
      <c r="B175" t="s">
        <v>177</v>
      </c>
      <c r="C175">
        <v>4.4059243333333331</v>
      </c>
      <c r="D175">
        <v>0.16627179119684499</v>
      </c>
      <c r="E175">
        <v>0.157181918607988</v>
      </c>
      <c r="F175">
        <v>0.10356216323246201</v>
      </c>
      <c r="G175">
        <v>0.104961017790612</v>
      </c>
      <c r="H175">
        <v>0</v>
      </c>
      <c r="I175">
        <v>0</v>
      </c>
      <c r="J175">
        <v>8</v>
      </c>
      <c r="K175">
        <v>2</v>
      </c>
      <c r="L175">
        <v>3</v>
      </c>
      <c r="M175">
        <v>29</v>
      </c>
      <c r="N175">
        <v>115</v>
      </c>
      <c r="O175">
        <v>3</v>
      </c>
      <c r="P175">
        <v>12</v>
      </c>
      <c r="Q175">
        <v>6.1620312500000003E-2</v>
      </c>
      <c r="R175">
        <v>-5.3089999999999901E-2</v>
      </c>
      <c r="S175">
        <v>1.90243902439</v>
      </c>
      <c r="T175">
        <v>2.3495145631100001</v>
      </c>
      <c r="U175">
        <v>2.2682926829299999</v>
      </c>
      <c r="V175">
        <v>2.5825242718400001</v>
      </c>
      <c r="W175">
        <v>0.46341463414599998</v>
      </c>
      <c r="X175">
        <v>0.53398058252400005</v>
      </c>
      <c r="Y175">
        <v>3</v>
      </c>
    </row>
    <row r="176" spans="1:25" x14ac:dyDescent="0.25">
      <c r="A176">
        <v>1999</v>
      </c>
      <c r="B176" t="s">
        <v>178</v>
      </c>
      <c r="C176" t="e">
        <v>#DIV/0!</v>
      </c>
      <c r="D176">
        <v>9.6318507172498402E-2</v>
      </c>
      <c r="E176">
        <v>0.100354766367358</v>
      </c>
      <c r="F176">
        <v>0.12941026821474499</v>
      </c>
      <c r="G176">
        <v>0.12894001655927601</v>
      </c>
      <c r="H176">
        <v>6.0531865094456398E-2</v>
      </c>
      <c r="I176">
        <v>6.72797014131261E-2</v>
      </c>
      <c r="J176">
        <v>6.7</v>
      </c>
      <c r="K176">
        <v>8</v>
      </c>
      <c r="L176">
        <v>6</v>
      </c>
      <c r="M176">
        <v>435</v>
      </c>
      <c r="N176">
        <v>373</v>
      </c>
      <c r="O176">
        <v>1</v>
      </c>
      <c r="P176">
        <v>9</v>
      </c>
      <c r="Q176">
        <v>5.68701149425287E-2</v>
      </c>
      <c r="R176">
        <v>6.4257640750670197E-2</v>
      </c>
      <c r="S176">
        <v>2.4081632653099998</v>
      </c>
      <c r="T176">
        <v>2.4577464788699999</v>
      </c>
      <c r="U176">
        <v>2.7857142857100001</v>
      </c>
      <c r="V176">
        <v>2.4746478873200002</v>
      </c>
      <c r="W176">
        <v>0.591836734694</v>
      </c>
      <c r="X176">
        <v>0.61690140845100006</v>
      </c>
      <c r="Y176">
        <v>3</v>
      </c>
    </row>
    <row r="177" spans="1:25" x14ac:dyDescent="0.25">
      <c r="A177">
        <v>1998</v>
      </c>
      <c r="B177" t="s">
        <v>179</v>
      </c>
      <c r="C177">
        <v>-1</v>
      </c>
      <c r="D177">
        <v>0.15522509906180401</v>
      </c>
      <c r="E177">
        <v>0.131098499071891</v>
      </c>
      <c r="F177">
        <v>0.132061461649221</v>
      </c>
      <c r="G177">
        <v>9.7339412858106295E-2</v>
      </c>
      <c r="H177">
        <v>6.5030283982019502E-2</v>
      </c>
      <c r="I177">
        <v>6.01406649211427E-2</v>
      </c>
      <c r="J177">
        <v>7.8</v>
      </c>
      <c r="K177">
        <v>4</v>
      </c>
      <c r="L177">
        <v>8</v>
      </c>
      <c r="M177">
        <v>30</v>
      </c>
      <c r="N177">
        <v>187</v>
      </c>
      <c r="O177">
        <v>16</v>
      </c>
      <c r="P177">
        <v>49</v>
      </c>
      <c r="Q177">
        <v>5.3753333333333299E-2</v>
      </c>
      <c r="R177">
        <v>3.6103743315508002E-2</v>
      </c>
      <c r="S177">
        <v>2.0861244019099998</v>
      </c>
      <c r="T177">
        <v>2.125</v>
      </c>
      <c r="U177">
        <v>2.4497607655500002</v>
      </c>
      <c r="V177">
        <v>3.5</v>
      </c>
      <c r="W177">
        <v>0.51196172248799998</v>
      </c>
      <c r="X177">
        <v>0.5</v>
      </c>
      <c r="Y177">
        <v>1</v>
      </c>
    </row>
    <row r="178" spans="1:25" x14ac:dyDescent="0.25">
      <c r="A178">
        <v>1993</v>
      </c>
      <c r="B178" t="s">
        <v>180</v>
      </c>
      <c r="C178">
        <v>6.2287817142857147</v>
      </c>
      <c r="D178">
        <v>0.108937321577823</v>
      </c>
      <c r="E178">
        <v>9.2664367369101594E-2</v>
      </c>
      <c r="F178">
        <v>0.12377539971233199</v>
      </c>
      <c r="G178">
        <v>9.9928568984360894E-2</v>
      </c>
      <c r="H178">
        <v>0</v>
      </c>
      <c r="I178">
        <v>0</v>
      </c>
      <c r="J178">
        <v>6.8</v>
      </c>
      <c r="K178">
        <v>2</v>
      </c>
      <c r="L178">
        <v>7</v>
      </c>
      <c r="M178">
        <v>73</v>
      </c>
      <c r="N178">
        <v>430</v>
      </c>
      <c r="O178">
        <v>4</v>
      </c>
      <c r="P178">
        <v>22</v>
      </c>
      <c r="Q178">
        <v>3.6982191780821898E-2</v>
      </c>
      <c r="R178">
        <v>6.8319302325581296E-2</v>
      </c>
      <c r="S178">
        <v>2.67793240557</v>
      </c>
      <c r="T178">
        <v>0</v>
      </c>
      <c r="U178">
        <v>2.6421471173</v>
      </c>
      <c r="V178">
        <v>0</v>
      </c>
      <c r="W178">
        <v>0.62425447316100002</v>
      </c>
      <c r="X178">
        <v>0</v>
      </c>
      <c r="Y178">
        <v>3</v>
      </c>
    </row>
    <row r="179" spans="1:25" x14ac:dyDescent="0.25">
      <c r="A179">
        <v>1985</v>
      </c>
      <c r="B179" t="s">
        <v>181</v>
      </c>
      <c r="C179">
        <v>7.4191111111111107E-3</v>
      </c>
      <c r="D179">
        <v>0.15469265239003699</v>
      </c>
      <c r="E179">
        <v>0.15785640660815001</v>
      </c>
      <c r="F179">
        <v>0.100770156483804</v>
      </c>
      <c r="G179">
        <v>0.119073889204153</v>
      </c>
      <c r="H179">
        <v>0</v>
      </c>
      <c r="I179">
        <v>0</v>
      </c>
      <c r="J179">
        <v>7</v>
      </c>
      <c r="K179">
        <v>5</v>
      </c>
      <c r="L179">
        <v>9</v>
      </c>
      <c r="M179">
        <v>75</v>
      </c>
      <c r="N179">
        <v>132</v>
      </c>
      <c r="O179">
        <v>1</v>
      </c>
      <c r="P179">
        <v>7</v>
      </c>
      <c r="Q179">
        <v>-8.1842666666666605E-2</v>
      </c>
      <c r="R179">
        <v>-9.6406818181818094E-2</v>
      </c>
      <c r="S179">
        <v>2.2283464566900002</v>
      </c>
      <c r="T179">
        <v>2.0750000000000002</v>
      </c>
      <c r="U179">
        <v>2.35433070866</v>
      </c>
      <c r="V179">
        <v>2.35</v>
      </c>
      <c r="W179">
        <v>0.60629921259800001</v>
      </c>
      <c r="X179">
        <v>0.58750000000000002</v>
      </c>
      <c r="Y179">
        <v>0</v>
      </c>
    </row>
    <row r="180" spans="1:25" x14ac:dyDescent="0.25">
      <c r="A180">
        <v>1989</v>
      </c>
      <c r="B180" t="s">
        <v>182</v>
      </c>
      <c r="C180" t="e">
        <v>#DIV/0!</v>
      </c>
      <c r="D180">
        <v>8.5078038646456605E-2</v>
      </c>
      <c r="E180">
        <v>0.102914774184877</v>
      </c>
      <c r="F180">
        <v>0</v>
      </c>
      <c r="G180">
        <v>0</v>
      </c>
      <c r="H180">
        <v>0</v>
      </c>
      <c r="I180">
        <v>0</v>
      </c>
      <c r="J180">
        <v>7.8</v>
      </c>
      <c r="K180">
        <v>2</v>
      </c>
      <c r="L180">
        <v>13</v>
      </c>
      <c r="M180">
        <v>49</v>
      </c>
      <c r="N180">
        <v>442</v>
      </c>
      <c r="O180">
        <v>1</v>
      </c>
      <c r="P180">
        <v>10</v>
      </c>
      <c r="Q180">
        <v>0.118606122448979</v>
      </c>
      <c r="R180">
        <v>5.7062669683257898E-2</v>
      </c>
      <c r="S180">
        <v>2.3256351039299998</v>
      </c>
      <c r="T180">
        <v>1.41379310345</v>
      </c>
      <c r="U180">
        <v>2.75057736721</v>
      </c>
      <c r="V180">
        <v>1.94827586207</v>
      </c>
      <c r="W180">
        <v>0.63741339491899995</v>
      </c>
      <c r="X180">
        <v>0.46551724137900002</v>
      </c>
      <c r="Y180">
        <v>1</v>
      </c>
    </row>
    <row r="181" spans="1:25" x14ac:dyDescent="0.25">
      <c r="A181">
        <v>1993</v>
      </c>
      <c r="B181" t="s">
        <v>183</v>
      </c>
      <c r="C181">
        <v>8.7142857142857135</v>
      </c>
      <c r="D181">
        <v>8.9592083929097802E-2</v>
      </c>
      <c r="E181">
        <v>0.10366225478611001</v>
      </c>
      <c r="F181">
        <v>0.13691849219070401</v>
      </c>
      <c r="G181">
        <v>0.13524731868150899</v>
      </c>
      <c r="H181">
        <v>9.5287615562500497E-2</v>
      </c>
      <c r="I181">
        <v>0.10323089599802</v>
      </c>
      <c r="J181">
        <v>6.3</v>
      </c>
      <c r="K181">
        <v>4</v>
      </c>
      <c r="L181">
        <v>8</v>
      </c>
      <c r="M181">
        <v>25</v>
      </c>
      <c r="N181">
        <v>278</v>
      </c>
      <c r="O181">
        <v>25</v>
      </c>
      <c r="P181">
        <v>99</v>
      </c>
      <c r="Q181">
        <v>9.1023999999999994E-2</v>
      </c>
      <c r="R181">
        <v>-1.6614388489208601E-2</v>
      </c>
      <c r="S181">
        <v>2.46153846154</v>
      </c>
      <c r="T181">
        <v>1.4705882352899999</v>
      </c>
      <c r="U181">
        <v>2.9160839160799998</v>
      </c>
      <c r="V181">
        <v>1.58823529412</v>
      </c>
      <c r="W181">
        <v>0.64685314685299999</v>
      </c>
      <c r="X181">
        <v>0.35294117647099998</v>
      </c>
      <c r="Y181">
        <v>0</v>
      </c>
    </row>
    <row r="182" spans="1:25" x14ac:dyDescent="0.25">
      <c r="A182">
        <v>1988</v>
      </c>
      <c r="B182" t="s">
        <v>184</v>
      </c>
      <c r="C182">
        <v>13.381714390243902</v>
      </c>
      <c r="D182">
        <v>8.1006127001455999E-2</v>
      </c>
      <c r="E182">
        <v>0.103676767821637</v>
      </c>
      <c r="F182">
        <v>9.0458356478323093E-2</v>
      </c>
      <c r="G182">
        <v>0.14766636956859899</v>
      </c>
      <c r="H182">
        <v>8.7040505350999303E-2</v>
      </c>
      <c r="I182">
        <v>7.0982926025316403E-2</v>
      </c>
      <c r="J182">
        <v>8.3000000000000007</v>
      </c>
      <c r="K182">
        <v>1</v>
      </c>
      <c r="L182">
        <v>10</v>
      </c>
      <c r="M182">
        <v>7</v>
      </c>
      <c r="N182">
        <v>257</v>
      </c>
      <c r="O182">
        <v>10</v>
      </c>
      <c r="P182">
        <v>65</v>
      </c>
      <c r="Q182">
        <v>0.110242857142857</v>
      </c>
      <c r="R182">
        <v>1.2508171206225599E-2</v>
      </c>
      <c r="S182">
        <v>2.3901515151499999</v>
      </c>
      <c r="T182">
        <v>0</v>
      </c>
      <c r="U182">
        <v>2.6212121212100001</v>
      </c>
      <c r="V182">
        <v>0</v>
      </c>
      <c r="W182">
        <v>0.65909090909099999</v>
      </c>
      <c r="X182">
        <v>0</v>
      </c>
      <c r="Y182">
        <v>3</v>
      </c>
    </row>
    <row r="183" spans="1:25" x14ac:dyDescent="0.25">
      <c r="A183">
        <v>1975</v>
      </c>
      <c r="B183" t="s">
        <v>185</v>
      </c>
      <c r="C183">
        <v>1.7904520701754385</v>
      </c>
      <c r="D183">
        <v>0.13790971766468699</v>
      </c>
      <c r="E183">
        <v>0.12683435648703001</v>
      </c>
      <c r="F183">
        <v>0.104340315290916</v>
      </c>
      <c r="G183">
        <v>9.5742372163039102E-2</v>
      </c>
      <c r="H183">
        <v>0</v>
      </c>
      <c r="I183">
        <v>0</v>
      </c>
      <c r="J183">
        <v>8.1999999999999993</v>
      </c>
      <c r="K183">
        <v>7</v>
      </c>
      <c r="L183">
        <v>12</v>
      </c>
      <c r="M183">
        <v>70</v>
      </c>
      <c r="N183">
        <v>556</v>
      </c>
      <c r="O183">
        <v>5</v>
      </c>
      <c r="P183">
        <v>25</v>
      </c>
      <c r="Q183">
        <v>7.7571428571428496E-3</v>
      </c>
      <c r="R183">
        <v>9.6269784172662003E-3</v>
      </c>
      <c r="S183">
        <v>2.3310810810799998</v>
      </c>
      <c r="T183">
        <v>1.79411764706</v>
      </c>
      <c r="U183">
        <v>2.28716216216</v>
      </c>
      <c r="V183">
        <v>3.1470588235300001</v>
      </c>
      <c r="W183">
        <v>0.58108108108099998</v>
      </c>
      <c r="X183">
        <v>0.64705882352900002</v>
      </c>
      <c r="Y183">
        <v>3</v>
      </c>
    </row>
    <row r="184" spans="1:25" x14ac:dyDescent="0.25">
      <c r="A184">
        <v>2005</v>
      </c>
      <c r="B184" t="s">
        <v>186</v>
      </c>
      <c r="C184">
        <v>4.0274270000000003</v>
      </c>
      <c r="D184">
        <v>0.105304969917752</v>
      </c>
      <c r="E184">
        <v>0.100854638141759</v>
      </c>
      <c r="F184">
        <v>0.15040616556313199</v>
      </c>
      <c r="G184">
        <v>0.129291455121162</v>
      </c>
      <c r="H184">
        <v>0.114007998016543</v>
      </c>
      <c r="I184">
        <v>0.109792134373412</v>
      </c>
      <c r="J184">
        <v>5.9</v>
      </c>
      <c r="K184">
        <v>11</v>
      </c>
      <c r="L184">
        <v>6</v>
      </c>
      <c r="M184">
        <v>137</v>
      </c>
      <c r="N184">
        <v>105</v>
      </c>
      <c r="O184">
        <v>10</v>
      </c>
      <c r="P184">
        <v>19</v>
      </c>
      <c r="Q184">
        <v>-3.4654744525547398E-2</v>
      </c>
      <c r="R184">
        <v>-4.7960000000000003E-2</v>
      </c>
      <c r="S184">
        <v>2.84</v>
      </c>
      <c r="T184">
        <v>2.3309859154899999</v>
      </c>
      <c r="U184">
        <v>2.9</v>
      </c>
      <c r="V184">
        <v>2.7042253521099999</v>
      </c>
      <c r="W184">
        <v>0.68</v>
      </c>
      <c r="X184">
        <v>0.59154929577500004</v>
      </c>
      <c r="Y184">
        <v>3</v>
      </c>
    </row>
    <row r="185" spans="1:25" x14ac:dyDescent="0.25">
      <c r="A185">
        <v>1989</v>
      </c>
      <c r="B185" t="s">
        <v>187</v>
      </c>
      <c r="C185">
        <v>24.925475555555554</v>
      </c>
      <c r="D185">
        <v>8.84580857493351E-2</v>
      </c>
      <c r="E185">
        <v>9.1272701200855594E-2</v>
      </c>
      <c r="F185">
        <v>0</v>
      </c>
      <c r="G185">
        <v>0</v>
      </c>
      <c r="H185">
        <v>0</v>
      </c>
      <c r="I185">
        <v>0</v>
      </c>
      <c r="J185">
        <v>7.9</v>
      </c>
      <c r="K185">
        <v>3</v>
      </c>
      <c r="L185">
        <v>14</v>
      </c>
      <c r="M185">
        <v>78</v>
      </c>
      <c r="N185">
        <v>438</v>
      </c>
      <c r="O185">
        <v>2</v>
      </c>
      <c r="P185">
        <v>15</v>
      </c>
      <c r="Q185">
        <v>-4.3282051282051296E-3</v>
      </c>
      <c r="R185">
        <v>-2.2616210045662E-2</v>
      </c>
      <c r="S185">
        <v>2.2847533632300001</v>
      </c>
      <c r="T185">
        <v>2.2428571428600002</v>
      </c>
      <c r="U185">
        <v>2.4551569506700002</v>
      </c>
      <c r="V185">
        <v>2.6285714285699999</v>
      </c>
      <c r="W185">
        <v>0.52242152466400005</v>
      </c>
      <c r="X185">
        <v>0.48571428571399999</v>
      </c>
      <c r="Y185">
        <v>2</v>
      </c>
    </row>
    <row r="186" spans="1:25" x14ac:dyDescent="0.25">
      <c r="A186">
        <v>1984</v>
      </c>
      <c r="B186" t="s">
        <v>188</v>
      </c>
      <c r="C186">
        <v>-0.54110996</v>
      </c>
      <c r="D186">
        <v>0.114949390737836</v>
      </c>
      <c r="E186">
        <v>0.110248873900021</v>
      </c>
      <c r="F186">
        <v>0.11539664731601</v>
      </c>
      <c r="G186">
        <v>0.13024877416035899</v>
      </c>
      <c r="H186">
        <v>0.122074464014731</v>
      </c>
      <c r="I186">
        <v>0.118669979138237</v>
      </c>
      <c r="J186">
        <v>6.5</v>
      </c>
      <c r="K186">
        <v>2</v>
      </c>
      <c r="L186">
        <v>11</v>
      </c>
      <c r="M186">
        <v>48</v>
      </c>
      <c r="N186">
        <v>160</v>
      </c>
      <c r="O186">
        <v>17</v>
      </c>
      <c r="P186">
        <v>29</v>
      </c>
      <c r="Q186">
        <v>-7.7770833333333199E-3</v>
      </c>
      <c r="R186">
        <v>4.7237500000000002E-2</v>
      </c>
      <c r="S186">
        <v>2.62337662338</v>
      </c>
      <c r="T186">
        <v>2.3148148148100001</v>
      </c>
      <c r="U186">
        <v>2.98701298701</v>
      </c>
      <c r="V186">
        <v>2.38888888889</v>
      </c>
      <c r="W186">
        <v>0.68181818181800002</v>
      </c>
      <c r="X186">
        <v>0.59259259259300001</v>
      </c>
      <c r="Y186">
        <v>3</v>
      </c>
    </row>
    <row r="187" spans="1:25" x14ac:dyDescent="0.25">
      <c r="A187">
        <v>1994</v>
      </c>
      <c r="B187" t="s">
        <v>189</v>
      </c>
      <c r="C187">
        <v>4.7377607692307695</v>
      </c>
      <c r="D187">
        <v>7.2225214375601601E-2</v>
      </c>
      <c r="E187">
        <v>8.3411268882737796E-2</v>
      </c>
      <c r="F187">
        <v>0.128593367635538</v>
      </c>
      <c r="G187">
        <v>0.150598626207499</v>
      </c>
      <c r="H187">
        <v>0.112997818756816</v>
      </c>
      <c r="I187">
        <v>0.131304768143131</v>
      </c>
      <c r="J187">
        <v>8.1</v>
      </c>
      <c r="K187">
        <v>8</v>
      </c>
      <c r="L187">
        <v>14</v>
      </c>
      <c r="M187">
        <v>153</v>
      </c>
      <c r="N187">
        <v>619</v>
      </c>
      <c r="O187">
        <v>13</v>
      </c>
      <c r="P187">
        <v>39</v>
      </c>
      <c r="Q187">
        <v>9.0830718954248296E-2</v>
      </c>
      <c r="R187">
        <v>6.5092084006462006E-2</v>
      </c>
      <c r="S187">
        <v>2.4239999999999999</v>
      </c>
      <c r="T187">
        <v>2.5034013605399998</v>
      </c>
      <c r="U187">
        <v>2.5407999999999999</v>
      </c>
      <c r="V187">
        <v>2.5646258503400001</v>
      </c>
      <c r="W187">
        <v>0.64480000000000004</v>
      </c>
      <c r="X187">
        <v>0.632653061224</v>
      </c>
      <c r="Y187">
        <v>3</v>
      </c>
    </row>
    <row r="188" spans="1:25" x14ac:dyDescent="0.25">
      <c r="A188">
        <v>1999</v>
      </c>
      <c r="B188" t="s">
        <v>190</v>
      </c>
      <c r="C188">
        <v>-0.22685775</v>
      </c>
      <c r="D188">
        <v>0.107162382226037</v>
      </c>
      <c r="E188">
        <v>0.107368850162741</v>
      </c>
      <c r="F188">
        <v>0</v>
      </c>
      <c r="G188">
        <v>0</v>
      </c>
      <c r="H188">
        <v>0</v>
      </c>
      <c r="I188">
        <v>0</v>
      </c>
      <c r="J188">
        <v>6.1</v>
      </c>
      <c r="K188">
        <v>9</v>
      </c>
      <c r="L188">
        <v>10</v>
      </c>
      <c r="M188">
        <v>186</v>
      </c>
      <c r="N188">
        <v>441</v>
      </c>
      <c r="O188">
        <v>0</v>
      </c>
      <c r="P188">
        <v>12</v>
      </c>
      <c r="Q188">
        <v>4.0827956989247301E-2</v>
      </c>
      <c r="R188">
        <v>6.3889795918367298E-2</v>
      </c>
      <c r="S188">
        <v>2.4153005464500001</v>
      </c>
      <c r="T188">
        <v>2.1282051282099999</v>
      </c>
      <c r="U188">
        <v>2.6320582878000001</v>
      </c>
      <c r="V188">
        <v>2.4487179487200001</v>
      </c>
      <c r="W188">
        <v>0.64298724954499997</v>
      </c>
      <c r="X188">
        <v>0.47435897435899999</v>
      </c>
      <c r="Y188">
        <v>1</v>
      </c>
    </row>
    <row r="189" spans="1:25" x14ac:dyDescent="0.25">
      <c r="A189">
        <v>1999</v>
      </c>
      <c r="B189" t="s">
        <v>191</v>
      </c>
      <c r="C189">
        <v>-0.67291905555555553</v>
      </c>
      <c r="D189">
        <v>9.2018008172091104E-2</v>
      </c>
      <c r="E189">
        <v>0.109038733759506</v>
      </c>
      <c r="F189">
        <v>7.4395603410699895E-2</v>
      </c>
      <c r="G189">
        <v>9.4459820206113806E-2</v>
      </c>
      <c r="H189">
        <v>0</v>
      </c>
      <c r="I189">
        <v>0</v>
      </c>
      <c r="J189">
        <v>7.4</v>
      </c>
      <c r="K189">
        <v>7</v>
      </c>
      <c r="L189">
        <v>8</v>
      </c>
      <c r="M189">
        <v>149</v>
      </c>
      <c r="N189">
        <v>229</v>
      </c>
      <c r="O189">
        <v>5</v>
      </c>
      <c r="P189">
        <v>13</v>
      </c>
      <c r="Q189">
        <v>8.7518791946308697E-2</v>
      </c>
      <c r="R189">
        <v>0.15413799126637501</v>
      </c>
      <c r="S189">
        <v>2.3263473053900001</v>
      </c>
      <c r="T189">
        <v>2.5</v>
      </c>
      <c r="U189">
        <v>2.5748502994</v>
      </c>
      <c r="V189">
        <v>2.25</v>
      </c>
      <c r="W189">
        <v>0.60778443113799996</v>
      </c>
      <c r="X189">
        <v>0.75</v>
      </c>
      <c r="Y189">
        <v>3</v>
      </c>
    </row>
    <row r="190" spans="1:25" x14ac:dyDescent="0.25">
      <c r="A190">
        <v>1997</v>
      </c>
      <c r="B190" t="s">
        <v>192</v>
      </c>
      <c r="C190">
        <v>-1</v>
      </c>
      <c r="D190">
        <v>0.14727508975040199</v>
      </c>
      <c r="E190">
        <v>0.15535224289433799</v>
      </c>
      <c r="F190">
        <v>0.112632659698815</v>
      </c>
      <c r="G190">
        <v>0.105903176647276</v>
      </c>
      <c r="H190">
        <v>0.15211289371001699</v>
      </c>
      <c r="I190">
        <v>0.13661824651378199</v>
      </c>
      <c r="J190">
        <v>8.4</v>
      </c>
      <c r="K190">
        <v>3</v>
      </c>
      <c r="L190">
        <v>18</v>
      </c>
      <c r="M190">
        <v>78</v>
      </c>
      <c r="N190">
        <v>579</v>
      </c>
      <c r="O190">
        <v>19</v>
      </c>
      <c r="P190">
        <v>76</v>
      </c>
      <c r="Q190">
        <v>8.3125641025641003E-2</v>
      </c>
      <c r="R190">
        <v>-1.06024179620034E-2</v>
      </c>
      <c r="S190">
        <v>2.2861491628600001</v>
      </c>
      <c r="T190">
        <v>0</v>
      </c>
      <c r="U190">
        <v>2.4140030441400002</v>
      </c>
      <c r="V190">
        <v>0</v>
      </c>
      <c r="W190">
        <v>0.53729071537299999</v>
      </c>
      <c r="X190">
        <v>0</v>
      </c>
      <c r="Y190">
        <v>1</v>
      </c>
    </row>
    <row r="191" spans="1:25" x14ac:dyDescent="0.25">
      <c r="A191">
        <v>1998</v>
      </c>
      <c r="B191" t="s">
        <v>193</v>
      </c>
      <c r="C191" t="e">
        <v>#DIV/0!</v>
      </c>
      <c r="D191">
        <v>9.1397832429466905E-2</v>
      </c>
      <c r="E191">
        <v>8.4757646481842794E-2</v>
      </c>
      <c r="F191">
        <v>7.8401189623392695E-2</v>
      </c>
      <c r="G191">
        <v>7.6902587739031802E-2</v>
      </c>
      <c r="H191">
        <v>5.29070794112892E-2</v>
      </c>
      <c r="I191">
        <v>5.2637269331825699E-2</v>
      </c>
      <c r="J191">
        <v>7.2</v>
      </c>
      <c r="K191">
        <v>7</v>
      </c>
      <c r="L191">
        <v>28</v>
      </c>
      <c r="M191">
        <v>69</v>
      </c>
      <c r="N191">
        <v>809</v>
      </c>
      <c r="O191">
        <v>2</v>
      </c>
      <c r="P191">
        <v>16</v>
      </c>
      <c r="Q191">
        <v>1.9527536231884E-2</v>
      </c>
      <c r="R191">
        <v>9.34857849196539E-3</v>
      </c>
      <c r="S191">
        <v>2.36511627907</v>
      </c>
      <c r="T191">
        <v>2.2222222222200001</v>
      </c>
      <c r="U191">
        <v>2.4593023255799999</v>
      </c>
      <c r="V191">
        <v>3.4444444444400002</v>
      </c>
      <c r="W191">
        <v>0.57441860465100003</v>
      </c>
      <c r="X191">
        <v>1</v>
      </c>
      <c r="Y191">
        <v>1</v>
      </c>
    </row>
    <row r="192" spans="1:25" x14ac:dyDescent="0.25">
      <c r="A192">
        <v>2000</v>
      </c>
      <c r="B192" t="s">
        <v>194</v>
      </c>
      <c r="C192">
        <v>2.6061982857142856</v>
      </c>
      <c r="D192">
        <v>6.7211831083759097E-2</v>
      </c>
      <c r="E192">
        <v>6.5007383943192401E-2</v>
      </c>
      <c r="F192">
        <v>9.6563334276700899E-2</v>
      </c>
      <c r="G192">
        <v>9.2855106749981597E-2</v>
      </c>
      <c r="H192">
        <v>0.12146748460734</v>
      </c>
      <c r="I192">
        <v>0.12231869984758</v>
      </c>
      <c r="J192">
        <v>7.2</v>
      </c>
      <c r="K192">
        <v>11</v>
      </c>
      <c r="L192">
        <v>11</v>
      </c>
      <c r="M192">
        <v>437</v>
      </c>
      <c r="N192">
        <v>296</v>
      </c>
      <c r="O192">
        <v>33</v>
      </c>
      <c r="P192">
        <v>65</v>
      </c>
      <c r="Q192">
        <v>2.2190389016018299E-2</v>
      </c>
      <c r="R192">
        <v>4.4842229729729698E-2</v>
      </c>
      <c r="S192">
        <v>2.0029850746300002</v>
      </c>
      <c r="T192">
        <v>2.2261306532699998</v>
      </c>
      <c r="U192">
        <v>2.3492537313400002</v>
      </c>
      <c r="V192">
        <v>2.5276381909499999</v>
      </c>
      <c r="W192">
        <v>0.62985074626899995</v>
      </c>
      <c r="X192">
        <v>0.60050251256300002</v>
      </c>
      <c r="Y192">
        <v>3</v>
      </c>
    </row>
    <row r="193" spans="1:25" x14ac:dyDescent="0.25">
      <c r="A193">
        <v>1971</v>
      </c>
      <c r="B193" t="s">
        <v>195</v>
      </c>
      <c r="C193">
        <v>1.7849981777777777</v>
      </c>
      <c r="D193">
        <v>0.12535551576074599</v>
      </c>
      <c r="E193">
        <v>0.13913602617344001</v>
      </c>
      <c r="F193">
        <v>4.3320994755649801E-2</v>
      </c>
      <c r="G193">
        <v>5.4737452641834897E-2</v>
      </c>
      <c r="H193">
        <v>0</v>
      </c>
      <c r="I193">
        <v>0</v>
      </c>
      <c r="J193">
        <v>6.1</v>
      </c>
      <c r="K193">
        <v>3</v>
      </c>
      <c r="L193">
        <v>4</v>
      </c>
      <c r="M193">
        <v>16</v>
      </c>
      <c r="N193">
        <v>34</v>
      </c>
      <c r="O193">
        <v>2</v>
      </c>
      <c r="P193">
        <v>12</v>
      </c>
      <c r="Q193">
        <v>0.10978125</v>
      </c>
      <c r="R193">
        <v>4.98617647058823E-2</v>
      </c>
      <c r="S193">
        <v>1.65853658537</v>
      </c>
      <c r="T193">
        <v>2</v>
      </c>
      <c r="U193">
        <v>2.4390243902400002</v>
      </c>
      <c r="V193">
        <v>2</v>
      </c>
      <c r="W193">
        <v>0.60975609756100002</v>
      </c>
      <c r="X193">
        <v>0.88888888888899997</v>
      </c>
      <c r="Y193">
        <v>1</v>
      </c>
    </row>
    <row r="194" spans="1:25" x14ac:dyDescent="0.25">
      <c r="A194">
        <v>1996</v>
      </c>
      <c r="B194" t="s">
        <v>196</v>
      </c>
      <c r="C194">
        <v>3.9282939615384613</v>
      </c>
      <c r="D194">
        <v>8.9479119820157604E-2</v>
      </c>
      <c r="E194">
        <v>0.10826316387882701</v>
      </c>
      <c r="F194">
        <v>0.12208100364157699</v>
      </c>
      <c r="G194">
        <v>0.115859614578051</v>
      </c>
      <c r="H194">
        <v>8.2637100775169198E-2</v>
      </c>
      <c r="I194">
        <v>9.4362063965981194E-2</v>
      </c>
      <c r="J194">
        <v>5.3</v>
      </c>
      <c r="K194">
        <v>4</v>
      </c>
      <c r="L194">
        <v>8</v>
      </c>
      <c r="M194">
        <v>41</v>
      </c>
      <c r="N194">
        <v>208</v>
      </c>
      <c r="O194">
        <v>7</v>
      </c>
      <c r="P194">
        <v>26</v>
      </c>
      <c r="Q194">
        <v>-5.1756097560975598E-3</v>
      </c>
      <c r="R194">
        <v>-2.8386538461538401E-2</v>
      </c>
      <c r="S194">
        <v>2.4243697479000001</v>
      </c>
      <c r="T194">
        <v>2.36363636364</v>
      </c>
      <c r="U194">
        <v>2.6974789916000002</v>
      </c>
      <c r="V194">
        <v>1.4545454545500001</v>
      </c>
      <c r="W194">
        <v>0.71428571428599996</v>
      </c>
      <c r="X194">
        <v>0.27272727272699998</v>
      </c>
      <c r="Y194">
        <v>1</v>
      </c>
    </row>
    <row r="195" spans="1:25" x14ac:dyDescent="0.25">
      <c r="A195">
        <v>1997</v>
      </c>
      <c r="B195" t="s">
        <v>197</v>
      </c>
      <c r="C195">
        <v>3.939562</v>
      </c>
      <c r="D195">
        <v>9.5027273505313994E-2</v>
      </c>
      <c r="E195">
        <v>0.110743428377557</v>
      </c>
      <c r="F195">
        <v>0.128121897937679</v>
      </c>
      <c r="G195">
        <v>0.13853321389349699</v>
      </c>
      <c r="H195">
        <v>8.9935338949446705E-2</v>
      </c>
      <c r="I195">
        <v>9.9816201331773505E-2</v>
      </c>
      <c r="J195">
        <v>7.3</v>
      </c>
      <c r="K195">
        <v>5</v>
      </c>
      <c r="L195">
        <v>10</v>
      </c>
      <c r="M195">
        <v>93</v>
      </c>
      <c r="N195">
        <v>254</v>
      </c>
      <c r="O195">
        <v>9</v>
      </c>
      <c r="P195">
        <v>45</v>
      </c>
      <c r="Q195">
        <v>-1.6075268817204299E-3</v>
      </c>
      <c r="R195">
        <v>2.10948818897637E-2</v>
      </c>
      <c r="S195">
        <v>2.0893371757899999</v>
      </c>
      <c r="T195">
        <v>0</v>
      </c>
      <c r="U195">
        <v>2.52449567723</v>
      </c>
      <c r="V195">
        <v>0</v>
      </c>
      <c r="W195">
        <v>0.56484149855900001</v>
      </c>
      <c r="X195">
        <v>0</v>
      </c>
      <c r="Y195">
        <v>1</v>
      </c>
    </row>
    <row r="196" spans="1:25" x14ac:dyDescent="0.25">
      <c r="A196">
        <v>1966</v>
      </c>
      <c r="B196" t="s">
        <v>198</v>
      </c>
      <c r="C196">
        <v>-0.1544527</v>
      </c>
      <c r="D196">
        <v>0.117112637545094</v>
      </c>
      <c r="E196">
        <v>0.116621565533174</v>
      </c>
      <c r="F196">
        <v>0.120767154356407</v>
      </c>
      <c r="G196">
        <v>0.117226634399166</v>
      </c>
      <c r="H196">
        <v>0</v>
      </c>
      <c r="I196">
        <v>0</v>
      </c>
      <c r="J196">
        <v>6.8</v>
      </c>
      <c r="K196">
        <v>2</v>
      </c>
      <c r="L196">
        <v>8</v>
      </c>
      <c r="M196">
        <v>48</v>
      </c>
      <c r="N196">
        <v>354</v>
      </c>
      <c r="O196">
        <v>3</v>
      </c>
      <c r="P196">
        <v>13</v>
      </c>
      <c r="Q196">
        <v>0.116675</v>
      </c>
      <c r="R196">
        <v>-3.0031073446327599E-3</v>
      </c>
      <c r="S196">
        <v>2.1447368421099999</v>
      </c>
      <c r="T196">
        <v>2.2755102040800002</v>
      </c>
      <c r="U196">
        <v>2.4703947368399999</v>
      </c>
      <c r="V196">
        <v>2.7857142857100001</v>
      </c>
      <c r="W196">
        <v>0.53289473684199995</v>
      </c>
      <c r="X196">
        <v>0.632653061224</v>
      </c>
      <c r="Y196">
        <v>0</v>
      </c>
    </row>
    <row r="197" spans="1:25" x14ac:dyDescent="0.25">
      <c r="A197">
        <v>1996</v>
      </c>
      <c r="B197" t="s">
        <v>199</v>
      </c>
      <c r="C197">
        <v>2.0709518249999999</v>
      </c>
      <c r="D197">
        <v>0.11891699562545099</v>
      </c>
      <c r="E197">
        <v>0.11417248237160101</v>
      </c>
      <c r="F197">
        <v>7.9153303706214498E-2</v>
      </c>
      <c r="G197">
        <v>8.5010412620695794E-2</v>
      </c>
      <c r="H197">
        <v>5.5798990955400897E-2</v>
      </c>
      <c r="I197">
        <v>5.90506579500093E-2</v>
      </c>
      <c r="J197">
        <v>8.3000000000000007</v>
      </c>
      <c r="K197">
        <v>4</v>
      </c>
      <c r="L197">
        <v>21</v>
      </c>
      <c r="M197">
        <v>188</v>
      </c>
      <c r="N197">
        <v>520</v>
      </c>
      <c r="O197">
        <v>5</v>
      </c>
      <c r="P197">
        <v>7</v>
      </c>
      <c r="Q197">
        <v>7.9174468085106295E-2</v>
      </c>
      <c r="R197">
        <v>6.2434038461538402E-2</v>
      </c>
      <c r="S197">
        <v>2.2783300198799998</v>
      </c>
      <c r="T197">
        <v>2.2000000000000002</v>
      </c>
      <c r="U197">
        <v>2.6282306163000002</v>
      </c>
      <c r="V197">
        <v>2.2780487804899998</v>
      </c>
      <c r="W197">
        <v>0.58051689860800004</v>
      </c>
      <c r="X197">
        <v>0.6</v>
      </c>
      <c r="Y197">
        <v>2</v>
      </c>
    </row>
    <row r="198" spans="1:25" x14ac:dyDescent="0.25">
      <c r="A198">
        <v>1999</v>
      </c>
      <c r="B198" t="s">
        <v>200</v>
      </c>
      <c r="C198">
        <v>1.346041055718475</v>
      </c>
      <c r="D198">
        <v>0.12548748140511901</v>
      </c>
      <c r="E198">
        <v>0.119275766028675</v>
      </c>
      <c r="F198">
        <v>8.7440039508578399E-2</v>
      </c>
      <c r="G198">
        <v>9.1940120057915506E-2</v>
      </c>
      <c r="H198">
        <v>0.123049100277799</v>
      </c>
      <c r="I198">
        <v>0.12577431241069401</v>
      </c>
      <c r="J198">
        <v>8.8000000000000007</v>
      </c>
      <c r="K198">
        <v>7</v>
      </c>
      <c r="L198">
        <v>10</v>
      </c>
      <c r="M198">
        <v>133</v>
      </c>
      <c r="N198">
        <v>646</v>
      </c>
      <c r="O198">
        <v>24</v>
      </c>
      <c r="P198">
        <v>83</v>
      </c>
      <c r="Q198">
        <v>-4.8150375939849596E-3</v>
      </c>
      <c r="R198">
        <v>-1.41504643962848E-2</v>
      </c>
      <c r="S198">
        <v>2.11481975968</v>
      </c>
      <c r="T198">
        <v>2.86666666667</v>
      </c>
      <c r="U198">
        <v>2.31642189586</v>
      </c>
      <c r="V198">
        <v>3.0333333333299999</v>
      </c>
      <c r="W198">
        <v>0.53671562082799995</v>
      </c>
      <c r="X198">
        <v>0.53333333333300004</v>
      </c>
      <c r="Y198">
        <v>1</v>
      </c>
    </row>
    <row r="199" spans="1:25" x14ac:dyDescent="0.25">
      <c r="A199">
        <v>2003</v>
      </c>
      <c r="B199" t="s">
        <v>201</v>
      </c>
      <c r="C199">
        <v>7.6588535714285717</v>
      </c>
      <c r="D199">
        <v>0.16788499405804</v>
      </c>
      <c r="E199">
        <v>0.14511975703857</v>
      </c>
      <c r="F199">
        <v>8.4084296505690603E-2</v>
      </c>
      <c r="G199">
        <v>8.11760823495742E-2</v>
      </c>
      <c r="H199">
        <v>0</v>
      </c>
      <c r="I199">
        <v>0</v>
      </c>
      <c r="J199">
        <v>6.4</v>
      </c>
      <c r="K199">
        <v>7</v>
      </c>
      <c r="L199">
        <v>9</v>
      </c>
      <c r="M199">
        <v>151</v>
      </c>
      <c r="N199">
        <v>104</v>
      </c>
      <c r="O199">
        <v>25</v>
      </c>
      <c r="P199">
        <v>63</v>
      </c>
      <c r="Q199">
        <v>-6.4953642384105906E-2</v>
      </c>
      <c r="R199">
        <v>-7.4376923076922993E-2</v>
      </c>
      <c r="S199">
        <v>1.43333333333</v>
      </c>
      <c r="T199">
        <v>2.2977777777799999</v>
      </c>
      <c r="U199">
        <v>2.6666666666699999</v>
      </c>
      <c r="V199">
        <v>2.4266666666700001</v>
      </c>
      <c r="W199">
        <v>0.36666666666699999</v>
      </c>
      <c r="X199">
        <v>0.54666666666700003</v>
      </c>
      <c r="Y199">
        <v>3</v>
      </c>
    </row>
    <row r="200" spans="1:25" x14ac:dyDescent="0.25">
      <c r="A200">
        <v>2000</v>
      </c>
      <c r="B200" t="s">
        <v>202</v>
      </c>
      <c r="C200">
        <v>0.60085322222222226</v>
      </c>
      <c r="D200">
        <v>0.126647843678518</v>
      </c>
      <c r="E200">
        <v>0.13893290895674701</v>
      </c>
      <c r="F200">
        <v>7.2404253097027305E-2</v>
      </c>
      <c r="G200">
        <v>6.8106360985317804E-2</v>
      </c>
      <c r="H200">
        <v>0</v>
      </c>
      <c r="I200">
        <v>0</v>
      </c>
      <c r="J200">
        <v>6.8</v>
      </c>
      <c r="K200">
        <v>2</v>
      </c>
      <c r="L200">
        <v>5</v>
      </c>
      <c r="M200">
        <v>44</v>
      </c>
      <c r="N200">
        <v>95</v>
      </c>
      <c r="O200">
        <v>18</v>
      </c>
      <c r="P200">
        <v>54</v>
      </c>
      <c r="Q200">
        <v>-8.61818181818182E-3</v>
      </c>
      <c r="R200">
        <v>-7.6179999999999998E-2</v>
      </c>
      <c r="S200">
        <v>2.2661870503600001</v>
      </c>
      <c r="T200">
        <v>0</v>
      </c>
      <c r="U200">
        <v>2.4388489208599999</v>
      </c>
      <c r="V200">
        <v>0</v>
      </c>
      <c r="W200">
        <v>0.49640287769800001</v>
      </c>
      <c r="X200">
        <v>0</v>
      </c>
      <c r="Y200">
        <v>1</v>
      </c>
    </row>
    <row r="201" spans="1:25" x14ac:dyDescent="0.25">
      <c r="A201">
        <v>1985</v>
      </c>
      <c r="B201" t="s">
        <v>203</v>
      </c>
      <c r="C201">
        <v>2.4779386538461536</v>
      </c>
      <c r="D201">
        <v>9.7781252000890898E-2</v>
      </c>
      <c r="E201">
        <v>0.10603612684538501</v>
      </c>
      <c r="F201">
        <v>0.13716557705551</v>
      </c>
      <c r="G201">
        <v>0.12699045606673201</v>
      </c>
      <c r="H201">
        <v>8.3621732001767202E-2</v>
      </c>
      <c r="I201">
        <v>8.2082149051415601E-2</v>
      </c>
      <c r="J201">
        <v>5.8</v>
      </c>
      <c r="K201">
        <v>1</v>
      </c>
      <c r="L201">
        <v>8</v>
      </c>
      <c r="M201">
        <v>25</v>
      </c>
      <c r="N201">
        <v>256</v>
      </c>
      <c r="O201">
        <v>4</v>
      </c>
      <c r="P201">
        <v>22</v>
      </c>
      <c r="Q201">
        <v>-4.9899999999999903E-2</v>
      </c>
      <c r="R201">
        <v>4.2691406249999999E-3</v>
      </c>
      <c r="S201">
        <v>2.3722943722899998</v>
      </c>
      <c r="T201">
        <v>2.16</v>
      </c>
      <c r="U201">
        <v>2.5497835497799999</v>
      </c>
      <c r="V201">
        <v>2.4</v>
      </c>
      <c r="W201">
        <v>0.58008658008699998</v>
      </c>
      <c r="X201">
        <v>0.62</v>
      </c>
      <c r="Y201">
        <v>0</v>
      </c>
    </row>
    <row r="202" spans="1:25" x14ac:dyDescent="0.25">
      <c r="A202">
        <v>1970</v>
      </c>
      <c r="B202" t="s">
        <v>204</v>
      </c>
      <c r="C202">
        <v>1.3174919130434783</v>
      </c>
      <c r="D202">
        <v>9.8927785081455097E-2</v>
      </c>
      <c r="E202">
        <v>9.1139598704644595E-2</v>
      </c>
      <c r="F202">
        <v>0</v>
      </c>
      <c r="G202">
        <v>0</v>
      </c>
      <c r="H202">
        <v>0</v>
      </c>
      <c r="I202">
        <v>0</v>
      </c>
      <c r="J202">
        <v>7.5</v>
      </c>
      <c r="K202">
        <v>6</v>
      </c>
      <c r="L202">
        <v>8</v>
      </c>
      <c r="M202">
        <v>224</v>
      </c>
      <c r="N202">
        <v>284</v>
      </c>
      <c r="O202">
        <v>2</v>
      </c>
      <c r="P202">
        <v>7</v>
      </c>
      <c r="Q202">
        <v>0.104770089285714</v>
      </c>
      <c r="R202">
        <v>5.4404577464788703E-2</v>
      </c>
      <c r="S202">
        <v>2.3825363825400001</v>
      </c>
      <c r="T202">
        <v>1.74074074074</v>
      </c>
      <c r="U202">
        <v>2.6382536382500001</v>
      </c>
      <c r="V202">
        <v>1.9629629629600001</v>
      </c>
      <c r="W202">
        <v>0.67359667359700004</v>
      </c>
      <c r="X202">
        <v>0.37037037036999998</v>
      </c>
      <c r="Y202">
        <v>3</v>
      </c>
    </row>
    <row r="203" spans="1:25" x14ac:dyDescent="0.25">
      <c r="A203">
        <v>1985</v>
      </c>
      <c r="B203" t="s">
        <v>205</v>
      </c>
      <c r="C203">
        <v>5.8272825454545458</v>
      </c>
      <c r="D203">
        <v>0.10563602610933601</v>
      </c>
      <c r="E203">
        <v>0.100988990323994</v>
      </c>
      <c r="F203">
        <v>0.119577332575587</v>
      </c>
      <c r="G203">
        <v>0.12512731208931399</v>
      </c>
      <c r="H203">
        <v>0.13070720001740499</v>
      </c>
      <c r="I203">
        <v>0.12866675808602501</v>
      </c>
      <c r="J203">
        <v>6.7</v>
      </c>
      <c r="K203">
        <v>7</v>
      </c>
      <c r="L203">
        <v>15</v>
      </c>
      <c r="M203">
        <v>85</v>
      </c>
      <c r="N203">
        <v>634</v>
      </c>
      <c r="O203">
        <v>0</v>
      </c>
      <c r="P203">
        <v>8</v>
      </c>
      <c r="Q203">
        <v>6.77229813664596E-2</v>
      </c>
      <c r="R203">
        <v>4.1418996415770598E-2</v>
      </c>
      <c r="S203">
        <v>2.5324675324700001</v>
      </c>
      <c r="T203">
        <v>2.03846153846</v>
      </c>
      <c r="U203">
        <v>2.4343434343400001</v>
      </c>
      <c r="V203">
        <v>3.61538461538</v>
      </c>
      <c r="W203">
        <v>0.60750360750400001</v>
      </c>
      <c r="X203">
        <v>0.57692307692300004</v>
      </c>
      <c r="Y203">
        <v>1</v>
      </c>
    </row>
    <row r="204" spans="1:25" x14ac:dyDescent="0.25">
      <c r="A204">
        <v>1982</v>
      </c>
      <c r="B204" t="s">
        <v>206</v>
      </c>
      <c r="C204" t="e">
        <v>#DIV/0!</v>
      </c>
      <c r="D204">
        <v>0.120533497612527</v>
      </c>
      <c r="E204">
        <v>0.1324649451429</v>
      </c>
      <c r="F204">
        <v>0</v>
      </c>
      <c r="G204">
        <v>0</v>
      </c>
      <c r="H204">
        <v>0</v>
      </c>
      <c r="I204">
        <v>0</v>
      </c>
      <c r="J204">
        <v>5.0999999999999996</v>
      </c>
      <c r="K204">
        <v>4</v>
      </c>
      <c r="L204">
        <v>5</v>
      </c>
      <c r="M204">
        <v>90</v>
      </c>
      <c r="N204">
        <v>104</v>
      </c>
      <c r="O204">
        <v>1</v>
      </c>
      <c r="P204">
        <v>10</v>
      </c>
      <c r="Q204">
        <v>2.0293333333333299E-2</v>
      </c>
      <c r="R204">
        <v>1.7210576923076901E-2</v>
      </c>
      <c r="S204">
        <v>2.3534482758599999</v>
      </c>
      <c r="T204">
        <v>2.9102564102600001</v>
      </c>
      <c r="U204">
        <v>2.0862068965499998</v>
      </c>
      <c r="V204">
        <v>2.7564102564100001</v>
      </c>
      <c r="W204">
        <v>0.48275862068999997</v>
      </c>
      <c r="X204">
        <v>0.85897435897399999</v>
      </c>
      <c r="Y204">
        <v>3</v>
      </c>
    </row>
    <row r="205" spans="1:25" x14ac:dyDescent="0.25">
      <c r="A205">
        <v>1989</v>
      </c>
      <c r="B205" t="s">
        <v>207</v>
      </c>
      <c r="C205">
        <v>6.4516109999999998</v>
      </c>
      <c r="D205">
        <v>0.12076042472684199</v>
      </c>
      <c r="E205">
        <v>0.13468619053931799</v>
      </c>
      <c r="F205">
        <v>0</v>
      </c>
      <c r="G205">
        <v>0</v>
      </c>
      <c r="H205">
        <v>0</v>
      </c>
      <c r="I205">
        <v>0</v>
      </c>
      <c r="J205">
        <v>3.9</v>
      </c>
      <c r="K205">
        <v>6</v>
      </c>
      <c r="L205">
        <v>5</v>
      </c>
      <c r="M205">
        <v>130</v>
      </c>
      <c r="N205">
        <v>98</v>
      </c>
      <c r="O205">
        <v>1</v>
      </c>
      <c r="P205">
        <v>6</v>
      </c>
      <c r="Q205">
        <v>5.4776153846153801E-2</v>
      </c>
      <c r="R205">
        <v>-2.64959183673469E-2</v>
      </c>
      <c r="S205">
        <v>2.1219512195100001</v>
      </c>
      <c r="T205">
        <v>2.45714285714</v>
      </c>
      <c r="U205">
        <v>2.6747967479699999</v>
      </c>
      <c r="V205">
        <v>3.0761904761899999</v>
      </c>
      <c r="W205">
        <v>0.59349593495899999</v>
      </c>
      <c r="X205">
        <v>0.71428571428599996</v>
      </c>
      <c r="Y205">
        <v>3</v>
      </c>
    </row>
    <row r="206" spans="1:25" x14ac:dyDescent="0.25">
      <c r="A206">
        <v>1997</v>
      </c>
      <c r="B206" t="s">
        <v>208</v>
      </c>
      <c r="C206">
        <v>8.1725167499999998</v>
      </c>
      <c r="D206">
        <v>8.7052899642091494E-2</v>
      </c>
      <c r="E206">
        <v>9.00010275017286E-2</v>
      </c>
      <c r="F206">
        <v>0.104009919830022</v>
      </c>
      <c r="G206">
        <v>0.10911264683057099</v>
      </c>
      <c r="H206">
        <v>9.7538033503442395E-2</v>
      </c>
      <c r="I206">
        <v>9.97652163486904E-2</v>
      </c>
      <c r="J206">
        <v>7.8</v>
      </c>
      <c r="K206">
        <v>3</v>
      </c>
      <c r="L206">
        <v>13</v>
      </c>
      <c r="M206">
        <v>91</v>
      </c>
      <c r="N206">
        <v>289</v>
      </c>
      <c r="O206">
        <v>10</v>
      </c>
      <c r="P206">
        <v>31</v>
      </c>
      <c r="Q206">
        <v>-8.5189010989010897E-2</v>
      </c>
      <c r="R206">
        <v>-8.3775086505190298E-3</v>
      </c>
      <c r="S206">
        <v>2.3960396039599998</v>
      </c>
      <c r="T206">
        <v>1.8961038961000001</v>
      </c>
      <c r="U206">
        <v>2.67326732673</v>
      </c>
      <c r="V206">
        <v>2.0779220779199998</v>
      </c>
      <c r="W206">
        <v>0.58745874587500002</v>
      </c>
      <c r="X206">
        <v>0.402597402597</v>
      </c>
      <c r="Y206">
        <v>1</v>
      </c>
    </row>
    <row r="207" spans="1:25" x14ac:dyDescent="0.25">
      <c r="A207">
        <v>2000</v>
      </c>
      <c r="B207" t="s">
        <v>209</v>
      </c>
      <c r="C207">
        <v>1.8</v>
      </c>
      <c r="D207">
        <v>8.1212400639266893E-2</v>
      </c>
      <c r="E207">
        <v>9.2490284468810594E-2</v>
      </c>
      <c r="F207">
        <v>0.105192702342471</v>
      </c>
      <c r="G207">
        <v>0.11151271653261099</v>
      </c>
      <c r="H207">
        <v>8.1693224736279005E-2</v>
      </c>
      <c r="I207">
        <v>8.4063899008526705E-2</v>
      </c>
      <c r="J207">
        <v>4.8</v>
      </c>
      <c r="K207">
        <v>7</v>
      </c>
      <c r="L207">
        <v>11</v>
      </c>
      <c r="M207">
        <v>142</v>
      </c>
      <c r="N207">
        <v>328</v>
      </c>
      <c r="O207">
        <v>1</v>
      </c>
      <c r="P207">
        <v>9</v>
      </c>
      <c r="Q207">
        <v>-7.0176056338028198E-3</v>
      </c>
      <c r="R207">
        <v>4.5412195121951202E-2</v>
      </c>
      <c r="S207">
        <v>2.3157894736800002</v>
      </c>
      <c r="T207">
        <v>2.71153846154</v>
      </c>
      <c r="U207">
        <v>2.3827751196200002</v>
      </c>
      <c r="V207">
        <v>3.44230769231</v>
      </c>
      <c r="W207">
        <v>0.56459330143499997</v>
      </c>
      <c r="X207">
        <v>0.92307692307699996</v>
      </c>
      <c r="Y207">
        <v>1</v>
      </c>
    </row>
    <row r="208" spans="1:25" x14ac:dyDescent="0.25">
      <c r="A208">
        <v>1992</v>
      </c>
      <c r="B208" t="s">
        <v>210</v>
      </c>
      <c r="C208">
        <v>-0.65186730555555561</v>
      </c>
      <c r="D208">
        <v>0</v>
      </c>
      <c r="E208">
        <v>7.2246733181620407E-2</v>
      </c>
      <c r="F208">
        <v>0</v>
      </c>
      <c r="G208">
        <v>0</v>
      </c>
      <c r="H208">
        <v>0</v>
      </c>
      <c r="I208">
        <v>0</v>
      </c>
      <c r="J208">
        <v>7.9</v>
      </c>
      <c r="K208">
        <v>0</v>
      </c>
      <c r="L208">
        <v>7</v>
      </c>
      <c r="M208">
        <v>0</v>
      </c>
      <c r="N208">
        <v>929</v>
      </c>
      <c r="O208">
        <v>12</v>
      </c>
      <c r="P208">
        <v>28</v>
      </c>
      <c r="Q208">
        <v>0</v>
      </c>
      <c r="R208">
        <v>-7.3836383207750199E-3</v>
      </c>
      <c r="S208">
        <v>2.1463939720099998</v>
      </c>
      <c r="T208">
        <v>0</v>
      </c>
      <c r="U208">
        <v>2.46393972013</v>
      </c>
      <c r="V208">
        <v>0</v>
      </c>
      <c r="W208">
        <v>0.57911733046299996</v>
      </c>
      <c r="X208">
        <v>0</v>
      </c>
      <c r="Y208">
        <v>0</v>
      </c>
    </row>
    <row r="209" spans="1:25" x14ac:dyDescent="0.25">
      <c r="A209">
        <v>2000</v>
      </c>
      <c r="B209" t="s">
        <v>211</v>
      </c>
      <c r="C209">
        <v>-0.6947642610062893</v>
      </c>
      <c r="D209">
        <v>8.4047814852074396E-2</v>
      </c>
      <c r="E209">
        <v>8.8045749347623395E-2</v>
      </c>
      <c r="F209">
        <v>0.11383581977248999</v>
      </c>
      <c r="G209">
        <v>0.108698302020993</v>
      </c>
      <c r="H209">
        <v>7.3947303886598204E-2</v>
      </c>
      <c r="I209">
        <v>6.9495963555839396E-2</v>
      </c>
      <c r="J209">
        <v>6</v>
      </c>
      <c r="K209">
        <v>3</v>
      </c>
      <c r="L209">
        <v>13</v>
      </c>
      <c r="M209">
        <v>84</v>
      </c>
      <c r="N209">
        <v>567</v>
      </c>
      <c r="O209">
        <v>9</v>
      </c>
      <c r="P209">
        <v>25</v>
      </c>
      <c r="Q209">
        <v>-3.7926190476190398E-2</v>
      </c>
      <c r="R209">
        <v>1.40349206349206E-2</v>
      </c>
      <c r="S209">
        <v>2.2611367127499999</v>
      </c>
      <c r="T209">
        <v>0</v>
      </c>
      <c r="U209">
        <v>2.5514592933900002</v>
      </c>
      <c r="V209">
        <v>0</v>
      </c>
      <c r="W209">
        <v>0.56835637480800005</v>
      </c>
      <c r="X209">
        <v>0</v>
      </c>
      <c r="Y209">
        <v>1</v>
      </c>
    </row>
    <row r="210" spans="1:25" x14ac:dyDescent="0.25">
      <c r="A210">
        <v>1990</v>
      </c>
      <c r="B210" t="s">
        <v>212</v>
      </c>
      <c r="C210">
        <v>-0.14198176000000001</v>
      </c>
      <c r="D210">
        <v>0.13624189431870801</v>
      </c>
      <c r="E210">
        <v>0.127655011984456</v>
      </c>
      <c r="F210">
        <v>9.1017634147243898E-2</v>
      </c>
      <c r="G210">
        <v>9.7968342012853399E-2</v>
      </c>
      <c r="H210">
        <v>6.2974980516075196E-2</v>
      </c>
      <c r="I210">
        <v>7.3704549192914401E-2</v>
      </c>
      <c r="J210">
        <v>8.8000000000000007</v>
      </c>
      <c r="K210">
        <v>3</v>
      </c>
      <c r="L210">
        <v>12</v>
      </c>
      <c r="M210">
        <v>65</v>
      </c>
      <c r="N210">
        <v>228</v>
      </c>
      <c r="O210">
        <v>15</v>
      </c>
      <c r="P210">
        <v>52</v>
      </c>
      <c r="Q210">
        <v>-4.39738461538461E-2</v>
      </c>
      <c r="R210">
        <v>-5.8457456140350798E-2</v>
      </c>
      <c r="S210">
        <v>2.0411985018699998</v>
      </c>
      <c r="T210">
        <v>2.46153846154</v>
      </c>
      <c r="U210">
        <v>2.2734082397000002</v>
      </c>
      <c r="V210">
        <v>3.26923076923</v>
      </c>
      <c r="W210">
        <v>0.524344569288</v>
      </c>
      <c r="X210">
        <v>1.03846153846</v>
      </c>
      <c r="Y210">
        <v>3</v>
      </c>
    </row>
    <row r="211" spans="1:25" x14ac:dyDescent="0.25">
      <c r="A211">
        <v>1997</v>
      </c>
      <c r="B211" t="s">
        <v>213</v>
      </c>
      <c r="C211">
        <v>1.6355811</v>
      </c>
      <c r="D211">
        <v>9.4654905733693201E-2</v>
      </c>
      <c r="E211">
        <v>9.5730539492218505E-2</v>
      </c>
      <c r="F211">
        <v>0</v>
      </c>
      <c r="G211">
        <v>0</v>
      </c>
      <c r="H211">
        <v>0</v>
      </c>
      <c r="I211">
        <v>0</v>
      </c>
      <c r="J211">
        <v>8.1</v>
      </c>
      <c r="K211">
        <v>4</v>
      </c>
      <c r="L211">
        <v>14</v>
      </c>
      <c r="M211">
        <v>125</v>
      </c>
      <c r="N211">
        <v>754</v>
      </c>
      <c r="O211">
        <v>12</v>
      </c>
      <c r="P211">
        <v>53</v>
      </c>
      <c r="Q211">
        <v>7.2732000000000005E-2</v>
      </c>
      <c r="R211">
        <v>4.8167241379310298E-2</v>
      </c>
      <c r="S211">
        <v>2.23511904762</v>
      </c>
      <c r="T211">
        <v>2.52657004831</v>
      </c>
      <c r="U211">
        <v>2.3928571428600001</v>
      </c>
      <c r="V211">
        <v>2.5603864734299999</v>
      </c>
      <c r="W211">
        <v>0.54761904761900004</v>
      </c>
      <c r="X211">
        <v>0.632850241546</v>
      </c>
      <c r="Y211">
        <v>0</v>
      </c>
    </row>
    <row r="212" spans="1:25" x14ac:dyDescent="0.25">
      <c r="A212">
        <v>1997</v>
      </c>
      <c r="B212" t="s">
        <v>214</v>
      </c>
      <c r="C212">
        <v>0.87345576000000003</v>
      </c>
      <c r="D212">
        <v>0.10580797469174801</v>
      </c>
      <c r="E212">
        <v>0.107449163826124</v>
      </c>
      <c r="F212">
        <v>0.114963945966022</v>
      </c>
      <c r="G212">
        <v>0.12453073445142</v>
      </c>
      <c r="H212">
        <v>0.12129616350734</v>
      </c>
      <c r="I212">
        <v>0.12522437274807</v>
      </c>
      <c r="J212">
        <v>7.4</v>
      </c>
      <c r="K212">
        <v>6</v>
      </c>
      <c r="L212">
        <v>13</v>
      </c>
      <c r="M212">
        <v>113</v>
      </c>
      <c r="N212">
        <v>322</v>
      </c>
      <c r="O212">
        <v>1</v>
      </c>
      <c r="P212">
        <v>9</v>
      </c>
      <c r="Q212">
        <v>6.3323008849557494E-2</v>
      </c>
      <c r="R212">
        <v>3.2740683229813598E-2</v>
      </c>
      <c r="S212">
        <v>2.4354838709700002</v>
      </c>
      <c r="T212">
        <v>1.9411764705900001</v>
      </c>
      <c r="U212">
        <v>2.7580645161300001</v>
      </c>
      <c r="V212">
        <v>2.4545454545499998</v>
      </c>
      <c r="W212">
        <v>0.71370967741900004</v>
      </c>
      <c r="X212">
        <v>0.52406417112299997</v>
      </c>
      <c r="Y212">
        <v>3</v>
      </c>
    </row>
    <row r="213" spans="1:25" x14ac:dyDescent="0.25">
      <c r="A213">
        <v>1995</v>
      </c>
      <c r="B213" t="s">
        <v>215</v>
      </c>
      <c r="C213">
        <v>21.5933435</v>
      </c>
      <c r="D213">
        <v>9.2864896705200095E-2</v>
      </c>
      <c r="E213">
        <v>9.1689631940821498E-2</v>
      </c>
      <c r="F213">
        <v>0.112183158498217</v>
      </c>
      <c r="G213">
        <v>0.13460426452712701</v>
      </c>
      <c r="H213">
        <v>7.9846940406647401E-2</v>
      </c>
      <c r="I213">
        <v>9.6848203156018706E-2</v>
      </c>
      <c r="J213">
        <v>5.8</v>
      </c>
      <c r="K213">
        <v>2</v>
      </c>
      <c r="L213">
        <v>16</v>
      </c>
      <c r="M213">
        <v>88</v>
      </c>
      <c r="N213">
        <v>332</v>
      </c>
      <c r="O213">
        <v>4</v>
      </c>
      <c r="P213">
        <v>25</v>
      </c>
      <c r="Q213">
        <v>1.6625000000000001E-2</v>
      </c>
      <c r="R213">
        <v>2.03990963855421E-2</v>
      </c>
      <c r="S213">
        <v>2.08</v>
      </c>
      <c r="T213">
        <v>2.6689655172400002</v>
      </c>
      <c r="U213">
        <v>2.6109090909099999</v>
      </c>
      <c r="V213">
        <v>2.4206896551699999</v>
      </c>
      <c r="W213">
        <v>0.62181818181799997</v>
      </c>
      <c r="X213">
        <v>0.64827586206900001</v>
      </c>
      <c r="Y213">
        <v>2</v>
      </c>
    </row>
    <row r="214" spans="1:25" x14ac:dyDescent="0.25">
      <c r="A214">
        <v>1978</v>
      </c>
      <c r="B214" t="s">
        <v>216</v>
      </c>
      <c r="C214" t="e">
        <v>#DIV/0!</v>
      </c>
      <c r="D214">
        <v>0.14613346542108299</v>
      </c>
      <c r="E214">
        <v>0.139883935966157</v>
      </c>
      <c r="F214">
        <v>7.3959207738475793E-2</v>
      </c>
      <c r="G214">
        <v>7.2675978268673794E-2</v>
      </c>
      <c r="H214">
        <v>0</v>
      </c>
      <c r="I214">
        <v>0</v>
      </c>
      <c r="J214">
        <v>7.9</v>
      </c>
      <c r="K214">
        <v>6</v>
      </c>
      <c r="L214">
        <v>7</v>
      </c>
      <c r="M214">
        <v>205</v>
      </c>
      <c r="N214">
        <v>114</v>
      </c>
      <c r="O214">
        <v>4</v>
      </c>
      <c r="P214">
        <v>13</v>
      </c>
      <c r="Q214">
        <v>-1.40039024390243E-2</v>
      </c>
      <c r="R214">
        <v>-1.38315789473684E-2</v>
      </c>
      <c r="S214">
        <v>2.0657894736800002</v>
      </c>
      <c r="T214">
        <v>2.3868312757200001</v>
      </c>
      <c r="U214">
        <v>2.25</v>
      </c>
      <c r="V214">
        <v>2.5308641975300001</v>
      </c>
      <c r="W214">
        <v>0.56578947368400001</v>
      </c>
      <c r="X214">
        <v>0.71193415637900004</v>
      </c>
      <c r="Y214">
        <v>3</v>
      </c>
    </row>
    <row r="215" spans="1:25" x14ac:dyDescent="0.25">
      <c r="A215">
        <v>1986</v>
      </c>
      <c r="B215" t="s">
        <v>217</v>
      </c>
      <c r="C215">
        <v>-0.62181359999999997</v>
      </c>
      <c r="D215">
        <v>0.119472553156951</v>
      </c>
      <c r="E215">
        <v>0.11693054480935999</v>
      </c>
      <c r="F215">
        <v>0.100509169989769</v>
      </c>
      <c r="G215">
        <v>0.105538960882628</v>
      </c>
      <c r="H215">
        <v>0.13786803696854599</v>
      </c>
      <c r="I215">
        <v>0.136744564496285</v>
      </c>
      <c r="J215">
        <v>7.9</v>
      </c>
      <c r="K215">
        <v>8</v>
      </c>
      <c r="L215">
        <v>10</v>
      </c>
      <c r="M215">
        <v>655</v>
      </c>
      <c r="N215">
        <v>425</v>
      </c>
      <c r="O215">
        <v>4</v>
      </c>
      <c r="P215">
        <v>8</v>
      </c>
      <c r="Q215">
        <v>0.117064122137404</v>
      </c>
      <c r="R215">
        <v>0.107146117647058</v>
      </c>
      <c r="S215">
        <v>2.4327354260099998</v>
      </c>
      <c r="T215">
        <v>2.48895899054</v>
      </c>
      <c r="U215">
        <v>2.6053811659199999</v>
      </c>
      <c r="V215">
        <v>2.69716088328</v>
      </c>
      <c r="W215">
        <v>0.56726457399100005</v>
      </c>
      <c r="X215">
        <v>0.62618296529999995</v>
      </c>
      <c r="Y215">
        <v>3</v>
      </c>
    </row>
    <row r="216" spans="1:25" x14ac:dyDescent="0.25">
      <c r="A216">
        <v>2001</v>
      </c>
      <c r="B216" t="s">
        <v>218</v>
      </c>
      <c r="C216">
        <v>232.33333333333334</v>
      </c>
      <c r="D216">
        <v>0.130910126891774</v>
      </c>
      <c r="E216">
        <v>0.126192789829049</v>
      </c>
      <c r="F216">
        <v>4.6415378428233699E-2</v>
      </c>
      <c r="G216">
        <v>5.0805763171416898E-2</v>
      </c>
      <c r="H216">
        <v>0</v>
      </c>
      <c r="I216">
        <v>0</v>
      </c>
      <c r="J216">
        <v>6.4</v>
      </c>
      <c r="K216">
        <v>6</v>
      </c>
      <c r="L216">
        <v>16</v>
      </c>
      <c r="M216">
        <v>264</v>
      </c>
      <c r="N216">
        <v>403</v>
      </c>
      <c r="O216">
        <v>16</v>
      </c>
      <c r="P216">
        <v>52</v>
      </c>
      <c r="Q216">
        <v>5.3109090909090897E-2</v>
      </c>
      <c r="R216">
        <v>8.0935235732009905E-2</v>
      </c>
      <c r="S216">
        <v>2.4735849056600001</v>
      </c>
      <c r="T216">
        <v>1.83211678832</v>
      </c>
      <c r="U216">
        <v>2.5867924528300001</v>
      </c>
      <c r="V216">
        <v>2.07299270073</v>
      </c>
      <c r="W216">
        <v>0.63962264150899995</v>
      </c>
      <c r="X216">
        <v>0.45255474452599997</v>
      </c>
      <c r="Y216">
        <v>3</v>
      </c>
    </row>
    <row r="217" spans="1:25" x14ac:dyDescent="0.25">
      <c r="A217">
        <v>1989</v>
      </c>
      <c r="B217" t="s">
        <v>219</v>
      </c>
      <c r="C217">
        <v>5.2631314062500003</v>
      </c>
      <c r="D217">
        <v>0.13998433380073</v>
      </c>
      <c r="E217">
        <v>0.144635389160538</v>
      </c>
      <c r="F217">
        <v>0.13682273466109501</v>
      </c>
      <c r="G217">
        <v>0.145861635092149</v>
      </c>
      <c r="H217">
        <v>0</v>
      </c>
      <c r="I217">
        <v>0</v>
      </c>
      <c r="J217">
        <v>7.3</v>
      </c>
      <c r="K217">
        <v>7</v>
      </c>
      <c r="L217">
        <v>8</v>
      </c>
      <c r="M217">
        <v>263</v>
      </c>
      <c r="N217">
        <v>162</v>
      </c>
      <c r="O217">
        <v>2</v>
      </c>
      <c r="P217">
        <v>9</v>
      </c>
      <c r="Q217">
        <v>2.4767680608365001E-2</v>
      </c>
      <c r="R217">
        <v>-3.8169135802469098E-2</v>
      </c>
      <c r="S217">
        <v>2.4855072463800001</v>
      </c>
      <c r="T217">
        <v>2.2147651006700002</v>
      </c>
      <c r="U217">
        <v>2.71739130435</v>
      </c>
      <c r="V217">
        <v>2.3557046979899998</v>
      </c>
      <c r="W217">
        <v>0.53260869565199997</v>
      </c>
      <c r="X217">
        <v>0.62416107382599995</v>
      </c>
      <c r="Y217">
        <v>3</v>
      </c>
    </row>
    <row r="218" spans="1:25" x14ac:dyDescent="0.25">
      <c r="A218">
        <v>1994</v>
      </c>
      <c r="B218" t="s">
        <v>220</v>
      </c>
      <c r="C218">
        <v>3.0424398620689654</v>
      </c>
      <c r="D218">
        <v>0.115662748722849</v>
      </c>
      <c r="E218">
        <v>0.10592938089828401</v>
      </c>
      <c r="F218">
        <v>9.7987110275411904E-2</v>
      </c>
      <c r="G218">
        <v>0.107168703530283</v>
      </c>
      <c r="H218">
        <v>0.15079026487762001</v>
      </c>
      <c r="I218">
        <v>0.16632361619427199</v>
      </c>
      <c r="J218">
        <v>7.6</v>
      </c>
      <c r="K218">
        <v>3</v>
      </c>
      <c r="L218">
        <v>1</v>
      </c>
      <c r="M218">
        <v>186</v>
      </c>
      <c r="N218">
        <v>21</v>
      </c>
      <c r="O218">
        <v>1</v>
      </c>
      <c r="P218">
        <v>9</v>
      </c>
      <c r="Q218">
        <v>3.0767741935483799E-2</v>
      </c>
      <c r="R218">
        <v>0.193747619047619</v>
      </c>
      <c r="S218">
        <v>3.60975609756</v>
      </c>
      <c r="T218">
        <v>2.3313253012000001</v>
      </c>
      <c r="U218">
        <v>2.8780487804899999</v>
      </c>
      <c r="V218">
        <v>2.2831325301200001</v>
      </c>
      <c r="W218">
        <v>0.82926829268299995</v>
      </c>
      <c r="X218">
        <v>0.51807228915699999</v>
      </c>
      <c r="Y218">
        <v>3</v>
      </c>
    </row>
    <row r="219" spans="1:25" x14ac:dyDescent="0.25">
      <c r="A219" t="s">
        <v>221</v>
      </c>
      <c r="B219" t="s">
        <v>222</v>
      </c>
      <c r="C219" t="e">
        <v>#DIV/0!</v>
      </c>
      <c r="D219">
        <v>0.12752462211309601</v>
      </c>
      <c r="E219">
        <v>0.13769361645095901</v>
      </c>
      <c r="F219">
        <v>0.12077381663544701</v>
      </c>
      <c r="G219">
        <v>0.12082931232348</v>
      </c>
      <c r="H219">
        <v>0</v>
      </c>
      <c r="I219">
        <v>0</v>
      </c>
      <c r="J219">
        <v>6.3</v>
      </c>
      <c r="K219">
        <v>4</v>
      </c>
      <c r="L219">
        <v>11</v>
      </c>
      <c r="M219">
        <v>116</v>
      </c>
      <c r="N219">
        <v>273</v>
      </c>
      <c r="O219">
        <v>2</v>
      </c>
      <c r="P219">
        <v>5</v>
      </c>
      <c r="Q219">
        <v>6.5225000000000005E-2</v>
      </c>
      <c r="R219">
        <v>2.61424908424908E-2</v>
      </c>
      <c r="S219">
        <v>2.6976744186000001</v>
      </c>
      <c r="T219">
        <v>2.1555555555599999</v>
      </c>
      <c r="U219">
        <v>2.8197674418599998</v>
      </c>
      <c r="V219">
        <v>2.86666666667</v>
      </c>
      <c r="W219">
        <v>0.62209302325600002</v>
      </c>
      <c r="X219">
        <v>0.77777777777799995</v>
      </c>
      <c r="Y219">
        <v>1</v>
      </c>
    </row>
    <row r="220" spans="1:25" x14ac:dyDescent="0.25">
      <c r="A220">
        <v>1999</v>
      </c>
      <c r="B220" t="s">
        <v>223</v>
      </c>
      <c r="C220">
        <v>-0.39017299999999999</v>
      </c>
      <c r="D220">
        <v>0.13961645878547699</v>
      </c>
      <c r="E220">
        <v>0.14474972717516199</v>
      </c>
      <c r="F220">
        <v>0.13606268788065001</v>
      </c>
      <c r="G220">
        <v>0.14386974829072499</v>
      </c>
      <c r="H220">
        <v>7.6503926706311398E-2</v>
      </c>
      <c r="I220">
        <v>7.3252661779504194E-2</v>
      </c>
      <c r="J220">
        <v>5.3</v>
      </c>
      <c r="K220">
        <v>5</v>
      </c>
      <c r="L220">
        <v>6</v>
      </c>
      <c r="M220">
        <v>167</v>
      </c>
      <c r="N220">
        <v>309</v>
      </c>
      <c r="O220">
        <v>0</v>
      </c>
      <c r="P220">
        <v>2</v>
      </c>
      <c r="Q220">
        <v>-5.0148502994011898E-2</v>
      </c>
      <c r="R220">
        <v>-1.13349514563106E-2</v>
      </c>
      <c r="S220">
        <v>2.2036553524800002</v>
      </c>
      <c r="T220">
        <v>2.9569892473100001</v>
      </c>
      <c r="U220">
        <v>2.4255874673600002</v>
      </c>
      <c r="V220">
        <v>2.8924731182799999</v>
      </c>
      <c r="W220">
        <v>0.56657963446500004</v>
      </c>
      <c r="X220">
        <v>0.90322580645200001</v>
      </c>
      <c r="Y220">
        <v>3</v>
      </c>
    </row>
    <row r="221" spans="1:25" x14ac:dyDescent="0.25">
      <c r="A221">
        <v>1992</v>
      </c>
      <c r="B221" t="s">
        <v>224</v>
      </c>
      <c r="C221">
        <v>-1</v>
      </c>
      <c r="D221">
        <v>0.14839998899693299</v>
      </c>
      <c r="E221">
        <v>0.17293687586682799</v>
      </c>
      <c r="F221">
        <v>0</v>
      </c>
      <c r="G221">
        <v>0</v>
      </c>
      <c r="H221">
        <v>0</v>
      </c>
      <c r="I221">
        <v>0</v>
      </c>
      <c r="J221">
        <v>5.0999999999999996</v>
      </c>
      <c r="K221">
        <v>4</v>
      </c>
      <c r="L221">
        <v>5</v>
      </c>
      <c r="M221">
        <v>166</v>
      </c>
      <c r="N221">
        <v>77</v>
      </c>
      <c r="O221">
        <v>1</v>
      </c>
      <c r="P221">
        <v>18</v>
      </c>
      <c r="Q221">
        <v>9.5333132530120407E-2</v>
      </c>
      <c r="R221">
        <v>0.17014025974025901</v>
      </c>
      <c r="S221">
        <v>1.8679245283000001</v>
      </c>
      <c r="T221">
        <v>2.0145985401500002</v>
      </c>
      <c r="U221">
        <v>2.41509433962</v>
      </c>
      <c r="V221">
        <v>2.45255474453</v>
      </c>
      <c r="W221">
        <v>0.61320754717000003</v>
      </c>
      <c r="X221">
        <v>0.48905109489100002</v>
      </c>
      <c r="Y221">
        <v>3</v>
      </c>
    </row>
    <row r="222" spans="1:25" x14ac:dyDescent="0.25">
      <c r="A222">
        <v>1991</v>
      </c>
      <c r="B222" t="s">
        <v>225</v>
      </c>
      <c r="C222">
        <v>-1</v>
      </c>
      <c r="D222">
        <v>0.10151190958107401</v>
      </c>
      <c r="E222">
        <v>0.108211406194251</v>
      </c>
      <c r="F222">
        <v>0.14976659224008401</v>
      </c>
      <c r="G222">
        <v>0.141224949923828</v>
      </c>
      <c r="H222">
        <v>0.13305136554335201</v>
      </c>
      <c r="I222">
        <v>0.13703853832961399</v>
      </c>
      <c r="J222">
        <v>5.4</v>
      </c>
      <c r="K222">
        <v>4</v>
      </c>
      <c r="L222">
        <v>8</v>
      </c>
      <c r="M222">
        <v>103</v>
      </c>
      <c r="N222">
        <v>287</v>
      </c>
      <c r="O222">
        <v>1</v>
      </c>
      <c r="P222">
        <v>11</v>
      </c>
      <c r="Q222">
        <v>3.8580582524271802E-2</v>
      </c>
      <c r="R222">
        <v>-2.0804878048780399E-3</v>
      </c>
      <c r="S222">
        <v>2.35546875</v>
      </c>
      <c r="T222">
        <v>2.0522388059700001</v>
      </c>
      <c r="U222">
        <v>2.390625</v>
      </c>
      <c r="V222">
        <v>2.57462686567</v>
      </c>
      <c r="W222">
        <v>0.578125</v>
      </c>
      <c r="X222">
        <v>0.53731343283599997</v>
      </c>
      <c r="Y222">
        <v>3</v>
      </c>
    </row>
    <row r="223" spans="1:25" x14ac:dyDescent="0.25">
      <c r="A223">
        <v>1943</v>
      </c>
      <c r="B223" t="s">
        <v>226</v>
      </c>
      <c r="C223">
        <v>1.5069922</v>
      </c>
      <c r="D223">
        <v>0.14874574902347301</v>
      </c>
      <c r="E223">
        <v>0.17632786509187401</v>
      </c>
      <c r="F223">
        <v>0</v>
      </c>
      <c r="G223">
        <v>0</v>
      </c>
      <c r="H223">
        <v>0</v>
      </c>
      <c r="I223">
        <v>0</v>
      </c>
      <c r="J223">
        <v>7.3</v>
      </c>
      <c r="K223">
        <v>3</v>
      </c>
      <c r="L223">
        <v>6</v>
      </c>
      <c r="M223">
        <v>161</v>
      </c>
      <c r="N223">
        <v>136</v>
      </c>
      <c r="O223">
        <v>2</v>
      </c>
      <c r="P223">
        <v>14</v>
      </c>
      <c r="Q223">
        <v>8.1996894409937904E-2</v>
      </c>
      <c r="R223">
        <v>1.4897058823529501E-3</v>
      </c>
      <c r="S223">
        <v>2.6590909090900001</v>
      </c>
      <c r="T223">
        <v>2.3399209486200001</v>
      </c>
      <c r="U223">
        <v>2.5681818181799998</v>
      </c>
      <c r="V223">
        <v>2.3754940711499999</v>
      </c>
      <c r="W223">
        <v>0.88636363636399995</v>
      </c>
      <c r="X223">
        <v>0.57707509881399999</v>
      </c>
      <c r="Y223">
        <v>3</v>
      </c>
    </row>
    <row r="224" spans="1:25" x14ac:dyDescent="0.25">
      <c r="A224" t="s">
        <v>227</v>
      </c>
      <c r="B224" t="s">
        <v>228</v>
      </c>
      <c r="C224">
        <v>-0.73510646153846149</v>
      </c>
      <c r="D224">
        <v>0.124138004537013</v>
      </c>
      <c r="E224">
        <v>0.12341938167112</v>
      </c>
      <c r="F224">
        <v>9.0639976364372501E-2</v>
      </c>
      <c r="G224">
        <v>9.2837632988238106E-2</v>
      </c>
      <c r="H224">
        <v>0.13911419719670701</v>
      </c>
      <c r="I224">
        <v>0.13042593636203301</v>
      </c>
      <c r="J224">
        <v>7.3</v>
      </c>
      <c r="K224">
        <v>5</v>
      </c>
      <c r="L224">
        <v>5</v>
      </c>
      <c r="M224">
        <v>81</v>
      </c>
      <c r="N224">
        <v>203</v>
      </c>
      <c r="O224">
        <v>3</v>
      </c>
      <c r="P224">
        <v>17</v>
      </c>
      <c r="Q224">
        <v>6.2290123456790102E-2</v>
      </c>
      <c r="R224">
        <v>1.3587192118226499E-2</v>
      </c>
      <c r="S224">
        <v>2.46153846154</v>
      </c>
      <c r="T224">
        <v>1.90070921986</v>
      </c>
      <c r="U224">
        <v>2.6293706293699999</v>
      </c>
      <c r="V224">
        <v>2.0567375886499999</v>
      </c>
      <c r="W224">
        <v>0.67132867132899998</v>
      </c>
      <c r="X224">
        <v>0.50354609929100003</v>
      </c>
      <c r="Y224">
        <v>1</v>
      </c>
    </row>
    <row r="225" spans="1:25" x14ac:dyDescent="0.25">
      <c r="A225">
        <v>1998</v>
      </c>
      <c r="B225" t="s">
        <v>229</v>
      </c>
      <c r="C225" t="e">
        <v>#DIV/0!</v>
      </c>
      <c r="D225">
        <v>0.13131028106228501</v>
      </c>
      <c r="E225">
        <v>0.147608182537694</v>
      </c>
      <c r="F225">
        <v>0.11993481166985299</v>
      </c>
      <c r="G225">
        <v>0.14388446257019799</v>
      </c>
      <c r="H225">
        <v>6.0617621709641897E-2</v>
      </c>
      <c r="I225">
        <v>8.5086462714380903E-2</v>
      </c>
      <c r="J225">
        <v>4.0999999999999996</v>
      </c>
      <c r="K225">
        <v>4</v>
      </c>
      <c r="L225">
        <v>8</v>
      </c>
      <c r="M225">
        <v>227</v>
      </c>
      <c r="N225">
        <v>136</v>
      </c>
      <c r="O225">
        <v>21</v>
      </c>
      <c r="P225">
        <v>57</v>
      </c>
      <c r="Q225">
        <v>6.6824669603524206E-2</v>
      </c>
      <c r="R225">
        <v>-8.0389705882352898E-3</v>
      </c>
      <c r="S225">
        <v>1.6625000000000001</v>
      </c>
      <c r="T225">
        <v>1.9222614841000001</v>
      </c>
      <c r="U225">
        <v>2</v>
      </c>
      <c r="V225">
        <v>2.27208480565</v>
      </c>
      <c r="W225">
        <v>0.45</v>
      </c>
      <c r="X225">
        <v>0.50530035335699997</v>
      </c>
      <c r="Y225">
        <v>3</v>
      </c>
    </row>
    <row r="226" spans="1:25" x14ac:dyDescent="0.25">
      <c r="A226">
        <v>1945</v>
      </c>
      <c r="B226" t="s">
        <v>230</v>
      </c>
      <c r="C226" t="e">
        <v>#DIV/0!</v>
      </c>
      <c r="D226">
        <v>0.123944342698406</v>
      </c>
      <c r="E226">
        <v>0.12719907484333601</v>
      </c>
      <c r="F226">
        <v>0.16492750702641501</v>
      </c>
      <c r="G226">
        <v>0.173037182573272</v>
      </c>
      <c r="H226">
        <v>0.16900578762076199</v>
      </c>
      <c r="I226">
        <v>0.172072604416148</v>
      </c>
      <c r="J226">
        <v>6.6</v>
      </c>
      <c r="K226">
        <v>2</v>
      </c>
      <c r="L226">
        <v>6</v>
      </c>
      <c r="M226">
        <v>80</v>
      </c>
      <c r="N226">
        <v>205</v>
      </c>
      <c r="O226">
        <v>1</v>
      </c>
      <c r="P226">
        <v>6</v>
      </c>
      <c r="Q226">
        <v>-2.110625E-2</v>
      </c>
      <c r="R226">
        <v>-5.5622439024390201E-2</v>
      </c>
      <c r="S226">
        <v>2.0108695652200002</v>
      </c>
      <c r="T226">
        <v>1.8910891089099999</v>
      </c>
      <c r="U226">
        <v>2.3152173913</v>
      </c>
      <c r="V226">
        <v>2.36633663366</v>
      </c>
      <c r="W226">
        <v>0.50543478260899999</v>
      </c>
      <c r="X226">
        <v>0.48514851485100002</v>
      </c>
      <c r="Y226">
        <v>3</v>
      </c>
    </row>
    <row r="227" spans="1:25" x14ac:dyDescent="0.25">
      <c r="A227">
        <v>1978</v>
      </c>
      <c r="B227" t="s">
        <v>231</v>
      </c>
      <c r="C227">
        <v>-0.38458289230769233</v>
      </c>
      <c r="D227">
        <v>5.5638449051948501E-2</v>
      </c>
      <c r="E227">
        <v>6.6625408428557201E-2</v>
      </c>
      <c r="F227">
        <v>0</v>
      </c>
      <c r="G227">
        <v>0</v>
      </c>
      <c r="H227">
        <v>0</v>
      </c>
      <c r="I227">
        <v>0</v>
      </c>
      <c r="J227">
        <v>5.6</v>
      </c>
      <c r="K227">
        <v>7</v>
      </c>
      <c r="L227">
        <v>18</v>
      </c>
      <c r="M227">
        <v>150</v>
      </c>
      <c r="N227">
        <v>502</v>
      </c>
      <c r="O227">
        <v>2</v>
      </c>
      <c r="P227">
        <v>21</v>
      </c>
      <c r="Q227">
        <v>1.8054000000000001E-2</v>
      </c>
      <c r="R227">
        <v>3.75537848605577E-3</v>
      </c>
      <c r="S227">
        <v>2.51103565365</v>
      </c>
      <c r="T227">
        <v>2.5873015872999998</v>
      </c>
      <c r="U227">
        <v>2.61969439728</v>
      </c>
      <c r="V227">
        <v>2.3968253968300002</v>
      </c>
      <c r="W227">
        <v>0.66553480475399995</v>
      </c>
      <c r="X227">
        <v>0.65079365079399998</v>
      </c>
      <c r="Y227">
        <v>2</v>
      </c>
    </row>
    <row r="228" spans="1:25" x14ac:dyDescent="0.25">
      <c r="A228">
        <v>1983</v>
      </c>
      <c r="B228" t="s">
        <v>232</v>
      </c>
      <c r="C228" t="e">
        <v>#DIV/0!</v>
      </c>
      <c r="D228">
        <v>6.0181917131421098E-2</v>
      </c>
      <c r="E228">
        <v>6.97467260443137E-2</v>
      </c>
      <c r="F228">
        <v>0</v>
      </c>
      <c r="G228">
        <v>0</v>
      </c>
      <c r="H228">
        <v>0</v>
      </c>
      <c r="I228">
        <v>0</v>
      </c>
      <c r="J228">
        <v>3.3</v>
      </c>
      <c r="K228">
        <v>4</v>
      </c>
      <c r="L228">
        <v>12</v>
      </c>
      <c r="M228">
        <v>209</v>
      </c>
      <c r="N228">
        <v>338</v>
      </c>
      <c r="O228">
        <v>1</v>
      </c>
      <c r="P228">
        <v>16</v>
      </c>
      <c r="Q228">
        <v>1.06555023923445E-2</v>
      </c>
      <c r="R228">
        <v>3.8579585798816499E-2</v>
      </c>
      <c r="S228">
        <v>2.2658227848100001</v>
      </c>
      <c r="T228">
        <v>2.41131105398</v>
      </c>
      <c r="U228">
        <v>2.7025316455700001</v>
      </c>
      <c r="V228">
        <v>2.3650385604099999</v>
      </c>
      <c r="W228">
        <v>0.49367088607600002</v>
      </c>
      <c r="X228">
        <v>0.51156812339299995</v>
      </c>
      <c r="Y228">
        <v>3</v>
      </c>
    </row>
    <row r="229" spans="1:25" x14ac:dyDescent="0.25">
      <c r="A229">
        <v>1987</v>
      </c>
      <c r="B229" t="s">
        <v>233</v>
      </c>
      <c r="C229">
        <v>8.3942003500000002</v>
      </c>
      <c r="D229">
        <v>5.8414283286678997E-2</v>
      </c>
      <c r="E229">
        <v>7.2033141146001997E-2</v>
      </c>
      <c r="F229">
        <v>0</v>
      </c>
      <c r="G229">
        <v>0</v>
      </c>
      <c r="H229">
        <v>0</v>
      </c>
      <c r="I229">
        <v>0</v>
      </c>
      <c r="J229">
        <v>2.6</v>
      </c>
      <c r="K229">
        <v>5</v>
      </c>
      <c r="L229">
        <v>6</v>
      </c>
      <c r="M229">
        <v>234</v>
      </c>
      <c r="N229">
        <v>396</v>
      </c>
      <c r="O229">
        <v>2</v>
      </c>
      <c r="P229">
        <v>16</v>
      </c>
      <c r="Q229">
        <v>2.52230769230769E-2</v>
      </c>
      <c r="R229">
        <v>7.7363636363636402E-3</v>
      </c>
      <c r="S229">
        <v>2.2887323943700002</v>
      </c>
      <c r="T229">
        <v>2.3381502890200001</v>
      </c>
      <c r="U229">
        <v>2.6197183098600001</v>
      </c>
      <c r="V229">
        <v>2.6127167630099999</v>
      </c>
      <c r="W229">
        <v>0.66549295774600004</v>
      </c>
      <c r="X229">
        <v>0.537572254335</v>
      </c>
      <c r="Y229">
        <v>3</v>
      </c>
    </row>
    <row r="230" spans="1:25" x14ac:dyDescent="0.25">
      <c r="A230">
        <v>1996</v>
      </c>
      <c r="B230" t="s">
        <v>234</v>
      </c>
      <c r="C230">
        <v>3.2920514634146341</v>
      </c>
      <c r="D230">
        <v>0.111167479008486</v>
      </c>
      <c r="E230">
        <v>0.11467099728896001</v>
      </c>
      <c r="F230">
        <v>0.10860102539871599</v>
      </c>
      <c r="G230">
        <v>0.104922729362435</v>
      </c>
      <c r="H230">
        <v>0.134778013730281</v>
      </c>
      <c r="I230">
        <v>0.135178909030233</v>
      </c>
      <c r="J230">
        <v>7.3</v>
      </c>
      <c r="K230">
        <v>6</v>
      </c>
      <c r="L230">
        <v>9</v>
      </c>
      <c r="M230">
        <v>179</v>
      </c>
      <c r="N230">
        <v>394</v>
      </c>
      <c r="O230">
        <v>1</v>
      </c>
      <c r="P230">
        <v>8</v>
      </c>
      <c r="Q230">
        <v>9.8752513966480396E-2</v>
      </c>
      <c r="R230">
        <v>8.9327918781725801E-2</v>
      </c>
      <c r="S230">
        <v>2.2969283276499999</v>
      </c>
      <c r="T230">
        <v>2.0071428571399998</v>
      </c>
      <c r="U230">
        <v>2.46757679181</v>
      </c>
      <c r="V230">
        <v>2.1357142857100002</v>
      </c>
      <c r="W230">
        <v>0.51535836177500005</v>
      </c>
      <c r="X230">
        <v>0.51071428571400002</v>
      </c>
      <c r="Y230">
        <v>2</v>
      </c>
    </row>
    <row r="231" spans="1:25" x14ac:dyDescent="0.25">
      <c r="A231">
        <v>2001</v>
      </c>
      <c r="B231" t="s">
        <v>235</v>
      </c>
      <c r="C231">
        <v>1.2556962173913044</v>
      </c>
      <c r="D231">
        <v>8.5753411955447598E-2</v>
      </c>
      <c r="E231">
        <v>9.4427674890537897E-2</v>
      </c>
      <c r="F231">
        <v>9.5789646053823299E-2</v>
      </c>
      <c r="G231">
        <v>0.12731929878787701</v>
      </c>
      <c r="H231">
        <v>0.111345708887318</v>
      </c>
      <c r="I231">
        <v>0.113510402554912</v>
      </c>
      <c r="J231">
        <v>5.7</v>
      </c>
      <c r="K231">
        <v>2</v>
      </c>
      <c r="L231">
        <v>4</v>
      </c>
      <c r="M231">
        <v>74</v>
      </c>
      <c r="N231">
        <v>212</v>
      </c>
      <c r="O231">
        <v>24</v>
      </c>
      <c r="P231">
        <v>93</v>
      </c>
      <c r="Q231">
        <v>0.16763648648648599</v>
      </c>
      <c r="R231">
        <v>5.7981132075471599E-2</v>
      </c>
      <c r="S231">
        <v>2.21582733813</v>
      </c>
      <c r="T231">
        <v>1.9455782312900001</v>
      </c>
      <c r="U231">
        <v>2.3453237410100001</v>
      </c>
      <c r="V231">
        <v>2.06802721088</v>
      </c>
      <c r="W231">
        <v>0.52517985611499995</v>
      </c>
      <c r="X231">
        <v>0.48979591836699998</v>
      </c>
      <c r="Y231">
        <v>2</v>
      </c>
    </row>
    <row r="232" spans="1:25" x14ac:dyDescent="0.25">
      <c r="A232">
        <v>1993</v>
      </c>
      <c r="B232" t="s">
        <v>236</v>
      </c>
      <c r="C232">
        <v>4.4710518400000003</v>
      </c>
      <c r="D232">
        <v>8.8375357599974197E-2</v>
      </c>
      <c r="E232">
        <v>0.107092465642758</v>
      </c>
      <c r="F232">
        <v>0.109591790022858</v>
      </c>
      <c r="G232">
        <v>0.12904576056162301</v>
      </c>
      <c r="H232">
        <v>0.11355960340077501</v>
      </c>
      <c r="I232">
        <v>0.122625266996128</v>
      </c>
      <c r="J232">
        <v>7.9</v>
      </c>
      <c r="K232">
        <v>3</v>
      </c>
      <c r="L232">
        <v>10</v>
      </c>
      <c r="M232">
        <v>155</v>
      </c>
      <c r="N232">
        <v>384</v>
      </c>
      <c r="O232">
        <v>30</v>
      </c>
      <c r="P232">
        <v>88</v>
      </c>
      <c r="Q232">
        <v>3.0770967741935398E-2</v>
      </c>
      <c r="R232">
        <v>5.9570312499999903E-2</v>
      </c>
      <c r="S232">
        <v>2.2229299363099999</v>
      </c>
      <c r="T232">
        <v>2.16</v>
      </c>
      <c r="U232">
        <v>2.42038216561</v>
      </c>
      <c r="V232">
        <v>2.1288888888900002</v>
      </c>
      <c r="W232">
        <v>0.5</v>
      </c>
      <c r="X232">
        <v>0.47555555555599999</v>
      </c>
      <c r="Y232">
        <v>3</v>
      </c>
    </row>
    <row r="233" spans="1:25" x14ac:dyDescent="0.25">
      <c r="A233">
        <v>2003</v>
      </c>
      <c r="B233" t="s">
        <v>237</v>
      </c>
      <c r="C233">
        <v>2.9653850430107527</v>
      </c>
      <c r="D233">
        <v>0.15268030012484701</v>
      </c>
      <c r="E233">
        <v>0.16572549843634199</v>
      </c>
      <c r="F233">
        <v>8.2715685657319293E-2</v>
      </c>
      <c r="G233">
        <v>9.2365027528715005E-2</v>
      </c>
      <c r="H233">
        <v>0</v>
      </c>
      <c r="I233">
        <v>0</v>
      </c>
      <c r="J233">
        <v>5.8</v>
      </c>
      <c r="K233">
        <v>4</v>
      </c>
      <c r="L233">
        <v>4</v>
      </c>
      <c r="M233">
        <v>178</v>
      </c>
      <c r="N233">
        <v>46</v>
      </c>
      <c r="O233">
        <v>29</v>
      </c>
      <c r="P233">
        <v>125</v>
      </c>
      <c r="Q233">
        <v>-6.7717415730337002E-2</v>
      </c>
      <c r="R233">
        <v>4.34565217391303E-3</v>
      </c>
      <c r="S233">
        <v>3.07692307692</v>
      </c>
      <c r="T233">
        <v>2.40601503759</v>
      </c>
      <c r="U233">
        <v>2.46153846154</v>
      </c>
      <c r="V233">
        <v>2.6390977443599999</v>
      </c>
      <c r="W233">
        <v>0.53846153846199996</v>
      </c>
      <c r="X233">
        <v>0.49624060150400001</v>
      </c>
      <c r="Y233">
        <v>3</v>
      </c>
    </row>
    <row r="234" spans="1:25" x14ac:dyDescent="0.25">
      <c r="A234">
        <v>2005</v>
      </c>
      <c r="B234" t="s">
        <v>238</v>
      </c>
      <c r="C234">
        <v>13.604761904761904</v>
      </c>
      <c r="D234">
        <v>0.14956390556045901</v>
      </c>
      <c r="E234">
        <v>0.15079848898225201</v>
      </c>
      <c r="F234">
        <v>9.0714629395911003E-2</v>
      </c>
      <c r="G234">
        <v>0.111286932212732</v>
      </c>
      <c r="H234">
        <v>0.13353264409703899</v>
      </c>
      <c r="I234">
        <v>0.139399001810142</v>
      </c>
      <c r="J234">
        <v>7.6</v>
      </c>
      <c r="K234">
        <v>2</v>
      </c>
      <c r="L234">
        <v>5</v>
      </c>
      <c r="M234">
        <v>44</v>
      </c>
      <c r="N234">
        <v>99</v>
      </c>
      <c r="O234">
        <v>2</v>
      </c>
      <c r="P234">
        <v>20</v>
      </c>
      <c r="Q234">
        <v>6.0749999999999997E-3</v>
      </c>
      <c r="R234">
        <v>5.4420202020202001E-2</v>
      </c>
      <c r="S234">
        <v>2.46153846154</v>
      </c>
      <c r="T234">
        <v>2.2948717948700001</v>
      </c>
      <c r="U234">
        <v>2.8307692307700001</v>
      </c>
      <c r="V234">
        <v>2.34615384615</v>
      </c>
      <c r="W234">
        <v>0.86153846153799996</v>
      </c>
      <c r="X234">
        <v>0.67948717948699999</v>
      </c>
      <c r="Y234">
        <v>0</v>
      </c>
    </row>
    <row r="235" spans="1:25" x14ac:dyDescent="0.25">
      <c r="A235">
        <v>1971</v>
      </c>
      <c r="B235" t="s">
        <v>239</v>
      </c>
      <c r="C235">
        <v>2.8302943333333332</v>
      </c>
      <c r="D235">
        <v>0.14171265626045601</v>
      </c>
      <c r="E235">
        <v>0.140395961746382</v>
      </c>
      <c r="F235">
        <v>0.12503906335230899</v>
      </c>
      <c r="G235">
        <v>0.105077020759399</v>
      </c>
      <c r="H235">
        <v>6.3141056719500793E-2</v>
      </c>
      <c r="I235">
        <v>5.9052101139419E-2</v>
      </c>
      <c r="J235">
        <v>7.2</v>
      </c>
      <c r="K235">
        <v>6</v>
      </c>
      <c r="L235">
        <v>7</v>
      </c>
      <c r="M235">
        <v>191</v>
      </c>
      <c r="N235">
        <v>271</v>
      </c>
      <c r="O235">
        <v>3</v>
      </c>
      <c r="P235">
        <v>10</v>
      </c>
      <c r="Q235">
        <v>6.0481151832460701E-2</v>
      </c>
      <c r="R235">
        <v>-1.4398892988929801E-2</v>
      </c>
      <c r="S235">
        <v>1.96062992126</v>
      </c>
      <c r="T235">
        <v>2.3432835820900002</v>
      </c>
      <c r="U235">
        <v>2.3070866141700002</v>
      </c>
      <c r="V235">
        <v>2.55820895522</v>
      </c>
      <c r="W235">
        <v>0.43307086614200002</v>
      </c>
      <c r="X235">
        <v>0.58507462686599998</v>
      </c>
      <c r="Y235">
        <v>3</v>
      </c>
    </row>
    <row r="236" spans="1:25" x14ac:dyDescent="0.25">
      <c r="A236">
        <v>1979</v>
      </c>
      <c r="B236" t="s">
        <v>240</v>
      </c>
      <c r="C236">
        <v>13.880952380952381</v>
      </c>
      <c r="D236">
        <v>9.2940395013193206E-2</v>
      </c>
      <c r="E236">
        <v>9.6095298150148098E-2</v>
      </c>
      <c r="F236">
        <v>0</v>
      </c>
      <c r="G236">
        <v>0</v>
      </c>
      <c r="H236">
        <v>0</v>
      </c>
      <c r="I236">
        <v>0</v>
      </c>
      <c r="J236">
        <v>7.7</v>
      </c>
      <c r="K236">
        <v>7</v>
      </c>
      <c r="L236">
        <v>10</v>
      </c>
      <c r="M236">
        <v>106</v>
      </c>
      <c r="N236">
        <v>485</v>
      </c>
      <c r="O236">
        <v>9</v>
      </c>
      <c r="P236">
        <v>24</v>
      </c>
      <c r="Q236">
        <v>5.4516551724137899E-2</v>
      </c>
      <c r="R236">
        <v>6.0399103139013401E-2</v>
      </c>
      <c r="S236">
        <v>2.3009708737899999</v>
      </c>
      <c r="T236">
        <v>2.4748603351999998</v>
      </c>
      <c r="U236">
        <v>2.4514563106799998</v>
      </c>
      <c r="V236">
        <v>2.54189944134</v>
      </c>
      <c r="W236">
        <v>0.58737864077699997</v>
      </c>
      <c r="X236">
        <v>0.69273743016800005</v>
      </c>
      <c r="Y236">
        <v>1</v>
      </c>
    </row>
    <row r="237" spans="1:25" x14ac:dyDescent="0.25">
      <c r="A237">
        <v>1989</v>
      </c>
      <c r="B237" t="s">
        <v>241</v>
      </c>
      <c r="C237">
        <v>-1</v>
      </c>
      <c r="D237">
        <v>9.0478529464484703E-2</v>
      </c>
      <c r="E237">
        <v>0.117118206890656</v>
      </c>
      <c r="F237">
        <v>9.7165825418686499E-2</v>
      </c>
      <c r="G237">
        <v>0.13314363464475101</v>
      </c>
      <c r="H237">
        <v>9.3290472489033993E-2</v>
      </c>
      <c r="I237">
        <v>0.13145207728951</v>
      </c>
      <c r="J237">
        <v>5.3</v>
      </c>
      <c r="K237">
        <v>2</v>
      </c>
      <c r="L237">
        <v>8</v>
      </c>
      <c r="M237">
        <v>55</v>
      </c>
      <c r="N237">
        <v>278</v>
      </c>
      <c r="O237">
        <v>9</v>
      </c>
      <c r="P237">
        <v>21</v>
      </c>
      <c r="Q237">
        <v>7.6096363636363601E-2</v>
      </c>
      <c r="R237">
        <v>-3.3465827338129403E-2</v>
      </c>
      <c r="S237">
        <v>2.4204204204200002</v>
      </c>
      <c r="T237">
        <v>0</v>
      </c>
      <c r="U237">
        <v>2.5825825825800002</v>
      </c>
      <c r="V237">
        <v>0</v>
      </c>
      <c r="W237">
        <v>0.56756756756799998</v>
      </c>
      <c r="X237">
        <v>0</v>
      </c>
      <c r="Y237">
        <v>3</v>
      </c>
    </row>
    <row r="238" spans="1:25" x14ac:dyDescent="0.25">
      <c r="A238">
        <v>1998</v>
      </c>
      <c r="B238" t="s">
        <v>242</v>
      </c>
      <c r="C238">
        <v>12.282500000000001</v>
      </c>
      <c r="D238">
        <v>0.119609107529282</v>
      </c>
      <c r="E238">
        <v>0.13162277110600401</v>
      </c>
      <c r="F238">
        <v>6.1337142181661197E-2</v>
      </c>
      <c r="G238">
        <v>7.0545730894455497E-2</v>
      </c>
      <c r="H238">
        <v>0</v>
      </c>
      <c r="I238">
        <v>0</v>
      </c>
      <c r="J238">
        <v>8.1999999999999993</v>
      </c>
      <c r="K238">
        <v>4</v>
      </c>
      <c r="L238">
        <v>19</v>
      </c>
      <c r="M238">
        <v>61</v>
      </c>
      <c r="N238">
        <v>352</v>
      </c>
      <c r="O238">
        <v>3</v>
      </c>
      <c r="P238">
        <v>9</v>
      </c>
      <c r="Q238">
        <v>0.137055737704918</v>
      </c>
      <c r="R238">
        <v>-1.51988636363636E-3</v>
      </c>
      <c r="S238">
        <v>2.1961852861</v>
      </c>
      <c r="T238">
        <v>2.7608695652200002</v>
      </c>
      <c r="U238">
        <v>2.3378746594000002</v>
      </c>
      <c r="V238">
        <v>2.3260869565200002</v>
      </c>
      <c r="W238">
        <v>0.54768392370600005</v>
      </c>
      <c r="X238">
        <v>0.43478260869599999</v>
      </c>
      <c r="Y238">
        <v>1</v>
      </c>
    </row>
    <row r="239" spans="1:25" x14ac:dyDescent="0.25">
      <c r="A239">
        <v>1996</v>
      </c>
      <c r="B239" t="s">
        <v>243</v>
      </c>
      <c r="C239">
        <v>-0.37181544</v>
      </c>
      <c r="D239">
        <v>0.105604220200595</v>
      </c>
      <c r="E239">
        <v>0.100695876905464</v>
      </c>
      <c r="F239">
        <v>0.12904394809345701</v>
      </c>
      <c r="G239">
        <v>0.13079471044414501</v>
      </c>
      <c r="H239">
        <v>0.132955143605749</v>
      </c>
      <c r="I239">
        <v>0.13002834784978601</v>
      </c>
      <c r="J239">
        <v>7.6</v>
      </c>
      <c r="K239">
        <v>13</v>
      </c>
      <c r="L239">
        <v>25</v>
      </c>
      <c r="M239">
        <v>268</v>
      </c>
      <c r="N239">
        <v>616</v>
      </c>
      <c r="O239">
        <v>5</v>
      </c>
      <c r="P239">
        <v>19</v>
      </c>
      <c r="Q239">
        <v>6.29664179104477E-2</v>
      </c>
      <c r="R239">
        <v>-2.4936688311688201E-3</v>
      </c>
      <c r="S239">
        <v>2.1576182136600002</v>
      </c>
      <c r="T239">
        <v>2.0063897763599998</v>
      </c>
      <c r="U239">
        <v>2.5026269702300001</v>
      </c>
      <c r="V239">
        <v>2.23642172524</v>
      </c>
      <c r="W239">
        <v>0.58318739054299995</v>
      </c>
      <c r="X239">
        <v>0.47603833865799999</v>
      </c>
      <c r="Y239">
        <v>2</v>
      </c>
    </row>
    <row r="240" spans="1:25" x14ac:dyDescent="0.25">
      <c r="A240">
        <v>2003</v>
      </c>
      <c r="B240" t="s">
        <v>244</v>
      </c>
      <c r="C240">
        <v>1.8870881481481481</v>
      </c>
      <c r="D240">
        <v>9.9947918689527696E-2</v>
      </c>
      <c r="E240">
        <v>7.4402123954108196E-2</v>
      </c>
      <c r="F240">
        <v>0.13682430973051299</v>
      </c>
      <c r="G240">
        <v>0.1149136880619</v>
      </c>
      <c r="H240">
        <v>0</v>
      </c>
      <c r="I240">
        <v>0</v>
      </c>
      <c r="J240">
        <v>7.9</v>
      </c>
      <c r="K240">
        <v>5</v>
      </c>
      <c r="L240">
        <v>4</v>
      </c>
      <c r="M240">
        <v>154</v>
      </c>
      <c r="N240">
        <v>174</v>
      </c>
      <c r="O240">
        <v>17</v>
      </c>
      <c r="P240">
        <v>30</v>
      </c>
      <c r="Q240">
        <v>0.101470779220779</v>
      </c>
      <c r="R240">
        <v>9.5162068965517099E-2</v>
      </c>
      <c r="S240">
        <v>2.1881918819199999</v>
      </c>
      <c r="T240">
        <v>2.4736842105300001</v>
      </c>
      <c r="U240">
        <v>2.5092250922499999</v>
      </c>
      <c r="V240">
        <v>2.6666666666699999</v>
      </c>
      <c r="W240">
        <v>0.553505535055</v>
      </c>
      <c r="X240">
        <v>0.66666666666700003</v>
      </c>
      <c r="Y240">
        <v>3</v>
      </c>
    </row>
    <row r="241" spans="1:25" x14ac:dyDescent="0.25">
      <c r="A241">
        <v>1999</v>
      </c>
      <c r="B241" t="s">
        <v>245</v>
      </c>
      <c r="C241">
        <v>1.6539926</v>
      </c>
      <c r="D241">
        <v>8.32145113917903E-2</v>
      </c>
      <c r="E241">
        <v>8.9423842343146195E-2</v>
      </c>
      <c r="F241">
        <v>0</v>
      </c>
      <c r="G241">
        <v>0</v>
      </c>
      <c r="H241">
        <v>0</v>
      </c>
      <c r="I241">
        <v>0</v>
      </c>
      <c r="J241">
        <v>8</v>
      </c>
      <c r="K241">
        <v>14</v>
      </c>
      <c r="L241">
        <v>22</v>
      </c>
      <c r="M241">
        <v>344</v>
      </c>
      <c r="N241">
        <v>770</v>
      </c>
      <c r="O241">
        <v>8</v>
      </c>
      <c r="P241">
        <v>36</v>
      </c>
      <c r="Q241">
        <v>-2.5936046511627901E-2</v>
      </c>
      <c r="R241">
        <v>2.9094025974025901E-2</v>
      </c>
      <c r="S241">
        <v>2.4356435643599998</v>
      </c>
      <c r="T241">
        <v>2.3529411764699999</v>
      </c>
      <c r="U241">
        <v>2.5061881188099999</v>
      </c>
      <c r="V241">
        <v>2.48692810458</v>
      </c>
      <c r="W241">
        <v>0.61881188118800001</v>
      </c>
      <c r="X241">
        <v>0.59803921568600005</v>
      </c>
      <c r="Y241">
        <v>1</v>
      </c>
    </row>
    <row r="242" spans="1:25" x14ac:dyDescent="0.25">
      <c r="A242">
        <v>1986</v>
      </c>
      <c r="B242" t="s">
        <v>246</v>
      </c>
      <c r="C242">
        <v>28.930963999999999</v>
      </c>
      <c r="D242">
        <v>0.11202110558858699</v>
      </c>
      <c r="E242">
        <v>0.12447106138747301</v>
      </c>
      <c r="F242">
        <v>5.2538800884472402E-2</v>
      </c>
      <c r="G242">
        <v>6.16937965393363E-2</v>
      </c>
      <c r="H242">
        <v>0</v>
      </c>
      <c r="I242">
        <v>0</v>
      </c>
      <c r="J242">
        <v>7.2</v>
      </c>
      <c r="K242">
        <v>6</v>
      </c>
      <c r="L242">
        <v>16</v>
      </c>
      <c r="M242">
        <v>106</v>
      </c>
      <c r="N242">
        <v>568</v>
      </c>
      <c r="O242">
        <v>3</v>
      </c>
      <c r="P242">
        <v>21</v>
      </c>
      <c r="Q242">
        <v>4.88613207547169E-2</v>
      </c>
      <c r="R242">
        <v>1.6265492957746399E-2</v>
      </c>
      <c r="S242">
        <v>2.0804953560400001</v>
      </c>
      <c r="T242">
        <v>2.7142857142899999</v>
      </c>
      <c r="U242">
        <v>2.3204334365300001</v>
      </c>
      <c r="V242">
        <v>3.5</v>
      </c>
      <c r="W242">
        <v>0.50619195046400001</v>
      </c>
      <c r="X242">
        <v>0.53571428571400004</v>
      </c>
      <c r="Y242">
        <v>1</v>
      </c>
    </row>
    <row r="243" spans="1:25" x14ac:dyDescent="0.25">
      <c r="A243">
        <v>1999</v>
      </c>
      <c r="B243" t="s">
        <v>247</v>
      </c>
      <c r="C243">
        <v>0.30950818918918921</v>
      </c>
      <c r="D243">
        <v>4.4475217867032998E-2</v>
      </c>
      <c r="E243">
        <v>7.4977072459862307E-2</v>
      </c>
      <c r="F243">
        <v>0.11799639335768</v>
      </c>
      <c r="G243">
        <v>0.148007229326272</v>
      </c>
      <c r="H243">
        <v>8.7352161598796996E-2</v>
      </c>
      <c r="I243">
        <v>0.118490599080659</v>
      </c>
      <c r="J243">
        <v>7.4</v>
      </c>
      <c r="K243">
        <v>3</v>
      </c>
      <c r="L243">
        <v>14</v>
      </c>
      <c r="M243">
        <v>37</v>
      </c>
      <c r="N243">
        <v>318</v>
      </c>
      <c r="O243">
        <v>6</v>
      </c>
      <c r="P243">
        <v>13</v>
      </c>
      <c r="Q243">
        <v>4.65621621621621E-2</v>
      </c>
      <c r="R243">
        <v>4.4073899371069099E-2</v>
      </c>
      <c r="S243">
        <v>2.3216374269000002</v>
      </c>
      <c r="T243">
        <v>2.15384615385</v>
      </c>
      <c r="U243">
        <v>2.6988304093600002</v>
      </c>
      <c r="V243">
        <v>2.15384615385</v>
      </c>
      <c r="W243">
        <v>0.51754385964899996</v>
      </c>
      <c r="X243">
        <v>0.615384615385</v>
      </c>
      <c r="Y243">
        <v>1</v>
      </c>
    </row>
    <row r="244" spans="1:25" x14ac:dyDescent="0.25">
      <c r="A244">
        <v>1998</v>
      </c>
      <c r="B244" t="s">
        <v>248</v>
      </c>
      <c r="C244">
        <v>-0.42527140000000002</v>
      </c>
      <c r="D244">
        <v>9.8171508802151294E-2</v>
      </c>
      <c r="E244">
        <v>8.7141357350746004E-2</v>
      </c>
      <c r="F244">
        <v>0.15204492093740399</v>
      </c>
      <c r="G244">
        <v>0.14875944613195499</v>
      </c>
      <c r="H244">
        <v>0.13213732811307799</v>
      </c>
      <c r="I244">
        <v>0.12745883649763401</v>
      </c>
      <c r="J244">
        <v>6.9</v>
      </c>
      <c r="K244">
        <v>7</v>
      </c>
      <c r="L244">
        <v>7</v>
      </c>
      <c r="M244">
        <v>298</v>
      </c>
      <c r="N244">
        <v>796</v>
      </c>
      <c r="O244">
        <v>26</v>
      </c>
      <c r="P244">
        <v>57</v>
      </c>
      <c r="Q244">
        <v>0.122851006711409</v>
      </c>
      <c r="R244">
        <v>0.106215829145728</v>
      </c>
      <c r="S244">
        <v>2.35062006764</v>
      </c>
      <c r="T244">
        <v>2.4396135265700001</v>
      </c>
      <c r="U244">
        <v>2.4317925591899998</v>
      </c>
      <c r="V244">
        <v>2.5942028985499999</v>
      </c>
      <c r="W244">
        <v>0.57609921082299997</v>
      </c>
      <c r="X244">
        <v>0.60869565217400001</v>
      </c>
      <c r="Y244">
        <v>1</v>
      </c>
    </row>
    <row r="245" spans="1:25" x14ac:dyDescent="0.25">
      <c r="A245">
        <v>2000</v>
      </c>
      <c r="B245" t="s">
        <v>249</v>
      </c>
      <c r="C245">
        <v>-0.42153134146341464</v>
      </c>
      <c r="D245">
        <v>0.11781172769996399</v>
      </c>
      <c r="E245">
        <v>0.12338627564761701</v>
      </c>
      <c r="F245">
        <v>7.5583926810912097E-2</v>
      </c>
      <c r="G245">
        <v>8.2090310893006196E-2</v>
      </c>
      <c r="H245">
        <v>0.13126839020428799</v>
      </c>
      <c r="I245">
        <v>0.13620153205892899</v>
      </c>
      <c r="J245">
        <v>8.6999999999999993</v>
      </c>
      <c r="K245">
        <v>3</v>
      </c>
      <c r="L245">
        <v>7</v>
      </c>
      <c r="M245">
        <v>91</v>
      </c>
      <c r="N245">
        <v>372</v>
      </c>
      <c r="O245">
        <v>8</v>
      </c>
      <c r="P245">
        <v>13</v>
      </c>
      <c r="Q245">
        <v>1.19846153846153E-2</v>
      </c>
      <c r="R245">
        <v>-1.8347043010752601E-2</v>
      </c>
      <c r="S245">
        <v>2.4247787610599998</v>
      </c>
      <c r="T245">
        <v>0</v>
      </c>
      <c r="U245">
        <v>2.6526548672599999</v>
      </c>
      <c r="V245">
        <v>0</v>
      </c>
      <c r="W245">
        <v>0.60176991150400005</v>
      </c>
      <c r="X245">
        <v>0</v>
      </c>
      <c r="Y245">
        <v>1</v>
      </c>
    </row>
    <row r="246" spans="1:25" x14ac:dyDescent="0.25">
      <c r="A246">
        <v>1969</v>
      </c>
      <c r="B246" t="s">
        <v>250</v>
      </c>
      <c r="C246">
        <v>0.58822333333333332</v>
      </c>
      <c r="D246">
        <v>0.110611849268724</v>
      </c>
      <c r="E246">
        <v>0.102990367301286</v>
      </c>
      <c r="F246">
        <v>0</v>
      </c>
      <c r="G246">
        <v>0</v>
      </c>
      <c r="H246">
        <v>0</v>
      </c>
      <c r="I246">
        <v>0</v>
      </c>
      <c r="J246">
        <v>8</v>
      </c>
      <c r="K246">
        <v>3</v>
      </c>
      <c r="L246">
        <v>7</v>
      </c>
      <c r="M246">
        <v>31</v>
      </c>
      <c r="N246">
        <v>220</v>
      </c>
      <c r="O246">
        <v>1</v>
      </c>
      <c r="P246">
        <v>12</v>
      </c>
      <c r="Q246">
        <v>7.9722580645161301E-2</v>
      </c>
      <c r="R246">
        <v>5.4686363636363604E-3</v>
      </c>
      <c r="S246">
        <v>1.9918367346900001</v>
      </c>
      <c r="T246">
        <v>2</v>
      </c>
      <c r="U246">
        <v>1.95102040816</v>
      </c>
      <c r="V246">
        <v>2</v>
      </c>
      <c r="W246">
        <v>0.44897959183699998</v>
      </c>
      <c r="X246">
        <v>0.66666666666700003</v>
      </c>
      <c r="Y246">
        <v>1</v>
      </c>
    </row>
    <row r="247" spans="1:25" x14ac:dyDescent="0.25">
      <c r="A247">
        <v>1978</v>
      </c>
      <c r="B247" t="s">
        <v>251</v>
      </c>
      <c r="C247">
        <v>3.4136773333333332</v>
      </c>
      <c r="D247">
        <v>5.7630773249066597E-2</v>
      </c>
      <c r="E247">
        <v>5.9972200813194702E-2</v>
      </c>
      <c r="F247">
        <v>0.124854889614467</v>
      </c>
      <c r="G247">
        <v>0.108273167567837</v>
      </c>
      <c r="H247">
        <v>8.9684375590614304E-2</v>
      </c>
      <c r="I247">
        <v>8.0412503864634999E-2</v>
      </c>
      <c r="J247">
        <v>7.6</v>
      </c>
      <c r="K247">
        <v>5</v>
      </c>
      <c r="L247">
        <v>7</v>
      </c>
      <c r="M247">
        <v>56</v>
      </c>
      <c r="N247">
        <v>207</v>
      </c>
      <c r="O247">
        <v>6</v>
      </c>
      <c r="P247">
        <v>15</v>
      </c>
      <c r="Q247">
        <v>-8.0235714285714202E-2</v>
      </c>
      <c r="R247">
        <v>-3.64367149758454E-2</v>
      </c>
      <c r="S247">
        <v>2.3333333333300001</v>
      </c>
      <c r="T247">
        <v>1.88679245283</v>
      </c>
      <c r="U247">
        <v>2.5238095238099998</v>
      </c>
      <c r="V247">
        <v>2.7735849056599999</v>
      </c>
      <c r="W247">
        <v>0.56190476190500005</v>
      </c>
      <c r="X247">
        <v>0.58490566037699998</v>
      </c>
      <c r="Y247">
        <v>0</v>
      </c>
    </row>
    <row r="248" spans="1:25" x14ac:dyDescent="0.25">
      <c r="A248">
        <v>1990</v>
      </c>
      <c r="B248" t="s">
        <v>252</v>
      </c>
      <c r="C248">
        <v>11.4402925</v>
      </c>
      <c r="D248">
        <v>8.7313141879740305E-2</v>
      </c>
      <c r="E248">
        <v>8.0371561625257396E-2</v>
      </c>
      <c r="F248">
        <v>0</v>
      </c>
      <c r="G248">
        <v>0</v>
      </c>
      <c r="H248">
        <v>0</v>
      </c>
      <c r="I248">
        <v>0</v>
      </c>
      <c r="J248">
        <v>7.8</v>
      </c>
      <c r="K248">
        <v>4</v>
      </c>
      <c r="L248">
        <v>3</v>
      </c>
      <c r="M248">
        <v>199</v>
      </c>
      <c r="N248">
        <v>197</v>
      </c>
      <c r="O248">
        <v>3</v>
      </c>
      <c r="P248">
        <v>26</v>
      </c>
      <c r="Q248">
        <v>0.15995477386934601</v>
      </c>
      <c r="R248">
        <v>8.9077664974619206E-2</v>
      </c>
      <c r="S248">
        <v>2.3838383838400001</v>
      </c>
      <c r="T248">
        <v>2.47474747475</v>
      </c>
      <c r="U248">
        <v>2.52525252525</v>
      </c>
      <c r="V248">
        <v>2.3232323232300001</v>
      </c>
      <c r="W248">
        <v>0.626262626263</v>
      </c>
      <c r="X248">
        <v>0.70370370370400004</v>
      </c>
      <c r="Y248">
        <v>1</v>
      </c>
    </row>
    <row r="249" spans="1:25" x14ac:dyDescent="0.25">
      <c r="A249">
        <v>2000</v>
      </c>
      <c r="B249" t="s">
        <v>253</v>
      </c>
      <c r="C249">
        <v>14.217391304347826</v>
      </c>
      <c r="D249">
        <v>0.10315452611987801</v>
      </c>
      <c r="E249">
        <v>0.11020851155674399</v>
      </c>
      <c r="F249">
        <v>0.11908823982774901</v>
      </c>
      <c r="G249">
        <v>0.11759322329451</v>
      </c>
      <c r="H249">
        <v>8.0302694498614602E-2</v>
      </c>
      <c r="I249">
        <v>7.6149577941589899E-2</v>
      </c>
      <c r="J249">
        <v>5.7</v>
      </c>
      <c r="K249">
        <v>2</v>
      </c>
      <c r="L249">
        <v>9</v>
      </c>
      <c r="M249">
        <v>109</v>
      </c>
      <c r="N249">
        <v>347</v>
      </c>
      <c r="O249">
        <v>27</v>
      </c>
      <c r="P249">
        <v>96</v>
      </c>
      <c r="Q249">
        <v>2.43495412844036E-2</v>
      </c>
      <c r="R249">
        <v>1.9489625360230502E-2</v>
      </c>
      <c r="S249">
        <v>2.2943820224699998</v>
      </c>
      <c r="T249">
        <v>2.63636363636</v>
      </c>
      <c r="U249">
        <v>2.7595505617999998</v>
      </c>
      <c r="V249">
        <v>2.1818181818200002</v>
      </c>
      <c r="W249">
        <v>0.61797752808999995</v>
      </c>
      <c r="X249">
        <v>0.63636363636399995</v>
      </c>
      <c r="Y249">
        <v>0</v>
      </c>
    </row>
    <row r="250" spans="1:25" x14ac:dyDescent="0.25">
      <c r="A250">
        <v>1996</v>
      </c>
      <c r="B250" t="s">
        <v>254</v>
      </c>
      <c r="C250">
        <v>2.0638435999999998</v>
      </c>
      <c r="D250">
        <v>9.2320459759183002E-2</v>
      </c>
      <c r="E250">
        <v>0.102225953713014</v>
      </c>
      <c r="F250">
        <v>9.5962005245628298E-2</v>
      </c>
      <c r="G250">
        <v>0.111592772177802</v>
      </c>
      <c r="H250">
        <v>5.42527794955538E-2</v>
      </c>
      <c r="I250">
        <v>6.1914140362397403E-2</v>
      </c>
      <c r="J250">
        <v>6.9</v>
      </c>
      <c r="K250">
        <v>3</v>
      </c>
      <c r="L250">
        <v>11</v>
      </c>
      <c r="M250">
        <v>94</v>
      </c>
      <c r="N250">
        <v>345</v>
      </c>
      <c r="O250">
        <v>28</v>
      </c>
      <c r="P250">
        <v>63</v>
      </c>
      <c r="Q250">
        <v>2.2531914893616899E-3</v>
      </c>
      <c r="R250">
        <v>2.0581449275362301E-2</v>
      </c>
      <c r="S250">
        <v>2.38988095238</v>
      </c>
      <c r="T250">
        <v>1.8640776698999999</v>
      </c>
      <c r="U250">
        <v>2.5744047618999999</v>
      </c>
      <c r="V250">
        <v>2.1262135922300001</v>
      </c>
      <c r="W250">
        <v>0.55059523809499999</v>
      </c>
      <c r="X250">
        <v>0.62135922330100002</v>
      </c>
      <c r="Y250">
        <v>1</v>
      </c>
    </row>
    <row r="251" spans="1:25" x14ac:dyDescent="0.25">
      <c r="A251">
        <v>1987</v>
      </c>
      <c r="B251" t="s">
        <v>255</v>
      </c>
      <c r="C251">
        <v>3.3711048400000001</v>
      </c>
      <c r="D251">
        <v>9.6105775057853199E-2</v>
      </c>
      <c r="E251">
        <v>9.8628949006338798E-2</v>
      </c>
      <c r="F251">
        <v>0.138429495337721</v>
      </c>
      <c r="G251">
        <v>0.14114069420483999</v>
      </c>
      <c r="H251">
        <v>8.6528005061821803E-2</v>
      </c>
      <c r="I251">
        <v>8.6025419687192795E-2</v>
      </c>
      <c r="J251">
        <v>7.1</v>
      </c>
      <c r="K251">
        <v>7</v>
      </c>
      <c r="L251">
        <v>12</v>
      </c>
      <c r="M251">
        <v>338</v>
      </c>
      <c r="N251">
        <v>333</v>
      </c>
      <c r="O251">
        <v>2</v>
      </c>
      <c r="P251">
        <v>16</v>
      </c>
      <c r="Q251">
        <v>-2.3674556213017701E-3</v>
      </c>
      <c r="R251">
        <v>4.3122522522522501E-2</v>
      </c>
      <c r="S251">
        <v>2.20075757576</v>
      </c>
      <c r="T251">
        <v>2.3144963144999999</v>
      </c>
      <c r="U251">
        <v>2.5416666666699999</v>
      </c>
      <c r="V251">
        <v>2.46191646192</v>
      </c>
      <c r="W251">
        <v>0.59090909090900001</v>
      </c>
      <c r="X251">
        <v>0.63144963144999999</v>
      </c>
      <c r="Y251">
        <v>3</v>
      </c>
    </row>
    <row r="252" spans="1:25" x14ac:dyDescent="0.25">
      <c r="A252">
        <v>1975</v>
      </c>
      <c r="B252" t="s">
        <v>256</v>
      </c>
      <c r="C252">
        <v>4.7212044874999997</v>
      </c>
      <c r="D252">
        <v>0.119183608217427</v>
      </c>
      <c r="E252">
        <v>0.11030010703518101</v>
      </c>
      <c r="F252">
        <v>9.2114479122094001E-2</v>
      </c>
      <c r="G252">
        <v>8.5316350811708602E-2</v>
      </c>
      <c r="H252">
        <v>0</v>
      </c>
      <c r="I252">
        <v>0</v>
      </c>
      <c r="J252">
        <v>8.4</v>
      </c>
      <c r="K252">
        <v>4</v>
      </c>
      <c r="L252">
        <v>24</v>
      </c>
      <c r="M252">
        <v>31</v>
      </c>
      <c r="N252">
        <v>474</v>
      </c>
      <c r="O252">
        <v>1</v>
      </c>
      <c r="P252">
        <v>15</v>
      </c>
      <c r="Q252">
        <v>-5.0254838709677403E-2</v>
      </c>
      <c r="R252">
        <v>5.2309704641350201E-2</v>
      </c>
      <c r="S252">
        <v>2.2067510548499998</v>
      </c>
      <c r="T252">
        <v>1.32258064516</v>
      </c>
      <c r="U252">
        <v>2.4599156118100001</v>
      </c>
      <c r="V252">
        <v>1.77419354839</v>
      </c>
      <c r="W252">
        <v>0.57594936708900002</v>
      </c>
      <c r="X252">
        <v>0.12903225806499999</v>
      </c>
      <c r="Y252">
        <v>2</v>
      </c>
    </row>
    <row r="253" spans="1:25" x14ac:dyDescent="0.25">
      <c r="A253">
        <v>2001</v>
      </c>
      <c r="B253" t="s">
        <v>257</v>
      </c>
      <c r="C253" t="e">
        <v>#DIV/0!</v>
      </c>
      <c r="D253">
        <v>9.0140820847962599E-2</v>
      </c>
      <c r="E253">
        <v>9.2855624281586793E-2</v>
      </c>
      <c r="F253">
        <v>0.135092053990016</v>
      </c>
      <c r="G253">
        <v>0.137168626312797</v>
      </c>
      <c r="H253">
        <v>6.11265997503826E-2</v>
      </c>
      <c r="I253">
        <v>6.9442533287844499E-2</v>
      </c>
      <c r="J253">
        <v>8</v>
      </c>
      <c r="K253">
        <v>7</v>
      </c>
      <c r="L253">
        <v>15</v>
      </c>
      <c r="M253">
        <v>204</v>
      </c>
      <c r="N253">
        <v>145</v>
      </c>
      <c r="O253">
        <v>2</v>
      </c>
      <c r="P253">
        <v>10</v>
      </c>
      <c r="Q253">
        <v>2.8426960784313698E-2</v>
      </c>
      <c r="R253">
        <v>0.122888965517241</v>
      </c>
      <c r="S253">
        <v>2.54</v>
      </c>
      <c r="T253">
        <v>2.1658291457300001</v>
      </c>
      <c r="U253">
        <v>2.6866666666699999</v>
      </c>
      <c r="V253">
        <v>2.2864321608</v>
      </c>
      <c r="W253">
        <v>0.66</v>
      </c>
      <c r="X253">
        <v>0.47236180904500003</v>
      </c>
      <c r="Y253">
        <v>3</v>
      </c>
    </row>
    <row r="254" spans="1:25" x14ac:dyDescent="0.25">
      <c r="A254">
        <v>1991</v>
      </c>
      <c r="B254" t="s">
        <v>258</v>
      </c>
      <c r="C254">
        <v>11.572369999999999</v>
      </c>
      <c r="D254">
        <v>0.108476475720646</v>
      </c>
      <c r="E254">
        <v>0.11851502022858899</v>
      </c>
      <c r="F254">
        <v>8.8641357770771506E-2</v>
      </c>
      <c r="G254">
        <v>9.0093650337314798E-2</v>
      </c>
      <c r="H254">
        <v>0.14555963613037601</v>
      </c>
      <c r="I254">
        <v>0.13987247218286</v>
      </c>
      <c r="J254">
        <v>6.4</v>
      </c>
      <c r="K254">
        <v>5</v>
      </c>
      <c r="L254">
        <v>7</v>
      </c>
      <c r="M254">
        <v>369</v>
      </c>
      <c r="N254">
        <v>281</v>
      </c>
      <c r="O254">
        <v>5</v>
      </c>
      <c r="P254">
        <v>8</v>
      </c>
      <c r="Q254">
        <v>7.0773170731707302E-2</v>
      </c>
      <c r="R254">
        <v>0.10378434163701</v>
      </c>
      <c r="S254">
        <v>2.2485207100600002</v>
      </c>
      <c r="T254">
        <v>1.92307692308</v>
      </c>
      <c r="U254">
        <v>2.4773175542399999</v>
      </c>
      <c r="V254">
        <v>2.5874125874099998</v>
      </c>
      <c r="W254">
        <v>0.54635108481299999</v>
      </c>
      <c r="X254">
        <v>0.53846153846199996</v>
      </c>
      <c r="Y254">
        <v>3</v>
      </c>
    </row>
    <row r="255" spans="1:25" x14ac:dyDescent="0.25">
      <c r="A255">
        <v>1975</v>
      </c>
      <c r="B255" t="s">
        <v>259</v>
      </c>
      <c r="C255" t="e">
        <v>#DIV/0!</v>
      </c>
      <c r="D255">
        <v>8.1647816909217505E-2</v>
      </c>
      <c r="E255">
        <v>8.6981124322837E-2</v>
      </c>
      <c r="F255">
        <v>0.121683747019423</v>
      </c>
      <c r="G255">
        <v>0.13440713940485999</v>
      </c>
      <c r="H255">
        <v>0</v>
      </c>
      <c r="I255">
        <v>0</v>
      </c>
      <c r="J255">
        <v>7.7</v>
      </c>
      <c r="K255">
        <v>10</v>
      </c>
      <c r="L255">
        <v>14</v>
      </c>
      <c r="M255">
        <v>207</v>
      </c>
      <c r="N255">
        <v>323</v>
      </c>
      <c r="O255">
        <v>6</v>
      </c>
      <c r="P255">
        <v>14</v>
      </c>
      <c r="Q255">
        <v>7.4210144927536206E-2</v>
      </c>
      <c r="R255">
        <v>0.100945820433436</v>
      </c>
      <c r="S255">
        <v>2.5090909090900002</v>
      </c>
      <c r="T255">
        <v>2.2823529411800001</v>
      </c>
      <c r="U255">
        <v>2.6036363636400002</v>
      </c>
      <c r="V255">
        <v>2.4941176470599999</v>
      </c>
      <c r="W255">
        <v>0.58545454545499998</v>
      </c>
      <c r="X255">
        <v>0.69411764705900003</v>
      </c>
      <c r="Y255">
        <v>3</v>
      </c>
    </row>
    <row r="256" spans="1:25" x14ac:dyDescent="0.25">
      <c r="A256">
        <v>1994</v>
      </c>
      <c r="B256" t="s">
        <v>260</v>
      </c>
      <c r="C256">
        <v>-1</v>
      </c>
      <c r="D256">
        <v>7.2687998537736595E-2</v>
      </c>
      <c r="E256">
        <v>0.10941112671754399</v>
      </c>
      <c r="F256">
        <v>0.10504797259528099</v>
      </c>
      <c r="G256">
        <v>0.13705992288529201</v>
      </c>
      <c r="H256">
        <v>7.7675362240558099E-2</v>
      </c>
      <c r="I256">
        <v>0.11177451685612801</v>
      </c>
      <c r="J256">
        <v>7.1</v>
      </c>
      <c r="K256">
        <v>4</v>
      </c>
      <c r="L256">
        <v>11</v>
      </c>
      <c r="M256">
        <v>56</v>
      </c>
      <c r="N256">
        <v>356</v>
      </c>
      <c r="O256">
        <v>4</v>
      </c>
      <c r="P256">
        <v>16</v>
      </c>
      <c r="Q256">
        <v>9.4916071428571405E-2</v>
      </c>
      <c r="R256">
        <v>1.0238202247191E-2</v>
      </c>
      <c r="S256">
        <v>2.3302180685399998</v>
      </c>
      <c r="T256">
        <v>2.92307692308</v>
      </c>
      <c r="U256">
        <v>2.5077881619900002</v>
      </c>
      <c r="V256">
        <v>3.3296703296699999</v>
      </c>
      <c r="W256">
        <v>0.48909657320900002</v>
      </c>
      <c r="X256">
        <v>0.64835164835199999</v>
      </c>
      <c r="Y256">
        <v>3</v>
      </c>
    </row>
    <row r="257" spans="1:25" x14ac:dyDescent="0.25">
      <c r="A257">
        <v>1999</v>
      </c>
      <c r="B257" t="s">
        <v>261</v>
      </c>
      <c r="C257">
        <v>-1</v>
      </c>
      <c r="D257">
        <v>0.118342801305553</v>
      </c>
      <c r="E257">
        <v>0.13629906640529099</v>
      </c>
      <c r="F257">
        <v>0.101480001570403</v>
      </c>
      <c r="G257">
        <v>0.12122008635550501</v>
      </c>
      <c r="H257">
        <v>0.13978149326176501</v>
      </c>
      <c r="I257">
        <v>0.16209092695090899</v>
      </c>
      <c r="J257">
        <v>5.7</v>
      </c>
      <c r="K257">
        <v>7</v>
      </c>
      <c r="L257">
        <v>7</v>
      </c>
      <c r="M257">
        <v>292</v>
      </c>
      <c r="N257">
        <v>174</v>
      </c>
      <c r="O257">
        <v>3</v>
      </c>
      <c r="P257">
        <v>6</v>
      </c>
      <c r="Q257">
        <v>0.105177397260274</v>
      </c>
      <c r="R257">
        <v>7.63247126436781E-2</v>
      </c>
      <c r="S257">
        <v>2.265625</v>
      </c>
      <c r="T257">
        <v>2.15088757396</v>
      </c>
      <c r="U257">
        <v>2.53125</v>
      </c>
      <c r="V257">
        <v>2.34615384615</v>
      </c>
      <c r="W257">
        <v>0.5859375</v>
      </c>
      <c r="X257">
        <v>0.51775147928999998</v>
      </c>
      <c r="Y257">
        <v>3</v>
      </c>
    </row>
    <row r="258" spans="1:25" x14ac:dyDescent="0.25">
      <c r="A258">
        <v>1987</v>
      </c>
      <c r="B258" t="s">
        <v>262</v>
      </c>
      <c r="C258">
        <v>0.47890488235294115</v>
      </c>
      <c r="D258">
        <v>0.17363886685274901</v>
      </c>
      <c r="E258">
        <v>0.16601334195169201</v>
      </c>
      <c r="F258">
        <v>0.14459003809354301</v>
      </c>
      <c r="G258">
        <v>0.155216811554586</v>
      </c>
      <c r="H258">
        <v>6.9550760859286603E-2</v>
      </c>
      <c r="I258">
        <v>7.8414638656517099E-2</v>
      </c>
      <c r="J258">
        <v>6.3</v>
      </c>
      <c r="K258">
        <v>5</v>
      </c>
      <c r="L258">
        <v>8</v>
      </c>
      <c r="M258">
        <v>179</v>
      </c>
      <c r="N258">
        <v>160</v>
      </c>
      <c r="O258">
        <v>2</v>
      </c>
      <c r="P258">
        <v>11</v>
      </c>
      <c r="Q258">
        <v>2.6407262569832401E-2</v>
      </c>
      <c r="R258">
        <v>-1.1806874999999901E-2</v>
      </c>
      <c r="S258">
        <v>2.3838383838400001</v>
      </c>
      <c r="T258">
        <v>2.2333333333300001</v>
      </c>
      <c r="U258">
        <v>2.7272727272699999</v>
      </c>
      <c r="V258">
        <v>2.32083333333</v>
      </c>
      <c r="W258">
        <v>0.58585858585899997</v>
      </c>
      <c r="X258">
        <v>0.57499999999999996</v>
      </c>
      <c r="Y258">
        <v>3</v>
      </c>
    </row>
    <row r="259" spans="1:25" x14ac:dyDescent="0.25">
      <c r="A259">
        <v>1999</v>
      </c>
      <c r="B259" t="s">
        <v>263</v>
      </c>
      <c r="C259">
        <v>2.3826092000000001</v>
      </c>
      <c r="D259">
        <v>0.109901121821233</v>
      </c>
      <c r="E259">
        <v>0.113250514496744</v>
      </c>
      <c r="F259">
        <v>0.12691161260998199</v>
      </c>
      <c r="G259">
        <v>0.13246323093958001</v>
      </c>
      <c r="H259">
        <v>0</v>
      </c>
      <c r="I259">
        <v>0</v>
      </c>
      <c r="J259">
        <v>6.9</v>
      </c>
      <c r="K259">
        <v>7</v>
      </c>
      <c r="L259">
        <v>10</v>
      </c>
      <c r="M259">
        <v>225</v>
      </c>
      <c r="N259">
        <v>433</v>
      </c>
      <c r="O259">
        <v>1</v>
      </c>
      <c r="P259">
        <v>10</v>
      </c>
      <c r="Q259">
        <v>8.6789777777777702E-2</v>
      </c>
      <c r="R259">
        <v>8.9591454965357906E-2</v>
      </c>
      <c r="S259">
        <v>2.1481481481500002</v>
      </c>
      <c r="T259">
        <v>2.6082474226799999</v>
      </c>
      <c r="U259">
        <v>2.32592592593</v>
      </c>
      <c r="V259">
        <v>2.6752577319599999</v>
      </c>
      <c r="W259">
        <v>0.559259259259</v>
      </c>
      <c r="X259">
        <v>0.63402061855699998</v>
      </c>
      <c r="Y259">
        <v>3</v>
      </c>
    </row>
    <row r="260" spans="1:25" x14ac:dyDescent="0.25">
      <c r="A260">
        <v>1954</v>
      </c>
      <c r="B260" t="s">
        <v>264</v>
      </c>
      <c r="C260">
        <v>7.9586443999999998</v>
      </c>
      <c r="D260">
        <v>0.121142183375833</v>
      </c>
      <c r="E260">
        <v>0.12718648108869601</v>
      </c>
      <c r="F260">
        <v>8.9929743296745607E-2</v>
      </c>
      <c r="G260">
        <v>9.1151442836037294E-2</v>
      </c>
      <c r="H260">
        <v>0.121464546268299</v>
      </c>
      <c r="I260">
        <v>0.122549831609712</v>
      </c>
      <c r="J260">
        <v>8.4</v>
      </c>
      <c r="K260">
        <v>3</v>
      </c>
      <c r="L260">
        <v>16</v>
      </c>
      <c r="M260">
        <v>135</v>
      </c>
      <c r="N260">
        <v>487</v>
      </c>
      <c r="O260">
        <v>0</v>
      </c>
      <c r="P260">
        <v>11</v>
      </c>
      <c r="Q260">
        <v>4.7290370370370302E-2</v>
      </c>
      <c r="R260">
        <v>0.112794455852155</v>
      </c>
      <c r="S260">
        <v>2.32664756447</v>
      </c>
      <c r="T260">
        <v>2.4761904761900002</v>
      </c>
      <c r="U260">
        <v>2.5042979942699999</v>
      </c>
      <c r="V260">
        <v>2.5457875457900001</v>
      </c>
      <c r="W260">
        <v>0.56160458452700002</v>
      </c>
      <c r="X260">
        <v>0.62637362637399996</v>
      </c>
      <c r="Y260">
        <v>0</v>
      </c>
    </row>
    <row r="261" spans="1:25" x14ac:dyDescent="0.25">
      <c r="A261">
        <v>1998</v>
      </c>
      <c r="B261" t="s">
        <v>265</v>
      </c>
      <c r="C261">
        <v>7.6640399523809526</v>
      </c>
      <c r="D261">
        <v>0.106152618393055</v>
      </c>
      <c r="E261">
        <v>0.123045865012848</v>
      </c>
      <c r="F261">
        <v>0.12838019845725199</v>
      </c>
      <c r="G261">
        <v>0.13418855006827199</v>
      </c>
      <c r="H261">
        <v>0.115646242095491</v>
      </c>
      <c r="I261">
        <v>0.132003715408572</v>
      </c>
      <c r="J261">
        <v>7.2</v>
      </c>
      <c r="K261">
        <v>5</v>
      </c>
      <c r="L261">
        <v>14</v>
      </c>
      <c r="M261">
        <v>317</v>
      </c>
      <c r="N261">
        <v>675</v>
      </c>
      <c r="O261">
        <v>2</v>
      </c>
      <c r="P261">
        <v>10</v>
      </c>
      <c r="Q261">
        <v>2.36870662460568E-2</v>
      </c>
      <c r="R261">
        <v>3.0724592592592598E-2</v>
      </c>
      <c r="S261">
        <v>2.30778894472</v>
      </c>
      <c r="T261">
        <v>2.4387755102000002</v>
      </c>
      <c r="U261">
        <v>2.3881909547700002</v>
      </c>
      <c r="V261">
        <v>2.59693877551</v>
      </c>
      <c r="W261">
        <v>0.54145728643199997</v>
      </c>
      <c r="X261">
        <v>0.58163265306099998</v>
      </c>
      <c r="Y261">
        <v>2</v>
      </c>
    </row>
    <row r="262" spans="1:25" x14ac:dyDescent="0.25">
      <c r="A262">
        <v>2001</v>
      </c>
      <c r="B262" t="s">
        <v>266</v>
      </c>
      <c r="C262">
        <v>9.5494505494505493</v>
      </c>
      <c r="D262">
        <v>0.103890505240124</v>
      </c>
      <c r="E262">
        <v>0.109338096772523</v>
      </c>
      <c r="F262">
        <v>0.102154231051022</v>
      </c>
      <c r="G262">
        <v>0.10034875512665201</v>
      </c>
      <c r="H262">
        <v>0.12635922046312001</v>
      </c>
      <c r="I262">
        <v>0.126124945289077</v>
      </c>
      <c r="J262">
        <v>5.4</v>
      </c>
      <c r="K262">
        <v>7</v>
      </c>
      <c r="L262">
        <v>14</v>
      </c>
      <c r="M262">
        <v>79</v>
      </c>
      <c r="N262">
        <v>253</v>
      </c>
      <c r="O262">
        <v>27</v>
      </c>
      <c r="P262">
        <v>87</v>
      </c>
      <c r="Q262">
        <v>1.49392405063291E-2</v>
      </c>
      <c r="R262">
        <v>2.14201581027668E-2</v>
      </c>
      <c r="S262">
        <v>2.2358490566000002</v>
      </c>
      <c r="T262">
        <v>3.1583333333299999</v>
      </c>
      <c r="U262">
        <v>2.5</v>
      </c>
      <c r="V262">
        <v>3.3083333333299998</v>
      </c>
      <c r="W262">
        <v>0.52830188679199996</v>
      </c>
      <c r="X262">
        <v>0.82499999999999996</v>
      </c>
      <c r="Y262">
        <v>2</v>
      </c>
    </row>
    <row r="263" spans="1:25" x14ac:dyDescent="0.25">
      <c r="A263">
        <v>1986</v>
      </c>
      <c r="B263" t="s">
        <v>267</v>
      </c>
      <c r="C263">
        <v>0.61969933333333338</v>
      </c>
      <c r="D263">
        <v>0.12628054656392601</v>
      </c>
      <c r="E263">
        <v>0.13254223600651099</v>
      </c>
      <c r="F263">
        <v>0.10943211507468099</v>
      </c>
      <c r="G263">
        <v>0.11939159207436301</v>
      </c>
      <c r="H263">
        <v>0.17467206093232401</v>
      </c>
      <c r="I263">
        <v>0.191622628304012</v>
      </c>
      <c r="J263">
        <v>6.3</v>
      </c>
      <c r="K263">
        <v>9</v>
      </c>
      <c r="L263">
        <v>6</v>
      </c>
      <c r="M263">
        <v>452</v>
      </c>
      <c r="N263">
        <v>266</v>
      </c>
      <c r="O263">
        <v>1</v>
      </c>
      <c r="P263">
        <v>7</v>
      </c>
      <c r="Q263">
        <v>7.1441150442477896E-2</v>
      </c>
      <c r="R263">
        <v>0.13300601503759399</v>
      </c>
      <c r="S263">
        <v>2.1693989071000002</v>
      </c>
      <c r="T263">
        <v>2.2272727272699999</v>
      </c>
      <c r="U263">
        <v>2.3961748633900002</v>
      </c>
      <c r="V263">
        <v>2.4034090909099999</v>
      </c>
      <c r="W263">
        <v>0.59562841530099997</v>
      </c>
      <c r="X263">
        <v>0.59659090909099999</v>
      </c>
      <c r="Y263">
        <v>3</v>
      </c>
    </row>
    <row r="264" spans="1:25" x14ac:dyDescent="0.25">
      <c r="A264">
        <v>1993</v>
      </c>
      <c r="B264" t="s">
        <v>268</v>
      </c>
      <c r="C264">
        <v>2.2087210357142859</v>
      </c>
      <c r="D264">
        <v>9.8752111379864796E-2</v>
      </c>
      <c r="E264">
        <v>8.5919382743930295E-2</v>
      </c>
      <c r="F264">
        <v>0</v>
      </c>
      <c r="G264">
        <v>0</v>
      </c>
      <c r="H264">
        <v>0</v>
      </c>
      <c r="I264">
        <v>0</v>
      </c>
      <c r="J264">
        <v>7.6</v>
      </c>
      <c r="K264">
        <v>6</v>
      </c>
      <c r="L264">
        <v>11</v>
      </c>
      <c r="M264">
        <v>66</v>
      </c>
      <c r="N264">
        <v>480</v>
      </c>
      <c r="O264">
        <v>8</v>
      </c>
      <c r="P264">
        <v>28</v>
      </c>
      <c r="Q264">
        <v>-7.9257575757575704E-3</v>
      </c>
      <c r="R264">
        <v>9.2191041666666598E-2</v>
      </c>
      <c r="S264">
        <v>2.1872586872599999</v>
      </c>
      <c r="T264">
        <v>7.1071428571400004</v>
      </c>
      <c r="U264">
        <v>2.5405405405399999</v>
      </c>
      <c r="V264">
        <v>4.6428571428599996</v>
      </c>
      <c r="W264">
        <v>0.56949806949799997</v>
      </c>
      <c r="X264">
        <v>2.3928571428600001</v>
      </c>
      <c r="Y264">
        <v>2</v>
      </c>
    </row>
    <row r="265" spans="1:25" x14ac:dyDescent="0.25">
      <c r="A265">
        <v>2000</v>
      </c>
      <c r="B265" t="s">
        <v>269</v>
      </c>
      <c r="C265">
        <v>1.2990467222222222</v>
      </c>
      <c r="D265">
        <v>0.10053143664494101</v>
      </c>
      <c r="E265">
        <v>0.106803632079256</v>
      </c>
      <c r="F265">
        <v>8.7982113245481497E-2</v>
      </c>
      <c r="G265">
        <v>0.100298663244063</v>
      </c>
      <c r="H265">
        <v>6.9852414837418594E-2</v>
      </c>
      <c r="I265">
        <v>7.9062364651750802E-2</v>
      </c>
      <c r="J265">
        <v>7</v>
      </c>
      <c r="K265">
        <v>3</v>
      </c>
      <c r="L265">
        <v>6</v>
      </c>
      <c r="M265">
        <v>169</v>
      </c>
      <c r="N265">
        <v>273</v>
      </c>
      <c r="O265">
        <v>29</v>
      </c>
      <c r="P265">
        <v>76</v>
      </c>
      <c r="Q265">
        <v>-5.7250295857988097E-2</v>
      </c>
      <c r="R265">
        <v>9.4901098901098904E-3</v>
      </c>
      <c r="S265">
        <v>2.6048387096800001</v>
      </c>
      <c r="T265">
        <v>2.3364779874199999</v>
      </c>
      <c r="U265">
        <v>3.0080645161300001</v>
      </c>
      <c r="V265">
        <v>2.5440251572300001</v>
      </c>
      <c r="W265">
        <v>0.67741935483899995</v>
      </c>
      <c r="X265">
        <v>0.65094339622599995</v>
      </c>
      <c r="Y265">
        <v>3</v>
      </c>
    </row>
    <row r="266" spans="1:25" x14ac:dyDescent="0.25">
      <c r="A266">
        <v>2001</v>
      </c>
      <c r="B266" t="s">
        <v>270</v>
      </c>
      <c r="C266">
        <v>6.9491707692307694</v>
      </c>
      <c r="D266">
        <v>0.11194430499232</v>
      </c>
      <c r="E266">
        <v>0.118884666765671</v>
      </c>
      <c r="F266">
        <v>0.125122406361139</v>
      </c>
      <c r="G266">
        <v>0.128220612668176</v>
      </c>
      <c r="H266">
        <v>0.129089331269858</v>
      </c>
      <c r="I266">
        <v>0.12856700246754499</v>
      </c>
      <c r="J266">
        <v>5.5</v>
      </c>
      <c r="K266">
        <v>1</v>
      </c>
      <c r="L266">
        <v>11</v>
      </c>
      <c r="M266">
        <v>88</v>
      </c>
      <c r="N266">
        <v>328</v>
      </c>
      <c r="O266">
        <v>9</v>
      </c>
      <c r="P266">
        <v>29</v>
      </c>
      <c r="Q266">
        <v>5.0378409090909099E-2</v>
      </c>
      <c r="R266">
        <v>9.7042682926829404E-4</v>
      </c>
      <c r="S266">
        <v>2.31971153846</v>
      </c>
      <c r="T266">
        <v>0</v>
      </c>
      <c r="U266">
        <v>2.54326923077</v>
      </c>
      <c r="V266">
        <v>0</v>
      </c>
      <c r="W266">
        <v>0.57692307692300004</v>
      </c>
      <c r="X266">
        <v>0</v>
      </c>
      <c r="Y266">
        <v>1</v>
      </c>
    </row>
    <row r="267" spans="1:25" x14ac:dyDescent="0.25">
      <c r="A267">
        <v>1986</v>
      </c>
      <c r="B267" t="s">
        <v>271</v>
      </c>
      <c r="C267">
        <v>1.3125069130434783</v>
      </c>
      <c r="D267">
        <v>0.10979187164985101</v>
      </c>
      <c r="E267">
        <v>0.10110890532977999</v>
      </c>
      <c r="F267">
        <v>0.115790169233899</v>
      </c>
      <c r="G267">
        <v>0.11260823735375</v>
      </c>
      <c r="H267">
        <v>0.166403255703825</v>
      </c>
      <c r="I267">
        <v>0.154566424518297</v>
      </c>
      <c r="J267">
        <v>8.1999999999999993</v>
      </c>
      <c r="K267">
        <v>2</v>
      </c>
      <c r="L267">
        <v>11</v>
      </c>
      <c r="M267">
        <v>39</v>
      </c>
      <c r="N267">
        <v>189</v>
      </c>
      <c r="O267">
        <v>4</v>
      </c>
      <c r="P267">
        <v>30</v>
      </c>
      <c r="Q267">
        <v>-0.132579487179487</v>
      </c>
      <c r="R267">
        <v>-0.191979894179894</v>
      </c>
      <c r="S267">
        <v>2.5485436893200002</v>
      </c>
      <c r="T267">
        <v>2.3181818181799998</v>
      </c>
      <c r="U267">
        <v>2.8349514563099998</v>
      </c>
      <c r="V267">
        <v>3.5909090909099999</v>
      </c>
      <c r="W267">
        <v>0.62135922330100002</v>
      </c>
      <c r="X267">
        <v>0.45454545454500001</v>
      </c>
      <c r="Y267">
        <v>0</v>
      </c>
    </row>
    <row r="268" spans="1:25" x14ac:dyDescent="0.25">
      <c r="A268">
        <v>1991</v>
      </c>
      <c r="B268" t="s">
        <v>272</v>
      </c>
      <c r="C268">
        <v>4.7578320689655174</v>
      </c>
      <c r="D268">
        <v>0.128650659955199</v>
      </c>
      <c r="E268">
        <v>0.11364040619809999</v>
      </c>
      <c r="F268">
        <v>0.15061757374787599</v>
      </c>
      <c r="G268">
        <v>0.1275699702742</v>
      </c>
      <c r="H268">
        <v>0.139824753995729</v>
      </c>
      <c r="I268">
        <v>0.13184414672775999</v>
      </c>
      <c r="J268">
        <v>6.9</v>
      </c>
      <c r="K268">
        <v>1</v>
      </c>
      <c r="L268">
        <v>6</v>
      </c>
      <c r="M268">
        <v>29</v>
      </c>
      <c r="N268">
        <v>266</v>
      </c>
      <c r="O268">
        <v>3</v>
      </c>
      <c r="P268">
        <v>10</v>
      </c>
      <c r="Q268">
        <v>1.1758620689654999E-3</v>
      </c>
      <c r="R268">
        <v>2.57845864661654E-2</v>
      </c>
      <c r="S268">
        <v>2.6234309623400001</v>
      </c>
      <c r="T268">
        <v>2.4107142857100001</v>
      </c>
      <c r="U268">
        <v>2.8912133891199998</v>
      </c>
      <c r="V268">
        <v>2.375</v>
      </c>
      <c r="W268">
        <v>0.69456066945600003</v>
      </c>
      <c r="X268">
        <v>0.53571428571400004</v>
      </c>
      <c r="Y268">
        <v>0</v>
      </c>
    </row>
    <row r="269" spans="1:25" x14ac:dyDescent="0.25">
      <c r="A269">
        <v>1987</v>
      </c>
      <c r="B269" t="s">
        <v>273</v>
      </c>
      <c r="C269">
        <v>22.088427500000002</v>
      </c>
      <c r="D269">
        <v>0</v>
      </c>
      <c r="E269">
        <v>0.126685459449003</v>
      </c>
      <c r="F269">
        <v>0</v>
      </c>
      <c r="G269">
        <v>0.14099338128429201</v>
      </c>
      <c r="H269">
        <v>0</v>
      </c>
      <c r="I269">
        <v>9.9969646172663698E-2</v>
      </c>
      <c r="J269">
        <v>7.8</v>
      </c>
      <c r="K269">
        <v>0</v>
      </c>
      <c r="L269">
        <v>6</v>
      </c>
      <c r="M269">
        <v>0</v>
      </c>
      <c r="N269">
        <v>105</v>
      </c>
      <c r="O269">
        <v>14</v>
      </c>
      <c r="P269">
        <v>52</v>
      </c>
      <c r="Q269">
        <v>0</v>
      </c>
      <c r="R269">
        <v>-7.6542857142857003E-3</v>
      </c>
      <c r="S269">
        <v>1.75238095238</v>
      </c>
      <c r="T269">
        <v>0</v>
      </c>
      <c r="U269">
        <v>2.09523809524</v>
      </c>
      <c r="V269">
        <v>0</v>
      </c>
      <c r="W269">
        <v>0.34285714285699997</v>
      </c>
      <c r="X269">
        <v>0</v>
      </c>
      <c r="Y269">
        <v>0</v>
      </c>
    </row>
    <row r="270" spans="1:25" x14ac:dyDescent="0.25">
      <c r="A270">
        <v>1990</v>
      </c>
      <c r="B270" t="s">
        <v>274</v>
      </c>
      <c r="C270">
        <v>2.4804982500000001</v>
      </c>
      <c r="D270">
        <v>0.112653817627789</v>
      </c>
      <c r="E270">
        <v>0.10097025751669</v>
      </c>
      <c r="F270">
        <v>0.12740431011108599</v>
      </c>
      <c r="G270">
        <v>0.121459763502308</v>
      </c>
      <c r="H270">
        <v>0</v>
      </c>
      <c r="I270">
        <v>0</v>
      </c>
      <c r="J270">
        <v>6.7</v>
      </c>
      <c r="K270">
        <v>3</v>
      </c>
      <c r="L270">
        <v>9</v>
      </c>
      <c r="M270">
        <v>285</v>
      </c>
      <c r="N270">
        <v>349</v>
      </c>
      <c r="O270">
        <v>2</v>
      </c>
      <c r="P270">
        <v>8</v>
      </c>
      <c r="Q270">
        <v>0.10457122807017501</v>
      </c>
      <c r="R270">
        <v>8.0864756446991398E-2</v>
      </c>
      <c r="S270">
        <v>2.09205776173</v>
      </c>
      <c r="T270">
        <v>2.1749999999999998</v>
      </c>
      <c r="U270">
        <v>2.3844765343000001</v>
      </c>
      <c r="V270">
        <v>2.6749999999999998</v>
      </c>
      <c r="W270">
        <v>0.60108303249100004</v>
      </c>
      <c r="X270">
        <v>0.48749999999999999</v>
      </c>
      <c r="Y270">
        <v>3</v>
      </c>
    </row>
    <row r="271" spans="1:25" x14ac:dyDescent="0.25">
      <c r="A271">
        <v>1960</v>
      </c>
      <c r="B271" t="s">
        <v>275</v>
      </c>
      <c r="C271">
        <v>4.4575304444444441</v>
      </c>
      <c r="D271">
        <v>8.8950449972340806E-2</v>
      </c>
      <c r="E271">
        <v>9.8884375300199098E-2</v>
      </c>
      <c r="F271">
        <v>0.120994226279344</v>
      </c>
      <c r="G271">
        <v>0.13755748006080701</v>
      </c>
      <c r="H271">
        <v>0.13632609755404501</v>
      </c>
      <c r="I271">
        <v>0.14951903597404501</v>
      </c>
      <c r="J271">
        <v>8.6999999999999993</v>
      </c>
      <c r="K271">
        <v>5</v>
      </c>
      <c r="L271">
        <v>9</v>
      </c>
      <c r="M271">
        <v>111</v>
      </c>
      <c r="N271">
        <v>467</v>
      </c>
      <c r="O271">
        <v>2</v>
      </c>
      <c r="P271">
        <v>20</v>
      </c>
      <c r="Q271">
        <v>7.2413793103448297E-3</v>
      </c>
      <c r="R271">
        <v>-1.8981333333333301E-3</v>
      </c>
      <c r="S271">
        <v>2.5</v>
      </c>
      <c r="T271">
        <v>2.3532608695700001</v>
      </c>
      <c r="U271">
        <v>2.4380952380999998</v>
      </c>
      <c r="V271">
        <v>2.3288043478299998</v>
      </c>
      <c r="W271">
        <v>0.55238095238100005</v>
      </c>
      <c r="X271">
        <v>0.551630434783</v>
      </c>
      <c r="Y271">
        <v>1</v>
      </c>
    </row>
    <row r="272" spans="1:25" x14ac:dyDescent="0.25">
      <c r="A272">
        <v>1980</v>
      </c>
      <c r="B272" t="s">
        <v>276</v>
      </c>
      <c r="C272">
        <v>32.071428571428569</v>
      </c>
      <c r="D272">
        <v>0.105315428857734</v>
      </c>
      <c r="E272">
        <v>9.49069139038968E-2</v>
      </c>
      <c r="F272">
        <v>0.129048851572857</v>
      </c>
      <c r="G272">
        <v>0.13945071049419699</v>
      </c>
      <c r="H272">
        <v>8.5107474514535597E-2</v>
      </c>
      <c r="I272">
        <v>6.8783439480078798E-2</v>
      </c>
      <c r="J272">
        <v>6.2</v>
      </c>
      <c r="K272">
        <v>2</v>
      </c>
      <c r="L272">
        <v>9</v>
      </c>
      <c r="M272">
        <v>20</v>
      </c>
      <c r="N272">
        <v>96</v>
      </c>
      <c r="O272">
        <v>0</v>
      </c>
      <c r="P272">
        <v>10</v>
      </c>
      <c r="Q272">
        <v>4.1009999999999901E-2</v>
      </c>
      <c r="R272">
        <v>3.5085416666666598E-2</v>
      </c>
      <c r="S272">
        <v>1.7111111111099999</v>
      </c>
      <c r="T272">
        <v>2.15384615385</v>
      </c>
      <c r="U272">
        <v>2.1555555555599999</v>
      </c>
      <c r="V272">
        <v>3.30769230769</v>
      </c>
      <c r="W272">
        <v>0.46666666666700002</v>
      </c>
      <c r="X272">
        <v>0.34615384615400002</v>
      </c>
      <c r="Y272">
        <v>3</v>
      </c>
    </row>
    <row r="273" spans="1:25" x14ac:dyDescent="0.25">
      <c r="A273">
        <v>1976</v>
      </c>
      <c r="B273" t="s">
        <v>277</v>
      </c>
      <c r="C273">
        <v>38.655591190510414</v>
      </c>
      <c r="D273">
        <v>8.8053763946979405E-2</v>
      </c>
      <c r="E273">
        <v>0.10325554065642301</v>
      </c>
      <c r="F273">
        <v>0.111820274751548</v>
      </c>
      <c r="G273">
        <v>0.135088846703627</v>
      </c>
      <c r="H273">
        <v>0.14066882877673301</v>
      </c>
      <c r="I273">
        <v>0.14780104033042299</v>
      </c>
      <c r="J273">
        <v>8.1</v>
      </c>
      <c r="K273">
        <v>5</v>
      </c>
      <c r="L273">
        <v>16</v>
      </c>
      <c r="M273">
        <v>120</v>
      </c>
      <c r="N273">
        <v>542</v>
      </c>
      <c r="O273">
        <v>6</v>
      </c>
      <c r="P273">
        <v>25</v>
      </c>
      <c r="Q273">
        <v>4.0162499999999997E-2</v>
      </c>
      <c r="R273">
        <v>6.8284132841328393E-2</v>
      </c>
      <c r="S273">
        <v>2.6936936936899998</v>
      </c>
      <c r="T273">
        <v>2.42201834862</v>
      </c>
      <c r="U273">
        <v>2.6509009009</v>
      </c>
      <c r="V273">
        <v>2.5321100917399999</v>
      </c>
      <c r="W273">
        <v>0.66666666666700003</v>
      </c>
      <c r="X273">
        <v>0.66972477064199998</v>
      </c>
      <c r="Y273">
        <v>1</v>
      </c>
    </row>
    <row r="274" spans="1:25" x14ac:dyDescent="0.25">
      <c r="A274">
        <v>1988</v>
      </c>
      <c r="B274" t="s">
        <v>278</v>
      </c>
      <c r="C274">
        <v>-1</v>
      </c>
      <c r="D274">
        <v>9.7957443881265205E-2</v>
      </c>
      <c r="E274">
        <v>0.118787230004009</v>
      </c>
      <c r="F274">
        <v>0.122656163730769</v>
      </c>
      <c r="G274">
        <v>0.14675006954473199</v>
      </c>
      <c r="H274">
        <v>0.111942634797952</v>
      </c>
      <c r="I274">
        <v>0.13385922496996999</v>
      </c>
      <c r="J274">
        <v>7.6</v>
      </c>
      <c r="K274">
        <v>2</v>
      </c>
      <c r="L274">
        <v>9</v>
      </c>
      <c r="M274">
        <v>53</v>
      </c>
      <c r="N274">
        <v>304</v>
      </c>
      <c r="O274">
        <v>3</v>
      </c>
      <c r="P274">
        <v>19</v>
      </c>
      <c r="Q274">
        <v>2.7643396226415099E-2</v>
      </c>
      <c r="R274">
        <v>3.9898684210526301E-2</v>
      </c>
      <c r="S274">
        <v>2.51145038168</v>
      </c>
      <c r="T274">
        <v>2.7263157894700001</v>
      </c>
      <c r="U274">
        <v>2.8282442748099998</v>
      </c>
      <c r="V274">
        <v>2.8</v>
      </c>
      <c r="W274">
        <v>0.61832061068699995</v>
      </c>
      <c r="X274">
        <v>0.6</v>
      </c>
      <c r="Y274">
        <v>1</v>
      </c>
    </row>
    <row r="275" spans="1:25" x14ac:dyDescent="0.25">
      <c r="A275" t="s">
        <v>279</v>
      </c>
      <c r="B275" t="s">
        <v>280</v>
      </c>
      <c r="C275">
        <v>116.235147</v>
      </c>
      <c r="D275">
        <v>0.13948370567665</v>
      </c>
      <c r="E275">
        <v>0.13662731978217199</v>
      </c>
      <c r="F275">
        <v>0.22197505169052101</v>
      </c>
      <c r="G275">
        <v>0.19810783077156299</v>
      </c>
      <c r="H275">
        <v>0</v>
      </c>
      <c r="I275">
        <v>0</v>
      </c>
      <c r="J275">
        <v>7.8</v>
      </c>
      <c r="K275">
        <v>7</v>
      </c>
      <c r="L275">
        <v>7</v>
      </c>
      <c r="M275">
        <v>126</v>
      </c>
      <c r="N275">
        <v>180</v>
      </c>
      <c r="O275">
        <v>7</v>
      </c>
      <c r="P275">
        <v>24</v>
      </c>
      <c r="Q275">
        <v>0.157249999999999</v>
      </c>
      <c r="R275">
        <v>6.5300555555555501E-2</v>
      </c>
      <c r="S275">
        <v>2.1023622047199999</v>
      </c>
      <c r="T275">
        <v>2.54189944134</v>
      </c>
      <c r="U275">
        <v>2.4015748031499999</v>
      </c>
      <c r="V275">
        <v>2.6424581005599999</v>
      </c>
      <c r="W275">
        <v>0.59842519684999995</v>
      </c>
      <c r="X275">
        <v>0.52513966480399998</v>
      </c>
      <c r="Y275">
        <v>3</v>
      </c>
    </row>
    <row r="276" spans="1:25" x14ac:dyDescent="0.25">
      <c r="A276">
        <v>1998</v>
      </c>
      <c r="B276" t="s">
        <v>281</v>
      </c>
      <c r="C276">
        <v>3.7114851142857144</v>
      </c>
      <c r="D276">
        <v>0.113660595582387</v>
      </c>
      <c r="E276">
        <v>0.11097524616964299</v>
      </c>
      <c r="F276">
        <v>0.137547427727962</v>
      </c>
      <c r="G276">
        <v>0.13138893001438201</v>
      </c>
      <c r="H276">
        <v>7.5283093383667704E-2</v>
      </c>
      <c r="I276">
        <v>7.3218166244730501E-2</v>
      </c>
      <c r="J276">
        <v>7.2</v>
      </c>
      <c r="K276">
        <v>2</v>
      </c>
      <c r="L276">
        <v>12</v>
      </c>
      <c r="M276">
        <v>73</v>
      </c>
      <c r="N276">
        <v>481</v>
      </c>
      <c r="O276">
        <v>23</v>
      </c>
      <c r="P276">
        <v>52</v>
      </c>
      <c r="Q276">
        <v>-1.2139726027397201E-2</v>
      </c>
      <c r="R276">
        <v>9.4409563409563399E-3</v>
      </c>
      <c r="S276">
        <v>2.4200477327000001</v>
      </c>
      <c r="T276">
        <v>2.5259259259300002</v>
      </c>
      <c r="U276">
        <v>2.5608591885399998</v>
      </c>
      <c r="V276">
        <v>2.75555555556</v>
      </c>
      <c r="W276">
        <v>0.58949880668300003</v>
      </c>
      <c r="X276">
        <v>0.66666666666700003</v>
      </c>
      <c r="Y276">
        <v>1</v>
      </c>
    </row>
    <row r="277" spans="1:25" x14ac:dyDescent="0.25">
      <c r="A277">
        <v>2001</v>
      </c>
      <c r="B277" t="s">
        <v>282</v>
      </c>
      <c r="C277" t="e">
        <v>#DIV/0!</v>
      </c>
      <c r="D277">
        <v>9.5955877496543898E-2</v>
      </c>
      <c r="E277">
        <v>9.7543660793602396E-2</v>
      </c>
      <c r="F277">
        <v>0.101977982141825</v>
      </c>
      <c r="G277">
        <v>0.110245394194404</v>
      </c>
      <c r="H277">
        <v>0.142024026079939</v>
      </c>
      <c r="I277">
        <v>0.13028484879629099</v>
      </c>
      <c r="J277">
        <v>6.5</v>
      </c>
      <c r="K277">
        <v>4</v>
      </c>
      <c r="L277">
        <v>9</v>
      </c>
      <c r="M277">
        <v>61</v>
      </c>
      <c r="N277">
        <v>466</v>
      </c>
      <c r="O277">
        <v>1</v>
      </c>
      <c r="P277">
        <v>9</v>
      </c>
      <c r="Q277">
        <v>6.0116393442622901E-2</v>
      </c>
      <c r="R277">
        <v>-2.4999570815450602E-2</v>
      </c>
      <c r="S277">
        <v>2.3087934560300001</v>
      </c>
      <c r="T277">
        <v>2.6578947368399999</v>
      </c>
      <c r="U277">
        <v>2.54396728016</v>
      </c>
      <c r="V277">
        <v>2.6578947368399999</v>
      </c>
      <c r="W277">
        <v>0.57055214723900005</v>
      </c>
      <c r="X277">
        <v>0.68421052631599999</v>
      </c>
      <c r="Y277">
        <v>0</v>
      </c>
    </row>
    <row r="278" spans="1:25" x14ac:dyDescent="0.25">
      <c r="A278">
        <v>1998</v>
      </c>
      <c r="B278" t="s">
        <v>283</v>
      </c>
      <c r="C278">
        <v>-0.24343847272727273</v>
      </c>
      <c r="D278">
        <v>0.10016520016025</v>
      </c>
      <c r="E278">
        <v>9.4674798943065602E-2</v>
      </c>
      <c r="F278">
        <v>8.4604453391223799E-2</v>
      </c>
      <c r="G278">
        <v>0.109286160098323</v>
      </c>
      <c r="H278">
        <v>6.1178106672542497E-2</v>
      </c>
      <c r="I278">
        <v>6.16644904241921E-2</v>
      </c>
      <c r="J278">
        <v>6.8</v>
      </c>
      <c r="K278">
        <v>4</v>
      </c>
      <c r="L278">
        <v>7</v>
      </c>
      <c r="M278">
        <v>51</v>
      </c>
      <c r="N278">
        <v>274</v>
      </c>
      <c r="O278">
        <v>2</v>
      </c>
      <c r="P278">
        <v>15</v>
      </c>
      <c r="Q278">
        <v>-2.0294117647058799E-2</v>
      </c>
      <c r="R278">
        <v>-1.92335766423356E-3</v>
      </c>
      <c r="S278">
        <v>2.2861538461499999</v>
      </c>
      <c r="T278">
        <v>0</v>
      </c>
      <c r="U278">
        <v>2.2153846153800001</v>
      </c>
      <c r="V278">
        <v>0</v>
      </c>
      <c r="W278">
        <v>0.64615384615399996</v>
      </c>
      <c r="X278">
        <v>0</v>
      </c>
      <c r="Y278">
        <v>3</v>
      </c>
    </row>
    <row r="279" spans="1:25" x14ac:dyDescent="0.25">
      <c r="A279">
        <v>1993</v>
      </c>
      <c r="B279" t="s">
        <v>284</v>
      </c>
      <c r="C279">
        <v>2.8591755777777776</v>
      </c>
      <c r="D279">
        <v>0.114625301576309</v>
      </c>
      <c r="E279">
        <v>0.10280840770361099</v>
      </c>
      <c r="F279">
        <v>0.14762119123649101</v>
      </c>
      <c r="G279">
        <v>0.12864664119449401</v>
      </c>
      <c r="H279">
        <v>0.103751303220307</v>
      </c>
      <c r="I279">
        <v>8.9436506473890703E-2</v>
      </c>
      <c r="J279">
        <v>6.6</v>
      </c>
      <c r="K279">
        <v>10</v>
      </c>
      <c r="L279">
        <v>9</v>
      </c>
      <c r="M279">
        <v>290</v>
      </c>
      <c r="N279">
        <v>345</v>
      </c>
      <c r="O279">
        <v>8</v>
      </c>
      <c r="P279">
        <v>19</v>
      </c>
      <c r="Q279">
        <v>9.4527931034482704E-2</v>
      </c>
      <c r="R279">
        <v>7.2140289855072398E-2</v>
      </c>
      <c r="S279">
        <v>2.38202247191</v>
      </c>
      <c r="T279">
        <v>2.52989130435</v>
      </c>
      <c r="U279">
        <v>2.4606741573000002</v>
      </c>
      <c r="V279">
        <v>2.625</v>
      </c>
      <c r="W279">
        <v>0.62172284644200004</v>
      </c>
      <c r="X279">
        <v>0.66576086956500002</v>
      </c>
      <c r="Y279">
        <v>2</v>
      </c>
    </row>
    <row r="280" spans="1:25" x14ac:dyDescent="0.25">
      <c r="A280">
        <v>1954</v>
      </c>
      <c r="B280" t="s">
        <v>285</v>
      </c>
      <c r="C280">
        <v>6.4056625454545451</v>
      </c>
      <c r="D280">
        <v>0.10571993400996001</v>
      </c>
      <c r="E280">
        <v>0.102500985827333</v>
      </c>
      <c r="F280">
        <v>0.127712613593154</v>
      </c>
      <c r="G280">
        <v>0.126335646844251</v>
      </c>
      <c r="H280">
        <v>0</v>
      </c>
      <c r="I280">
        <v>0</v>
      </c>
      <c r="J280">
        <v>7.6</v>
      </c>
      <c r="K280">
        <v>5</v>
      </c>
      <c r="L280">
        <v>9</v>
      </c>
      <c r="M280">
        <v>96</v>
      </c>
      <c r="N280">
        <v>171</v>
      </c>
      <c r="O280">
        <v>0</v>
      </c>
      <c r="P280">
        <v>11</v>
      </c>
      <c r="Q280">
        <v>-1.7656250000000001E-3</v>
      </c>
      <c r="R280">
        <v>5.7701754385964896E-3</v>
      </c>
      <c r="S280">
        <v>1.9411764705900001</v>
      </c>
      <c r="T280">
        <v>3.0424242424200001</v>
      </c>
      <c r="U280">
        <v>2.7549019607799998</v>
      </c>
      <c r="V280">
        <v>3</v>
      </c>
      <c r="W280">
        <v>0.52941176470600004</v>
      </c>
      <c r="X280">
        <v>0.75757575757600004</v>
      </c>
      <c r="Y280">
        <v>3</v>
      </c>
    </row>
    <row r="281" spans="1:25" x14ac:dyDescent="0.25">
      <c r="A281">
        <v>1998</v>
      </c>
      <c r="B281" t="s">
        <v>286</v>
      </c>
      <c r="C281">
        <v>9.8476135238095246</v>
      </c>
      <c r="D281">
        <v>0</v>
      </c>
      <c r="E281">
        <v>0.110094463057091</v>
      </c>
      <c r="F281">
        <v>0</v>
      </c>
      <c r="G281">
        <v>0.102459932126487</v>
      </c>
      <c r="H281">
        <v>0</v>
      </c>
      <c r="I281">
        <v>0.139024431183944</v>
      </c>
      <c r="J281">
        <v>8.5</v>
      </c>
      <c r="K281">
        <v>0</v>
      </c>
      <c r="L281">
        <v>9</v>
      </c>
      <c r="M281">
        <v>0</v>
      </c>
      <c r="N281">
        <v>483</v>
      </c>
      <c r="O281">
        <v>25</v>
      </c>
      <c r="P281">
        <v>87</v>
      </c>
      <c r="Q281">
        <v>0</v>
      </c>
      <c r="R281">
        <v>-1.13482401656314E-2</v>
      </c>
      <c r="S281">
        <v>2.1366459627299998</v>
      </c>
      <c r="T281">
        <v>0</v>
      </c>
      <c r="U281">
        <v>2.5134575569400002</v>
      </c>
      <c r="V281">
        <v>0</v>
      </c>
      <c r="W281">
        <v>0.573498964803</v>
      </c>
      <c r="X281">
        <v>0</v>
      </c>
      <c r="Y281">
        <v>0</v>
      </c>
    </row>
    <row r="282" spans="1:25" x14ac:dyDescent="0.25">
      <c r="A282">
        <v>1989</v>
      </c>
      <c r="B282" t="s">
        <v>287</v>
      </c>
      <c r="C282" t="e">
        <v>#DIV/0!</v>
      </c>
      <c r="D282">
        <v>0.10754131098884499</v>
      </c>
      <c r="E282">
        <v>0.110402243761859</v>
      </c>
      <c r="F282">
        <v>9.5913223615552601E-2</v>
      </c>
      <c r="G282">
        <v>9.7214214036891095E-2</v>
      </c>
      <c r="H282">
        <v>0.124480278767567</v>
      </c>
      <c r="I282">
        <v>0.126828168814378</v>
      </c>
      <c r="J282">
        <v>7.5</v>
      </c>
      <c r="K282">
        <v>9</v>
      </c>
      <c r="L282">
        <v>11</v>
      </c>
      <c r="M282">
        <v>277</v>
      </c>
      <c r="N282">
        <v>399</v>
      </c>
      <c r="O282">
        <v>3</v>
      </c>
      <c r="P282">
        <v>10</v>
      </c>
      <c r="Q282">
        <v>9.6909747292418705E-2</v>
      </c>
      <c r="R282">
        <v>0.13161654135338299</v>
      </c>
      <c r="S282">
        <v>2.3050847457599999</v>
      </c>
      <c r="T282">
        <v>2.3947895791599998</v>
      </c>
      <c r="U282">
        <v>2.4463276836199999</v>
      </c>
      <c r="V282">
        <v>2.5751503005999998</v>
      </c>
      <c r="W282">
        <v>0.58192090395499996</v>
      </c>
      <c r="X282">
        <v>0.58517034068100005</v>
      </c>
      <c r="Y282">
        <v>2</v>
      </c>
    </row>
    <row r="283" spans="1:25" x14ac:dyDescent="0.25">
      <c r="A283">
        <v>1997</v>
      </c>
      <c r="B283" t="s">
        <v>288</v>
      </c>
      <c r="C283">
        <v>5.8834415571428575</v>
      </c>
      <c r="D283">
        <v>0.13875507668519099</v>
      </c>
      <c r="E283">
        <v>0.14982990007577701</v>
      </c>
      <c r="F283">
        <v>0.12580455007604399</v>
      </c>
      <c r="G283">
        <v>0.14387758955240801</v>
      </c>
      <c r="H283">
        <v>8.1388886181112605E-2</v>
      </c>
      <c r="I283">
        <v>8.5376746074307605E-2</v>
      </c>
      <c r="J283">
        <v>5.9</v>
      </c>
      <c r="K283">
        <v>12</v>
      </c>
      <c r="L283">
        <v>11</v>
      </c>
      <c r="M283">
        <v>278</v>
      </c>
      <c r="N283">
        <v>201</v>
      </c>
      <c r="O283">
        <v>6</v>
      </c>
      <c r="P283">
        <v>20</v>
      </c>
      <c r="Q283">
        <v>-5.9799280575539501E-2</v>
      </c>
      <c r="R283">
        <v>-1.7324875621890501E-2</v>
      </c>
      <c r="S283">
        <v>2.2621722846400001</v>
      </c>
      <c r="T283">
        <v>1.7641509434</v>
      </c>
      <c r="U283">
        <v>2.31086142322</v>
      </c>
      <c r="V283">
        <v>2.2547169811300001</v>
      </c>
      <c r="W283">
        <v>0.43820224719099998</v>
      </c>
      <c r="X283">
        <v>0.52830188679199996</v>
      </c>
      <c r="Y283">
        <v>3</v>
      </c>
    </row>
    <row r="284" spans="1:25" x14ac:dyDescent="0.25">
      <c r="A284">
        <v>2000</v>
      </c>
      <c r="B284" t="s">
        <v>289</v>
      </c>
      <c r="C284" t="e">
        <v>#DIV/0!</v>
      </c>
      <c r="D284">
        <v>0.181324616149487</v>
      </c>
      <c r="E284">
        <v>0.159918966012942</v>
      </c>
      <c r="F284">
        <v>0.15533899267194201</v>
      </c>
      <c r="G284">
        <v>0.15783310043330101</v>
      </c>
      <c r="H284">
        <v>0.112424165087026</v>
      </c>
      <c r="I284">
        <v>0.10306401120428201</v>
      </c>
      <c r="J284">
        <v>5.3</v>
      </c>
      <c r="K284">
        <v>7</v>
      </c>
      <c r="L284">
        <v>9</v>
      </c>
      <c r="M284">
        <v>214</v>
      </c>
      <c r="N284">
        <v>227</v>
      </c>
      <c r="O284">
        <v>7</v>
      </c>
      <c r="P284">
        <v>17</v>
      </c>
      <c r="Q284">
        <v>-5.7360747663551398E-2</v>
      </c>
      <c r="R284">
        <v>-5.3615418502202597E-2</v>
      </c>
      <c r="S284">
        <v>2.1594202898599999</v>
      </c>
      <c r="T284">
        <v>2.2000000000000002</v>
      </c>
      <c r="U284">
        <v>2.53260869565</v>
      </c>
      <c r="V284">
        <v>2.34545454545</v>
      </c>
      <c r="W284">
        <v>0.52536231884100004</v>
      </c>
      <c r="X284">
        <v>0.56969696969700001</v>
      </c>
      <c r="Y284">
        <v>3</v>
      </c>
    </row>
    <row r="285" spans="1:25" x14ac:dyDescent="0.25">
      <c r="A285" t="s">
        <v>290</v>
      </c>
      <c r="B285" t="s">
        <v>291</v>
      </c>
      <c r="C285">
        <v>6.1818042083333333</v>
      </c>
      <c r="D285">
        <v>0.12194317919166001</v>
      </c>
      <c r="E285">
        <v>0.13823352012380499</v>
      </c>
      <c r="F285">
        <v>0.14041400643843399</v>
      </c>
      <c r="G285">
        <v>0.15795350580091899</v>
      </c>
      <c r="H285">
        <v>0.13303058075728799</v>
      </c>
      <c r="I285">
        <v>0.145921126356022</v>
      </c>
      <c r="J285">
        <v>7.2</v>
      </c>
      <c r="K285">
        <v>6</v>
      </c>
      <c r="L285">
        <v>10</v>
      </c>
      <c r="M285">
        <v>343</v>
      </c>
      <c r="N285">
        <v>371</v>
      </c>
      <c r="O285">
        <v>23</v>
      </c>
      <c r="P285">
        <v>58</v>
      </c>
      <c r="Q285">
        <v>-6.3702623906704595E-4</v>
      </c>
      <c r="R285">
        <v>-6.3490026954177894E-2</v>
      </c>
      <c r="S285">
        <v>2.0170731707299998</v>
      </c>
      <c r="T285">
        <v>2.17434210526</v>
      </c>
      <c r="U285">
        <v>2.38048780488</v>
      </c>
      <c r="V285">
        <v>2.4769736842099999</v>
      </c>
      <c r="W285">
        <v>0.59512195122</v>
      </c>
      <c r="X285">
        <v>0.58881578947400004</v>
      </c>
      <c r="Y285">
        <v>3</v>
      </c>
    </row>
    <row r="286" spans="1:25" x14ac:dyDescent="0.25">
      <c r="A286">
        <v>1998</v>
      </c>
      <c r="B286" t="s">
        <v>292</v>
      </c>
      <c r="C286">
        <v>3.0458569</v>
      </c>
      <c r="D286">
        <v>0.13252533569540501</v>
      </c>
      <c r="E286">
        <v>0.12742814959986801</v>
      </c>
      <c r="F286">
        <v>0.132730231491656</v>
      </c>
      <c r="G286">
        <v>0.120738049135061</v>
      </c>
      <c r="H286">
        <v>0.198922277712515</v>
      </c>
      <c r="I286">
        <v>0.16374907378140099</v>
      </c>
      <c r="J286">
        <v>7.4</v>
      </c>
      <c r="K286">
        <v>9</v>
      </c>
      <c r="L286">
        <v>13</v>
      </c>
      <c r="M286">
        <v>162</v>
      </c>
      <c r="N286">
        <v>415</v>
      </c>
      <c r="O286">
        <v>5</v>
      </c>
      <c r="P286">
        <v>12</v>
      </c>
      <c r="Q286">
        <v>0.124696296296296</v>
      </c>
      <c r="R286">
        <v>0.10406361445783099</v>
      </c>
      <c r="S286">
        <v>2.11538461538</v>
      </c>
      <c r="T286">
        <v>2.6276150627599999</v>
      </c>
      <c r="U286">
        <v>2.4911242603599999</v>
      </c>
      <c r="V286">
        <v>2.5606694560699998</v>
      </c>
      <c r="W286">
        <v>0.56508875739599995</v>
      </c>
      <c r="X286">
        <v>0.619246861925</v>
      </c>
      <c r="Y286">
        <v>3</v>
      </c>
    </row>
    <row r="287" spans="1:25" x14ac:dyDescent="0.25">
      <c r="A287">
        <v>1992</v>
      </c>
      <c r="B287" t="s">
        <v>293</v>
      </c>
      <c r="C287">
        <v>11.360475928571429</v>
      </c>
      <c r="D287">
        <v>0.110756852125469</v>
      </c>
      <c r="E287">
        <v>0.10876429278655</v>
      </c>
      <c r="F287">
        <v>0.119229863241077</v>
      </c>
      <c r="G287">
        <v>0.118265742210748</v>
      </c>
      <c r="H287">
        <v>0.15442443715446999</v>
      </c>
      <c r="I287">
        <v>0.13551266525389499</v>
      </c>
      <c r="J287">
        <v>5.9</v>
      </c>
      <c r="K287">
        <v>10</v>
      </c>
      <c r="L287">
        <v>8</v>
      </c>
      <c r="M287">
        <v>301</v>
      </c>
      <c r="N287">
        <v>455</v>
      </c>
      <c r="O287">
        <v>1</v>
      </c>
      <c r="P287">
        <v>5</v>
      </c>
      <c r="Q287">
        <v>7.6226578073089704E-2</v>
      </c>
      <c r="R287">
        <v>4.3062417582417502E-2</v>
      </c>
      <c r="S287">
        <v>2.2788296041299998</v>
      </c>
      <c r="T287">
        <v>2.36</v>
      </c>
      <c r="U287">
        <v>2.4612736660899999</v>
      </c>
      <c r="V287">
        <v>2.5257142857099999</v>
      </c>
      <c r="W287">
        <v>0.58175559380399999</v>
      </c>
      <c r="X287">
        <v>0.53714285714300003</v>
      </c>
      <c r="Y287">
        <v>3</v>
      </c>
    </row>
    <row r="288" spans="1:25" x14ac:dyDescent="0.25">
      <c r="A288">
        <v>1999</v>
      </c>
      <c r="B288" t="s">
        <v>294</v>
      </c>
      <c r="C288">
        <v>10.572711760000001</v>
      </c>
      <c r="D288">
        <v>0.149173400165522</v>
      </c>
      <c r="E288">
        <v>0.14496089161194101</v>
      </c>
      <c r="F288">
        <v>0.15873995977091601</v>
      </c>
      <c r="G288">
        <v>0.150189608272257</v>
      </c>
      <c r="H288">
        <v>7.0692840133833201E-2</v>
      </c>
      <c r="I288">
        <v>7.1614169571568798E-2</v>
      </c>
      <c r="J288">
        <v>7.5</v>
      </c>
      <c r="K288">
        <v>5</v>
      </c>
      <c r="L288">
        <v>11</v>
      </c>
      <c r="M288">
        <v>112</v>
      </c>
      <c r="N288">
        <v>338</v>
      </c>
      <c r="O288">
        <v>3</v>
      </c>
      <c r="P288">
        <v>15</v>
      </c>
      <c r="Q288">
        <v>6.6517857142856798E-4</v>
      </c>
      <c r="R288">
        <v>-2.5147928994082801E-3</v>
      </c>
      <c r="S288">
        <v>2.1076555023900001</v>
      </c>
      <c r="T288">
        <v>2.625</v>
      </c>
      <c r="U288">
        <v>2.3014354067</v>
      </c>
      <c r="V288">
        <v>2.40625</v>
      </c>
      <c r="W288">
        <v>0.53588516746399995</v>
      </c>
      <c r="X288">
        <v>0.5</v>
      </c>
      <c r="Y288">
        <v>3</v>
      </c>
    </row>
    <row r="289" spans="1:25" x14ac:dyDescent="0.25">
      <c r="A289">
        <v>1959</v>
      </c>
      <c r="B289" t="s">
        <v>295</v>
      </c>
      <c r="C289">
        <v>6.4711338709677415</v>
      </c>
      <c r="D289">
        <v>0.116658345324313</v>
      </c>
      <c r="E289">
        <v>0.110443949456951</v>
      </c>
      <c r="F289">
        <v>0</v>
      </c>
      <c r="G289">
        <v>0</v>
      </c>
      <c r="H289">
        <v>0</v>
      </c>
      <c r="I289">
        <v>0</v>
      </c>
      <c r="J289">
        <v>8.4</v>
      </c>
      <c r="K289">
        <v>7</v>
      </c>
      <c r="L289">
        <v>10</v>
      </c>
      <c r="M289">
        <v>294</v>
      </c>
      <c r="N289">
        <v>771</v>
      </c>
      <c r="O289">
        <v>6</v>
      </c>
      <c r="P289">
        <v>34</v>
      </c>
      <c r="Q289">
        <v>9.8352721088435402E-2</v>
      </c>
      <c r="R289">
        <v>5.4459533073929998E-2</v>
      </c>
      <c r="S289">
        <v>2.2811900191899999</v>
      </c>
      <c r="T289">
        <v>2.5652173913</v>
      </c>
      <c r="U289">
        <v>2.4529750479799999</v>
      </c>
      <c r="V289">
        <v>2.1304347826100001</v>
      </c>
      <c r="W289">
        <v>0.53550863723599995</v>
      </c>
      <c r="X289">
        <v>0.56521739130399995</v>
      </c>
      <c r="Y289">
        <v>3</v>
      </c>
    </row>
    <row r="290" spans="1:25" x14ac:dyDescent="0.25">
      <c r="A290">
        <v>1998</v>
      </c>
      <c r="B290" t="s">
        <v>296</v>
      </c>
      <c r="C290">
        <v>1.06071502</v>
      </c>
      <c r="D290">
        <v>7.9799929227042002E-2</v>
      </c>
      <c r="E290">
        <v>7.6864260518545502E-2</v>
      </c>
      <c r="F290">
        <v>0.13177021502819</v>
      </c>
      <c r="G290">
        <v>0.119496989089353</v>
      </c>
      <c r="H290">
        <v>0.123711856893074</v>
      </c>
      <c r="I290">
        <v>0.121298454135729</v>
      </c>
      <c r="J290">
        <v>5.6</v>
      </c>
      <c r="K290">
        <v>5</v>
      </c>
      <c r="L290">
        <v>7</v>
      </c>
      <c r="M290">
        <v>267</v>
      </c>
      <c r="N290">
        <v>773</v>
      </c>
      <c r="O290">
        <v>18</v>
      </c>
      <c r="P290">
        <v>53</v>
      </c>
      <c r="Q290">
        <v>-1.5828464419475601E-2</v>
      </c>
      <c r="R290">
        <v>1.5963777490297501E-3</v>
      </c>
      <c r="S290">
        <v>2.2614173228299999</v>
      </c>
      <c r="T290">
        <v>2.5308641975300001</v>
      </c>
      <c r="U290">
        <v>2.5763779527600001</v>
      </c>
      <c r="V290">
        <v>2.9061728395099999</v>
      </c>
      <c r="W290">
        <v>0.570078740157</v>
      </c>
      <c r="X290">
        <v>0.68148148148099996</v>
      </c>
      <c r="Y290">
        <v>1</v>
      </c>
    </row>
    <row r="291" spans="1:25" x14ac:dyDescent="0.25">
      <c r="A291">
        <v>1977</v>
      </c>
      <c r="B291" t="s">
        <v>297</v>
      </c>
      <c r="C291">
        <v>7.6689728446159435</v>
      </c>
      <c r="D291">
        <v>0.126878196525854</v>
      </c>
      <c r="E291">
        <v>0.14426091387242701</v>
      </c>
      <c r="F291">
        <v>0.113890502253898</v>
      </c>
      <c r="G291">
        <v>0.14022720055672599</v>
      </c>
      <c r="H291">
        <v>0.12409982694783001</v>
      </c>
      <c r="I291">
        <v>0.175908364670123</v>
      </c>
      <c r="J291">
        <v>8.8000000000000007</v>
      </c>
      <c r="K291">
        <v>4</v>
      </c>
      <c r="L291">
        <v>8</v>
      </c>
      <c r="M291">
        <v>35</v>
      </c>
      <c r="N291">
        <v>256</v>
      </c>
      <c r="O291">
        <v>3</v>
      </c>
      <c r="P291">
        <v>17</v>
      </c>
      <c r="Q291">
        <v>-0.14184857142857099</v>
      </c>
      <c r="R291">
        <v>2.8919140624999999E-2</v>
      </c>
      <c r="S291">
        <v>2.4470588235299999</v>
      </c>
      <c r="T291">
        <v>2.0833333333300001</v>
      </c>
      <c r="U291">
        <v>2.4862745097999999</v>
      </c>
      <c r="V291">
        <v>3.2222222222200001</v>
      </c>
      <c r="W291">
        <v>0.65098039215699999</v>
      </c>
      <c r="X291">
        <v>0.41666666666699997</v>
      </c>
      <c r="Y291">
        <v>1</v>
      </c>
    </row>
    <row r="292" spans="1:25" x14ac:dyDescent="0.25">
      <c r="A292">
        <v>1997</v>
      </c>
      <c r="B292" t="s">
        <v>298</v>
      </c>
      <c r="C292">
        <v>-0.82533333333333336</v>
      </c>
      <c r="D292">
        <v>0.10788685325370199</v>
      </c>
      <c r="E292">
        <v>0.102680781916348</v>
      </c>
      <c r="F292">
        <v>0.136742216412333</v>
      </c>
      <c r="G292">
        <v>0.131253847434286</v>
      </c>
      <c r="H292">
        <v>0.111773644241626</v>
      </c>
      <c r="I292">
        <v>0.115055725768935</v>
      </c>
      <c r="J292">
        <v>7.1</v>
      </c>
      <c r="K292">
        <v>4</v>
      </c>
      <c r="L292">
        <v>13</v>
      </c>
      <c r="M292">
        <v>150</v>
      </c>
      <c r="N292">
        <v>372</v>
      </c>
      <c r="O292">
        <v>9</v>
      </c>
      <c r="P292">
        <v>37</v>
      </c>
      <c r="Q292">
        <v>3.3566666666666599E-2</v>
      </c>
      <c r="R292">
        <v>7.7076075268817199E-2</v>
      </c>
      <c r="S292">
        <v>2.1453744493400002</v>
      </c>
      <c r="T292">
        <v>2.1694915254199998</v>
      </c>
      <c r="U292">
        <v>2.42290748899</v>
      </c>
      <c r="V292">
        <v>2.3559322033900001</v>
      </c>
      <c r="W292">
        <v>0.56828193832600005</v>
      </c>
      <c r="X292">
        <v>0.49152542372899999</v>
      </c>
      <c r="Y292">
        <v>3</v>
      </c>
    </row>
    <row r="293" spans="1:25" x14ac:dyDescent="0.25">
      <c r="A293">
        <v>1979</v>
      </c>
      <c r="B293" t="s">
        <v>299</v>
      </c>
      <c r="C293">
        <v>69.490727909090907</v>
      </c>
      <c r="D293">
        <v>0.107391346091314</v>
      </c>
      <c r="E293">
        <v>0.115553428371094</v>
      </c>
      <c r="F293">
        <v>9.0936396691711899E-2</v>
      </c>
      <c r="G293">
        <v>0.12830298533446799</v>
      </c>
      <c r="H293">
        <v>0.12133819183646501</v>
      </c>
      <c r="I293">
        <v>0.11935438962596601</v>
      </c>
      <c r="J293">
        <v>6.2</v>
      </c>
      <c r="K293">
        <v>3</v>
      </c>
      <c r="L293">
        <v>8</v>
      </c>
      <c r="M293">
        <v>26</v>
      </c>
      <c r="N293">
        <v>301</v>
      </c>
      <c r="O293">
        <v>2</v>
      </c>
      <c r="P293">
        <v>15</v>
      </c>
      <c r="Q293">
        <v>5.7557692307692303E-2</v>
      </c>
      <c r="R293">
        <v>5.1896013289036501E-2</v>
      </c>
      <c r="S293">
        <v>2.1980519480499998</v>
      </c>
      <c r="T293">
        <v>2.1578947368399999</v>
      </c>
      <c r="U293">
        <v>2.3084415584400002</v>
      </c>
      <c r="V293">
        <v>1.94736842105</v>
      </c>
      <c r="W293">
        <v>0.55844155844200005</v>
      </c>
      <c r="X293">
        <v>0.36842105263199998</v>
      </c>
      <c r="Y293">
        <v>1</v>
      </c>
    </row>
    <row r="294" spans="1:25" x14ac:dyDescent="0.25">
      <c r="A294">
        <v>1998</v>
      </c>
      <c r="B294" t="s">
        <v>300</v>
      </c>
      <c r="C294">
        <v>0.1544226380952381</v>
      </c>
      <c r="D294">
        <v>0.11491134792432101</v>
      </c>
      <c r="E294">
        <v>0.108897073729033</v>
      </c>
      <c r="F294">
        <v>0.102972129323975</v>
      </c>
      <c r="G294">
        <v>0.100886200755802</v>
      </c>
      <c r="H294">
        <v>0</v>
      </c>
      <c r="I294">
        <v>0</v>
      </c>
      <c r="J294">
        <v>6.2</v>
      </c>
      <c r="K294">
        <v>1</v>
      </c>
      <c r="L294">
        <v>8</v>
      </c>
      <c r="M294">
        <v>277</v>
      </c>
      <c r="N294">
        <v>524</v>
      </c>
      <c r="O294">
        <v>8</v>
      </c>
      <c r="P294">
        <v>28</v>
      </c>
      <c r="Q294">
        <v>2.0079199999999998E-2</v>
      </c>
      <c r="R294">
        <v>4.1457954545454499E-2</v>
      </c>
      <c r="S294">
        <v>2.01659751037</v>
      </c>
      <c r="T294">
        <v>2.0446428571399999</v>
      </c>
      <c r="U294">
        <v>2.48547717842</v>
      </c>
      <c r="V294">
        <v>2.4446428571399998</v>
      </c>
      <c r="W294">
        <v>0.48547717842299998</v>
      </c>
      <c r="X294">
        <v>0.56607142857100001</v>
      </c>
      <c r="Y294">
        <v>3</v>
      </c>
    </row>
    <row r="295" spans="1:25" x14ac:dyDescent="0.25">
      <c r="A295">
        <v>1964</v>
      </c>
      <c r="B295" t="s">
        <v>301</v>
      </c>
      <c r="C295">
        <v>2.9714285714285715</v>
      </c>
      <c r="D295">
        <v>0.10857431411582701</v>
      </c>
      <c r="E295">
        <v>0.10241261355396</v>
      </c>
      <c r="F295">
        <v>0.10591745620068201</v>
      </c>
      <c r="G295">
        <v>9.7452986077393694E-2</v>
      </c>
      <c r="H295">
        <v>0</v>
      </c>
      <c r="I295">
        <v>0</v>
      </c>
      <c r="J295">
        <v>8.6</v>
      </c>
      <c r="K295">
        <v>1</v>
      </c>
      <c r="L295">
        <v>17</v>
      </c>
      <c r="M295">
        <v>35</v>
      </c>
      <c r="N295">
        <v>561</v>
      </c>
      <c r="O295">
        <v>3</v>
      </c>
      <c r="P295">
        <v>25</v>
      </c>
      <c r="Q295">
        <v>-7.3705714285714194E-2</v>
      </c>
      <c r="R295">
        <v>-8.6367201426024894E-3</v>
      </c>
      <c r="S295">
        <v>1.9090909090899999</v>
      </c>
      <c r="T295">
        <v>3.1470588235300001</v>
      </c>
      <c r="U295">
        <v>2.29924242424</v>
      </c>
      <c r="V295">
        <v>2.9264705882399999</v>
      </c>
      <c r="W295">
        <v>0.47159090909099999</v>
      </c>
      <c r="X295">
        <v>0.75</v>
      </c>
      <c r="Y295">
        <v>0</v>
      </c>
    </row>
    <row r="296" spans="1:25" x14ac:dyDescent="0.25">
      <c r="A296">
        <v>1984</v>
      </c>
      <c r="B296" t="s">
        <v>302</v>
      </c>
      <c r="C296" t="e">
        <v>#DIV/0!</v>
      </c>
      <c r="D296">
        <v>0.102090624718323</v>
      </c>
      <c r="E296">
        <v>0.100573631540797</v>
      </c>
      <c r="F296">
        <v>0.12581789480285899</v>
      </c>
      <c r="G296">
        <v>0.136517447763465</v>
      </c>
      <c r="H296">
        <v>9.9729565450071E-2</v>
      </c>
      <c r="I296">
        <v>0.10985515481722</v>
      </c>
      <c r="J296">
        <v>4.0999999999999996</v>
      </c>
      <c r="K296">
        <v>8</v>
      </c>
      <c r="L296">
        <v>7</v>
      </c>
      <c r="M296">
        <v>295</v>
      </c>
      <c r="N296">
        <v>177</v>
      </c>
      <c r="O296">
        <v>0</v>
      </c>
      <c r="P296">
        <v>11</v>
      </c>
      <c r="Q296">
        <v>6.34444067796609E-2</v>
      </c>
      <c r="R296">
        <v>2.23983050847457E-2</v>
      </c>
      <c r="S296">
        <v>2.2388663967600002</v>
      </c>
      <c r="T296">
        <v>2.2088888888899998</v>
      </c>
      <c r="U296">
        <v>2.1781376518200002</v>
      </c>
      <c r="V296">
        <v>2.36</v>
      </c>
      <c r="W296">
        <v>0.49392712550599999</v>
      </c>
      <c r="X296">
        <v>0.53777777777799995</v>
      </c>
      <c r="Y296">
        <v>3</v>
      </c>
    </row>
    <row r="297" spans="1:25" x14ac:dyDescent="0.25">
      <c r="A297">
        <v>1983</v>
      </c>
      <c r="B297" t="s">
        <v>303</v>
      </c>
      <c r="C297">
        <v>4.2445955555555557</v>
      </c>
      <c r="D297">
        <v>0.101692642014656</v>
      </c>
      <c r="E297">
        <v>8.5602858018720501E-2</v>
      </c>
      <c r="F297">
        <v>0.123315789275827</v>
      </c>
      <c r="G297">
        <v>0.117078524215757</v>
      </c>
      <c r="H297">
        <v>0.109632144620277</v>
      </c>
      <c r="I297">
        <v>0.11325716373864</v>
      </c>
      <c r="J297">
        <v>4.7</v>
      </c>
      <c r="K297">
        <v>7</v>
      </c>
      <c r="L297">
        <v>9</v>
      </c>
      <c r="M297">
        <v>163</v>
      </c>
      <c r="N297">
        <v>321</v>
      </c>
      <c r="O297">
        <v>3</v>
      </c>
      <c r="P297">
        <v>13</v>
      </c>
      <c r="Q297">
        <v>6.2792638036809803E-2</v>
      </c>
      <c r="R297">
        <v>6.5897507788161905E-2</v>
      </c>
      <c r="S297">
        <v>2.2106598984799999</v>
      </c>
      <c r="T297">
        <v>2.2666666666699999</v>
      </c>
      <c r="U297">
        <v>2.5482233502499998</v>
      </c>
      <c r="V297">
        <v>2.5666666666700002</v>
      </c>
      <c r="W297">
        <v>0.53299492385799996</v>
      </c>
      <c r="X297">
        <v>0.47777777777800001</v>
      </c>
      <c r="Y297">
        <v>3</v>
      </c>
    </row>
    <row r="298" spans="1:25" x14ac:dyDescent="0.25">
      <c r="A298">
        <v>1980</v>
      </c>
      <c r="B298" t="s">
        <v>304</v>
      </c>
      <c r="C298">
        <v>-0.5915303428571429</v>
      </c>
      <c r="D298">
        <v>0.116493485950102</v>
      </c>
      <c r="E298">
        <v>0.101136337757535</v>
      </c>
      <c r="F298">
        <v>0.13455030120633699</v>
      </c>
      <c r="G298">
        <v>0.126956239783691</v>
      </c>
      <c r="H298">
        <v>0.187101663772551</v>
      </c>
      <c r="I298">
        <v>0.162360479351737</v>
      </c>
      <c r="J298">
        <v>6.7</v>
      </c>
      <c r="K298">
        <v>5</v>
      </c>
      <c r="L298">
        <v>12</v>
      </c>
      <c r="M298">
        <v>121</v>
      </c>
      <c r="N298">
        <v>198</v>
      </c>
      <c r="O298">
        <v>8</v>
      </c>
      <c r="P298">
        <v>52</v>
      </c>
      <c r="Q298">
        <v>8.5599173553718905E-2</v>
      </c>
      <c r="R298">
        <v>5.8001010101010102E-2</v>
      </c>
      <c r="S298">
        <v>2.38938053097</v>
      </c>
      <c r="T298">
        <v>2.5053763440900001</v>
      </c>
      <c r="U298">
        <v>2.4778761061900001</v>
      </c>
      <c r="V298">
        <v>2.5161290322599998</v>
      </c>
      <c r="W298">
        <v>0.58407079646000004</v>
      </c>
      <c r="X298">
        <v>0.65591397849499999</v>
      </c>
      <c r="Y298">
        <v>3</v>
      </c>
    </row>
    <row r="299" spans="1:25" x14ac:dyDescent="0.25">
      <c r="A299">
        <v>1987</v>
      </c>
      <c r="B299" t="s">
        <v>305</v>
      </c>
      <c r="C299">
        <v>0.94488779487179486</v>
      </c>
      <c r="D299">
        <v>0.114248232891249</v>
      </c>
      <c r="E299">
        <v>0.117063104936032</v>
      </c>
      <c r="F299">
        <v>0.159688847867758</v>
      </c>
      <c r="G299">
        <v>0.150084053697288</v>
      </c>
      <c r="H299">
        <v>0.15730860090628801</v>
      </c>
      <c r="I299">
        <v>0.15150472199944401</v>
      </c>
      <c r="J299">
        <v>3.4</v>
      </c>
      <c r="K299">
        <v>3</v>
      </c>
      <c r="L299">
        <v>7</v>
      </c>
      <c r="M299">
        <v>98</v>
      </c>
      <c r="N299">
        <v>143</v>
      </c>
      <c r="O299">
        <v>0</v>
      </c>
      <c r="P299">
        <v>18</v>
      </c>
      <c r="Q299">
        <v>1.7386734693877502E-2</v>
      </c>
      <c r="R299">
        <v>7.5379020979020897E-2</v>
      </c>
      <c r="S299">
        <v>2.2944162436500002</v>
      </c>
      <c r="T299">
        <v>2</v>
      </c>
      <c r="U299">
        <v>2.28426395939</v>
      </c>
      <c r="V299">
        <v>2.2272727272699999</v>
      </c>
      <c r="W299">
        <v>0.67512690355299998</v>
      </c>
      <c r="X299">
        <v>0.34090909090900001</v>
      </c>
      <c r="Y299">
        <v>3</v>
      </c>
    </row>
    <row r="300" spans="1:25" x14ac:dyDescent="0.25">
      <c r="A300">
        <v>1978</v>
      </c>
      <c r="B300" t="s">
        <v>306</v>
      </c>
      <c r="C300">
        <v>2.5270130740740742</v>
      </c>
      <c r="D300">
        <v>0.104562437228971</v>
      </c>
      <c r="E300">
        <v>0.10282566059550299</v>
      </c>
      <c r="F300">
        <v>0.135756436688729</v>
      </c>
      <c r="G300">
        <v>0.136189088308657</v>
      </c>
      <c r="H300">
        <v>0.100861119472899</v>
      </c>
      <c r="I300">
        <v>0.115028938897768</v>
      </c>
      <c r="J300">
        <v>7.3</v>
      </c>
      <c r="K300">
        <v>4</v>
      </c>
      <c r="L300">
        <v>10</v>
      </c>
      <c r="M300">
        <v>157</v>
      </c>
      <c r="N300">
        <v>296</v>
      </c>
      <c r="O300">
        <v>0</v>
      </c>
      <c r="P300">
        <v>19</v>
      </c>
      <c r="Q300">
        <v>7.5819745222929905E-2</v>
      </c>
      <c r="R300">
        <v>1.6168243243243199E-2</v>
      </c>
      <c r="S300">
        <v>2.4752851710999999</v>
      </c>
      <c r="T300">
        <v>2.3947368421099999</v>
      </c>
      <c r="U300">
        <v>2.52091254753</v>
      </c>
      <c r="V300">
        <v>2.7789473684199999</v>
      </c>
      <c r="W300">
        <v>0.63117870722400005</v>
      </c>
      <c r="X300">
        <v>0.53684210526300002</v>
      </c>
      <c r="Y300">
        <v>1</v>
      </c>
    </row>
    <row r="301" spans="1:25" x14ac:dyDescent="0.25">
      <c r="A301">
        <v>1957</v>
      </c>
      <c r="B301" t="s">
        <v>307</v>
      </c>
      <c r="C301">
        <v>0.13529411764705881</v>
      </c>
      <c r="D301">
        <v>8.8868229428431797E-2</v>
      </c>
      <c r="E301">
        <v>0.10554643667604401</v>
      </c>
      <c r="F301">
        <v>0</v>
      </c>
      <c r="G301">
        <v>0</v>
      </c>
      <c r="H301">
        <v>0</v>
      </c>
      <c r="I301">
        <v>0</v>
      </c>
      <c r="J301">
        <v>8.1999999999999993</v>
      </c>
      <c r="K301">
        <v>7</v>
      </c>
      <c r="L301">
        <v>9</v>
      </c>
      <c r="M301">
        <v>117</v>
      </c>
      <c r="N301">
        <v>366</v>
      </c>
      <c r="O301">
        <v>0</v>
      </c>
      <c r="P301">
        <v>16</v>
      </c>
      <c r="Q301">
        <v>3.63991452991453E-2</v>
      </c>
      <c r="R301">
        <v>9.2081693989070901E-2</v>
      </c>
      <c r="S301">
        <v>2.37765957447</v>
      </c>
      <c r="T301">
        <v>2.3644859813100001</v>
      </c>
      <c r="U301">
        <v>2.4893617021300001</v>
      </c>
      <c r="V301">
        <v>2.6728971962600001</v>
      </c>
      <c r="W301">
        <v>0.51861702127700005</v>
      </c>
      <c r="X301">
        <v>0.65420560747699996</v>
      </c>
      <c r="Y301">
        <v>1</v>
      </c>
    </row>
    <row r="302" spans="1:25" x14ac:dyDescent="0.25">
      <c r="A302">
        <v>1971</v>
      </c>
      <c r="B302" t="s">
        <v>308</v>
      </c>
      <c r="C302">
        <v>4.4585094181818183</v>
      </c>
      <c r="D302">
        <v>7.6036524078221895E-2</v>
      </c>
      <c r="E302">
        <v>7.1214559693530702E-2</v>
      </c>
      <c r="F302">
        <v>0.12558476883703501</v>
      </c>
      <c r="G302">
        <v>0.102542386472929</v>
      </c>
      <c r="H302">
        <v>9.8754203949269606E-2</v>
      </c>
      <c r="I302">
        <v>8.0974600150296894E-2</v>
      </c>
      <c r="J302">
        <v>6.8</v>
      </c>
      <c r="K302">
        <v>6</v>
      </c>
      <c r="L302">
        <v>4</v>
      </c>
      <c r="M302">
        <v>97</v>
      </c>
      <c r="N302">
        <v>141</v>
      </c>
      <c r="O302">
        <v>0</v>
      </c>
      <c r="P302">
        <v>12</v>
      </c>
      <c r="Q302">
        <v>2.6049484536082398E-2</v>
      </c>
      <c r="R302">
        <v>-2.1636879432624101E-2</v>
      </c>
      <c r="S302">
        <v>3</v>
      </c>
      <c r="T302">
        <v>2.3007518796999999</v>
      </c>
      <c r="U302">
        <v>2.7428571428600002</v>
      </c>
      <c r="V302">
        <v>2.2030075187999998</v>
      </c>
      <c r="W302">
        <v>0.742857142857</v>
      </c>
      <c r="X302">
        <v>0.60150375939800005</v>
      </c>
      <c r="Y302">
        <v>0</v>
      </c>
    </row>
    <row r="303" spans="1:25" x14ac:dyDescent="0.25">
      <c r="A303">
        <v>1997</v>
      </c>
      <c r="B303" t="s">
        <v>309</v>
      </c>
      <c r="C303" t="e">
        <v>#DIV/0!</v>
      </c>
      <c r="D303">
        <v>9.3394937818710097E-2</v>
      </c>
      <c r="E303">
        <v>0.10260630002347</v>
      </c>
      <c r="F303">
        <v>0.130687084634561</v>
      </c>
      <c r="G303">
        <v>0.14065481847938399</v>
      </c>
      <c r="H303">
        <v>0.128002413021607</v>
      </c>
      <c r="I303">
        <v>0.129024361910867</v>
      </c>
      <c r="J303">
        <v>7.4</v>
      </c>
      <c r="K303">
        <v>8</v>
      </c>
      <c r="L303">
        <v>11</v>
      </c>
      <c r="M303">
        <v>171</v>
      </c>
      <c r="N303">
        <v>226</v>
      </c>
      <c r="O303">
        <v>20</v>
      </c>
      <c r="P303">
        <v>45</v>
      </c>
      <c r="Q303">
        <v>2.5842690058479501E-2</v>
      </c>
      <c r="R303">
        <v>9.9338495575221203E-2</v>
      </c>
      <c r="S303">
        <v>2.2941176470600002</v>
      </c>
      <c r="T303">
        <v>1.825</v>
      </c>
      <c r="U303">
        <v>2.6470588235300001</v>
      </c>
      <c r="V303">
        <v>1.9750000000000001</v>
      </c>
      <c r="W303">
        <v>0.56302521008399997</v>
      </c>
      <c r="X303">
        <v>0.42499999999999999</v>
      </c>
      <c r="Y303">
        <v>3</v>
      </c>
    </row>
    <row r="304" spans="1:25" x14ac:dyDescent="0.25">
      <c r="A304">
        <v>1993</v>
      </c>
      <c r="B304" t="s">
        <v>310</v>
      </c>
      <c r="C304">
        <v>2.1364221364221363</v>
      </c>
      <c r="D304">
        <v>9.5651014002790205E-2</v>
      </c>
      <c r="E304">
        <v>0.10527518328279201</v>
      </c>
      <c r="F304">
        <v>0.118315469732899</v>
      </c>
      <c r="G304">
        <v>0.11377745744355899</v>
      </c>
      <c r="H304">
        <v>0.14113125238001101</v>
      </c>
      <c r="I304">
        <v>0.14352865955629099</v>
      </c>
      <c r="J304">
        <v>7.7</v>
      </c>
      <c r="K304">
        <v>5</v>
      </c>
      <c r="L304">
        <v>15</v>
      </c>
      <c r="M304">
        <v>79</v>
      </c>
      <c r="N304">
        <v>443</v>
      </c>
      <c r="O304">
        <v>10</v>
      </c>
      <c r="P304">
        <v>47</v>
      </c>
      <c r="Q304">
        <v>9.3183544303797494E-2</v>
      </c>
      <c r="R304">
        <v>4.6456207674943503E-2</v>
      </c>
      <c r="S304">
        <v>2.1436031331600001</v>
      </c>
      <c r="T304">
        <v>2.42446043165</v>
      </c>
      <c r="U304">
        <v>2.3994778067899998</v>
      </c>
      <c r="V304">
        <v>2.4820143884900001</v>
      </c>
      <c r="W304">
        <v>0.53263707571800001</v>
      </c>
      <c r="X304">
        <v>0.41726618705000001</v>
      </c>
      <c r="Y304">
        <v>3</v>
      </c>
    </row>
    <row r="305" spans="1:25" x14ac:dyDescent="0.25">
      <c r="A305">
        <v>1995</v>
      </c>
      <c r="B305" t="s">
        <v>311</v>
      </c>
      <c r="C305">
        <v>8.2251709399999999</v>
      </c>
      <c r="D305">
        <v>8.0852068817708594E-2</v>
      </c>
      <c r="E305">
        <v>0.101315054744423</v>
      </c>
      <c r="F305">
        <v>0.11823202300722301</v>
      </c>
      <c r="G305">
        <v>0.12802756143750399</v>
      </c>
      <c r="H305">
        <v>9.2967553551387597E-2</v>
      </c>
      <c r="I305">
        <v>0.108460796625431</v>
      </c>
      <c r="J305">
        <v>8.1999999999999993</v>
      </c>
      <c r="K305">
        <v>2</v>
      </c>
      <c r="L305">
        <v>10</v>
      </c>
      <c r="M305">
        <v>31</v>
      </c>
      <c r="N305">
        <v>371</v>
      </c>
      <c r="O305">
        <v>25</v>
      </c>
      <c r="P305">
        <v>81</v>
      </c>
      <c r="Q305">
        <v>0.13036129032258001</v>
      </c>
      <c r="R305">
        <v>2.3180862533692701E-2</v>
      </c>
      <c r="S305">
        <v>2.4545454545499998</v>
      </c>
      <c r="T305">
        <v>2.58823529412</v>
      </c>
      <c r="U305">
        <v>2.4233766233799998</v>
      </c>
      <c r="V305">
        <v>2.58823529412</v>
      </c>
      <c r="W305">
        <v>0.511688311688</v>
      </c>
      <c r="X305">
        <v>0.29411764705900001</v>
      </c>
      <c r="Y305">
        <v>1</v>
      </c>
    </row>
    <row r="306" spans="1:25" x14ac:dyDescent="0.25">
      <c r="A306">
        <v>2000</v>
      </c>
      <c r="B306" t="s">
        <v>312</v>
      </c>
      <c r="C306">
        <v>1.2602026</v>
      </c>
      <c r="D306">
        <v>0.13865305310087001</v>
      </c>
      <c r="E306">
        <v>0.14885120753672701</v>
      </c>
      <c r="F306">
        <v>0.10083009866801899</v>
      </c>
      <c r="G306">
        <v>9.8547555015574106E-2</v>
      </c>
      <c r="H306">
        <v>6.3635454672361896E-2</v>
      </c>
      <c r="I306">
        <v>6.9399255519690603E-2</v>
      </c>
      <c r="J306">
        <v>7.8</v>
      </c>
      <c r="K306">
        <v>8</v>
      </c>
      <c r="L306">
        <v>21</v>
      </c>
      <c r="M306">
        <v>147</v>
      </c>
      <c r="N306">
        <v>339</v>
      </c>
      <c r="O306">
        <v>11</v>
      </c>
      <c r="P306">
        <v>14</v>
      </c>
      <c r="Q306">
        <v>2.56190476190476E-2</v>
      </c>
      <c r="R306">
        <v>4.86530973451327E-2</v>
      </c>
      <c r="S306">
        <v>2.60383386581</v>
      </c>
      <c r="T306">
        <v>2.0173410404599998</v>
      </c>
      <c r="U306">
        <v>2.52396166134</v>
      </c>
      <c r="V306">
        <v>2.15028901734</v>
      </c>
      <c r="W306">
        <v>0.69648562300299999</v>
      </c>
      <c r="X306">
        <v>0.49132947976899999</v>
      </c>
      <c r="Y306">
        <v>3</v>
      </c>
    </row>
    <row r="307" spans="1:25" x14ac:dyDescent="0.25">
      <c r="A307">
        <v>1996</v>
      </c>
      <c r="B307" t="s">
        <v>313</v>
      </c>
      <c r="C307">
        <v>11.451801100000001</v>
      </c>
      <c r="D307">
        <v>0.12364664392651201</v>
      </c>
      <c r="E307">
        <v>0.11468662922714</v>
      </c>
      <c r="F307">
        <v>9.2904188013272895E-2</v>
      </c>
      <c r="G307">
        <v>9.2636031041080605E-2</v>
      </c>
      <c r="H307">
        <v>0</v>
      </c>
      <c r="I307">
        <v>0</v>
      </c>
      <c r="J307">
        <v>8.1999999999999993</v>
      </c>
      <c r="K307">
        <v>4</v>
      </c>
      <c r="L307">
        <v>10</v>
      </c>
      <c r="M307">
        <v>74</v>
      </c>
      <c r="N307">
        <v>296</v>
      </c>
      <c r="O307">
        <v>11</v>
      </c>
      <c r="P307">
        <v>33</v>
      </c>
      <c r="Q307">
        <v>-3.1055405405405401E-2</v>
      </c>
      <c r="R307">
        <v>5.0774324324324299E-2</v>
      </c>
      <c r="S307">
        <v>1.98701298701</v>
      </c>
      <c r="T307">
        <v>2.4820143884900001</v>
      </c>
      <c r="U307">
        <v>2.1688311688300002</v>
      </c>
      <c r="V307">
        <v>2.9064748201400001</v>
      </c>
      <c r="W307">
        <v>0.63636363636399995</v>
      </c>
      <c r="X307">
        <v>0.66906474820100004</v>
      </c>
      <c r="Y307">
        <v>2</v>
      </c>
    </row>
    <row r="308" spans="1:25" x14ac:dyDescent="0.25">
      <c r="A308">
        <v>1989</v>
      </c>
      <c r="B308" t="s">
        <v>314</v>
      </c>
      <c r="C308">
        <v>3.3232442708333334</v>
      </c>
      <c r="D308">
        <v>9.1504892745905203E-2</v>
      </c>
      <c r="E308">
        <v>0.11243509589404301</v>
      </c>
      <c r="F308">
        <v>9.7621148108572794E-2</v>
      </c>
      <c r="G308">
        <v>0.129267461648535</v>
      </c>
      <c r="H308">
        <v>7.2482212054885503E-2</v>
      </c>
      <c r="I308">
        <v>9.9749982343570701E-2</v>
      </c>
      <c r="J308">
        <v>5</v>
      </c>
      <c r="K308">
        <v>4</v>
      </c>
      <c r="L308">
        <v>10</v>
      </c>
      <c r="M308">
        <v>57</v>
      </c>
      <c r="N308">
        <v>306</v>
      </c>
      <c r="O308">
        <v>0</v>
      </c>
      <c r="P308">
        <v>10</v>
      </c>
      <c r="Q308">
        <v>4.09561403508771E-2</v>
      </c>
      <c r="R308">
        <v>4.39248366013072E-3</v>
      </c>
      <c r="S308">
        <v>2.15454545455</v>
      </c>
      <c r="T308">
        <v>2.9393939393899999</v>
      </c>
      <c r="U308">
        <v>2.5666666666700002</v>
      </c>
      <c r="V308">
        <v>2.21212121212</v>
      </c>
      <c r="W308">
        <v>0.46363636363600003</v>
      </c>
      <c r="X308">
        <v>0.63636363636399995</v>
      </c>
      <c r="Y308">
        <v>1</v>
      </c>
    </row>
    <row r="309" spans="1:25" x14ac:dyDescent="0.25">
      <c r="A309">
        <v>1982</v>
      </c>
      <c r="B309" t="s">
        <v>315</v>
      </c>
      <c r="C309">
        <v>3.12277</v>
      </c>
      <c r="D309">
        <v>8.7291305865039498E-2</v>
      </c>
      <c r="E309">
        <v>0.104167978773631</v>
      </c>
      <c r="F309">
        <v>8.5344691742944304E-2</v>
      </c>
      <c r="G309">
        <v>0.11823333812487</v>
      </c>
      <c r="H309">
        <v>8.4569509766364001E-2</v>
      </c>
      <c r="I309">
        <v>0.109918177442118</v>
      </c>
      <c r="J309">
        <v>6.7</v>
      </c>
      <c r="K309">
        <v>3</v>
      </c>
      <c r="L309">
        <v>9</v>
      </c>
      <c r="M309">
        <v>53</v>
      </c>
      <c r="N309">
        <v>266</v>
      </c>
      <c r="O309">
        <v>3</v>
      </c>
      <c r="P309">
        <v>16</v>
      </c>
      <c r="Q309">
        <v>9.8779245283018902E-2</v>
      </c>
      <c r="R309">
        <v>7.3859022556390902E-2</v>
      </c>
      <c r="S309">
        <v>2.08783783784</v>
      </c>
      <c r="T309">
        <v>2.6086956521700002</v>
      </c>
      <c r="U309">
        <v>2.3141891891899999</v>
      </c>
      <c r="V309">
        <v>2.9130434782600001</v>
      </c>
      <c r="W309">
        <v>0.58783783783800003</v>
      </c>
      <c r="X309">
        <v>0.43478260869599999</v>
      </c>
      <c r="Y309">
        <v>0</v>
      </c>
    </row>
    <row r="310" spans="1:25" x14ac:dyDescent="0.25">
      <c r="A310">
        <v>1994</v>
      </c>
      <c r="B310" t="s">
        <v>316</v>
      </c>
      <c r="C310">
        <v>1.34</v>
      </c>
      <c r="D310">
        <v>9.0616333647212693E-2</v>
      </c>
      <c r="E310">
        <v>0.10373720048627599</v>
      </c>
      <c r="F310">
        <v>6.2422200286211801E-2</v>
      </c>
      <c r="G310">
        <v>7.3267977129867601E-2</v>
      </c>
      <c r="H310">
        <v>0</v>
      </c>
      <c r="I310">
        <v>0</v>
      </c>
      <c r="J310">
        <v>7.2</v>
      </c>
      <c r="K310">
        <v>7</v>
      </c>
      <c r="L310">
        <v>5</v>
      </c>
      <c r="M310">
        <v>185</v>
      </c>
      <c r="N310">
        <v>305</v>
      </c>
      <c r="O310">
        <v>7</v>
      </c>
      <c r="P310">
        <v>16</v>
      </c>
      <c r="Q310">
        <v>8.6801621621621597E-2</v>
      </c>
      <c r="R310">
        <v>4.4926885245901597E-2</v>
      </c>
      <c r="S310">
        <v>2.6462395543200001</v>
      </c>
      <c r="T310">
        <v>2.3511450381699999</v>
      </c>
      <c r="U310">
        <v>2.79944289694</v>
      </c>
      <c r="V310">
        <v>2.49618320611</v>
      </c>
      <c r="W310">
        <v>0.66295264624000005</v>
      </c>
      <c r="X310">
        <v>0.59541984732800002</v>
      </c>
      <c r="Y310">
        <v>3</v>
      </c>
    </row>
    <row r="311" spans="1:25" x14ac:dyDescent="0.25">
      <c r="A311">
        <v>1993</v>
      </c>
      <c r="B311" t="s">
        <v>317</v>
      </c>
      <c r="C311">
        <v>0.94117647058823528</v>
      </c>
      <c r="D311">
        <v>0.12336081198415901</v>
      </c>
      <c r="E311">
        <v>0.13114587012753101</v>
      </c>
      <c r="F311">
        <v>0.14800720538349299</v>
      </c>
      <c r="G311">
        <v>0.14437859648683299</v>
      </c>
      <c r="H311">
        <v>8.4565786681521496E-2</v>
      </c>
      <c r="I311">
        <v>8.2629722734147495E-2</v>
      </c>
      <c r="J311">
        <v>7.9</v>
      </c>
      <c r="K311">
        <v>5</v>
      </c>
      <c r="L311">
        <v>18</v>
      </c>
      <c r="M311">
        <v>153</v>
      </c>
      <c r="N311">
        <v>559</v>
      </c>
      <c r="O311">
        <v>11</v>
      </c>
      <c r="P311">
        <v>28</v>
      </c>
      <c r="Q311">
        <v>0.100982352941176</v>
      </c>
      <c r="R311">
        <v>1.5613059033989201E-2</v>
      </c>
      <c r="S311">
        <v>2.3511777301899999</v>
      </c>
      <c r="T311">
        <v>2.4938775510200002</v>
      </c>
      <c r="U311">
        <v>2.6059957173399999</v>
      </c>
      <c r="V311">
        <v>2.3673469387799999</v>
      </c>
      <c r="W311">
        <v>0.64882226980699997</v>
      </c>
      <c r="X311">
        <v>0.61632653061200005</v>
      </c>
      <c r="Y311">
        <v>1</v>
      </c>
    </row>
    <row r="312" spans="1:25" x14ac:dyDescent="0.25">
      <c r="A312">
        <v>1995</v>
      </c>
      <c r="B312" t="s">
        <v>318</v>
      </c>
      <c r="C312">
        <v>2.2946296608695653</v>
      </c>
      <c r="D312">
        <v>0.14528037859849499</v>
      </c>
      <c r="E312">
        <v>0.149606995563724</v>
      </c>
      <c r="F312">
        <v>0.114999363549307</v>
      </c>
      <c r="G312">
        <v>0.12132157774832</v>
      </c>
      <c r="H312">
        <v>6.4192218017512903E-2</v>
      </c>
      <c r="I312">
        <v>7.1270448502810405E-2</v>
      </c>
      <c r="J312">
        <v>8.1</v>
      </c>
      <c r="K312">
        <v>5</v>
      </c>
      <c r="L312">
        <v>9</v>
      </c>
      <c r="M312">
        <v>132</v>
      </c>
      <c r="N312">
        <v>221</v>
      </c>
      <c r="O312">
        <v>31</v>
      </c>
      <c r="P312">
        <v>120</v>
      </c>
      <c r="Q312">
        <v>2.7056060606060601E-2</v>
      </c>
      <c r="R312">
        <v>-4.2428054298642499E-2</v>
      </c>
      <c r="S312">
        <v>2.4147157190600002</v>
      </c>
      <c r="T312">
        <v>1.88888888889</v>
      </c>
      <c r="U312">
        <v>2.5986622073599999</v>
      </c>
      <c r="V312">
        <v>2.88888888889</v>
      </c>
      <c r="W312">
        <v>0.67224080267599995</v>
      </c>
      <c r="X312">
        <v>0.62962962963000002</v>
      </c>
      <c r="Y312">
        <v>1</v>
      </c>
    </row>
    <row r="313" spans="1:25" x14ac:dyDescent="0.25">
      <c r="A313">
        <v>2000</v>
      </c>
      <c r="B313" t="s">
        <v>319</v>
      </c>
      <c r="C313">
        <v>-1.7475919999999999E-2</v>
      </c>
      <c r="D313">
        <v>8.86261467499843E-2</v>
      </c>
      <c r="E313">
        <v>9.0798022999150296E-2</v>
      </c>
      <c r="F313">
        <v>0.15460509339784601</v>
      </c>
      <c r="G313">
        <v>0.15108649358826401</v>
      </c>
      <c r="H313">
        <v>0.140708042094247</v>
      </c>
      <c r="I313">
        <v>0.12901012695480901</v>
      </c>
      <c r="J313">
        <v>7.3</v>
      </c>
      <c r="K313">
        <v>2</v>
      </c>
      <c r="L313">
        <v>8</v>
      </c>
      <c r="M313">
        <v>48</v>
      </c>
      <c r="N313">
        <v>228</v>
      </c>
      <c r="O313">
        <v>9</v>
      </c>
      <c r="P313">
        <v>47</v>
      </c>
      <c r="Q313">
        <v>-1.8520833333333299E-3</v>
      </c>
      <c r="R313">
        <v>-7.50833333333332E-3</v>
      </c>
      <c r="S313">
        <v>2.6943396226399998</v>
      </c>
      <c r="T313">
        <v>1.9090909090899999</v>
      </c>
      <c r="U313">
        <v>2.5169811320800002</v>
      </c>
      <c r="V313">
        <v>2.36363636364</v>
      </c>
      <c r="W313">
        <v>0.58867924528299997</v>
      </c>
      <c r="X313">
        <v>0.27272727272699998</v>
      </c>
      <c r="Y313">
        <v>0</v>
      </c>
    </row>
    <row r="314" spans="1:25" x14ac:dyDescent="0.25">
      <c r="A314">
        <v>1992</v>
      </c>
      <c r="B314" t="s">
        <v>320</v>
      </c>
      <c r="C314">
        <v>4.7233898305084745</v>
      </c>
      <c r="D314">
        <v>9.1683458251862096E-2</v>
      </c>
      <c r="E314">
        <v>9.7656125555449502E-2</v>
      </c>
      <c r="F314">
        <v>0.108363786559456</v>
      </c>
      <c r="G314">
        <v>0.10530969333639401</v>
      </c>
      <c r="H314">
        <v>0</v>
      </c>
      <c r="I314">
        <v>0</v>
      </c>
      <c r="J314">
        <v>8.3000000000000007</v>
      </c>
      <c r="K314">
        <v>4</v>
      </c>
      <c r="L314">
        <v>11</v>
      </c>
      <c r="M314">
        <v>54</v>
      </c>
      <c r="N314">
        <v>514</v>
      </c>
      <c r="O314">
        <v>9</v>
      </c>
      <c r="P314">
        <v>34</v>
      </c>
      <c r="Q314">
        <v>-2.9877777777777701E-2</v>
      </c>
      <c r="R314">
        <v>-4.5416837782340798E-2</v>
      </c>
      <c r="S314">
        <v>2.6039387308499999</v>
      </c>
      <c r="T314">
        <v>1.9729729729700001</v>
      </c>
      <c r="U314">
        <v>2.6455142231900002</v>
      </c>
      <c r="V314">
        <v>2.2522522522499999</v>
      </c>
      <c r="W314">
        <v>0.59956236323900003</v>
      </c>
      <c r="X314">
        <v>0.39639639639599999</v>
      </c>
      <c r="Y314">
        <v>3</v>
      </c>
    </row>
    <row r="315" spans="1:25" x14ac:dyDescent="0.25">
      <c r="A315">
        <v>1958</v>
      </c>
      <c r="B315" t="s">
        <v>321</v>
      </c>
      <c r="C315">
        <v>2.3082416133333332</v>
      </c>
      <c r="D315">
        <v>0.111169137587307</v>
      </c>
      <c r="E315">
        <v>0.10619225615626</v>
      </c>
      <c r="F315">
        <v>0.131626371052604</v>
      </c>
      <c r="G315">
        <v>0.130815356050176</v>
      </c>
      <c r="H315">
        <v>0.11817792269232701</v>
      </c>
      <c r="I315">
        <v>0.11173072200298501</v>
      </c>
      <c r="J315">
        <v>8.6</v>
      </c>
      <c r="K315">
        <v>6</v>
      </c>
      <c r="L315">
        <v>4</v>
      </c>
      <c r="M315">
        <v>322</v>
      </c>
      <c r="N315">
        <v>354</v>
      </c>
      <c r="O315">
        <v>3</v>
      </c>
      <c r="P315">
        <v>25</v>
      </c>
      <c r="Q315">
        <v>3.4686024844720498E-2</v>
      </c>
      <c r="R315">
        <v>6.5142090395480204E-2</v>
      </c>
      <c r="S315">
        <v>2.13333333333</v>
      </c>
      <c r="T315">
        <v>2.1838351822500002</v>
      </c>
      <c r="U315">
        <v>2.1555555555599999</v>
      </c>
      <c r="V315">
        <v>2.2868462757499999</v>
      </c>
      <c r="W315">
        <v>0.444444444444</v>
      </c>
      <c r="X315">
        <v>0.54675118859000005</v>
      </c>
      <c r="Y315">
        <v>1</v>
      </c>
    </row>
    <row r="316" spans="1:25" x14ac:dyDescent="0.25">
      <c r="A316">
        <v>2000</v>
      </c>
      <c r="B316" t="s">
        <v>322</v>
      </c>
      <c r="C316">
        <v>10.368389071428572</v>
      </c>
      <c r="D316">
        <v>8.3182606408451307E-2</v>
      </c>
      <c r="E316">
        <v>8.7377323220376807E-2</v>
      </c>
      <c r="F316">
        <v>0.122337823781816</v>
      </c>
      <c r="G316">
        <v>0.118681790561201</v>
      </c>
      <c r="H316">
        <v>0.120105086445879</v>
      </c>
      <c r="I316">
        <v>0.12625578488764699</v>
      </c>
      <c r="J316">
        <v>6.5</v>
      </c>
      <c r="K316">
        <v>5</v>
      </c>
      <c r="L316">
        <v>5</v>
      </c>
      <c r="M316">
        <v>436</v>
      </c>
      <c r="N316">
        <v>223</v>
      </c>
      <c r="O316">
        <v>22</v>
      </c>
      <c r="P316">
        <v>89</v>
      </c>
      <c r="Q316">
        <v>2.5850229357798099E-2</v>
      </c>
      <c r="R316">
        <v>3.1946188340807101E-3</v>
      </c>
      <c r="S316">
        <v>0</v>
      </c>
      <c r="T316">
        <v>2.1820940819399999</v>
      </c>
      <c r="U316">
        <v>0</v>
      </c>
      <c r="V316">
        <v>2.37632776935</v>
      </c>
      <c r="W316">
        <v>0</v>
      </c>
      <c r="X316">
        <v>0.50986342943899998</v>
      </c>
      <c r="Y316">
        <v>3</v>
      </c>
    </row>
    <row r="317" spans="1:25" x14ac:dyDescent="0.25">
      <c r="A317">
        <v>2000</v>
      </c>
      <c r="B317" t="s">
        <v>323</v>
      </c>
      <c r="C317">
        <v>10.294876966518757</v>
      </c>
      <c r="D317">
        <v>7.9807859162257896E-2</v>
      </c>
      <c r="E317">
        <v>0.15190590014593799</v>
      </c>
      <c r="F317">
        <v>9.4969475527223804E-2</v>
      </c>
      <c r="G317">
        <v>0.18178889023730299</v>
      </c>
      <c r="H317">
        <v>8.7453414416681197E-2</v>
      </c>
      <c r="I317">
        <v>0.14532709609898201</v>
      </c>
      <c r="J317">
        <v>6.3</v>
      </c>
      <c r="K317">
        <v>1</v>
      </c>
      <c r="L317">
        <v>1</v>
      </c>
      <c r="M317">
        <v>3</v>
      </c>
      <c r="N317">
        <v>3</v>
      </c>
      <c r="O317">
        <v>24</v>
      </c>
      <c r="P317">
        <v>71</v>
      </c>
      <c r="Q317">
        <v>-0.119833333333333</v>
      </c>
      <c r="R317">
        <v>4.4166666666666597E-2</v>
      </c>
      <c r="S317">
        <v>0</v>
      </c>
      <c r="T317">
        <v>1.5</v>
      </c>
      <c r="U317">
        <v>0</v>
      </c>
      <c r="V317">
        <v>2.6666666666699999</v>
      </c>
      <c r="W317">
        <v>0</v>
      </c>
      <c r="X317">
        <v>0.33333333333300003</v>
      </c>
      <c r="Y317">
        <v>1</v>
      </c>
    </row>
    <row r="318" spans="1:25" x14ac:dyDescent="0.25">
      <c r="A318">
        <v>1998</v>
      </c>
      <c r="B318" t="s">
        <v>324</v>
      </c>
      <c r="C318">
        <v>0.55464351000000001</v>
      </c>
      <c r="D318">
        <v>0.12560141517540499</v>
      </c>
      <c r="E318">
        <v>0.14279250571979901</v>
      </c>
      <c r="F318">
        <v>0.135008791034054</v>
      </c>
      <c r="G318">
        <v>0.13826875070116201</v>
      </c>
      <c r="H318">
        <v>7.0724487438091996E-2</v>
      </c>
      <c r="I318">
        <v>7.5105328826574003E-2</v>
      </c>
      <c r="J318">
        <v>6.6</v>
      </c>
      <c r="K318">
        <v>6</v>
      </c>
      <c r="L318">
        <v>7</v>
      </c>
      <c r="M318">
        <v>245</v>
      </c>
      <c r="N318">
        <v>264</v>
      </c>
      <c r="O318">
        <v>1</v>
      </c>
      <c r="P318">
        <v>8</v>
      </c>
      <c r="Q318">
        <v>-3.18530612244896E-3</v>
      </c>
      <c r="R318">
        <v>-5.6313636363636302E-2</v>
      </c>
      <c r="S318">
        <v>2.5112107623300002</v>
      </c>
      <c r="T318">
        <v>2.1818181818200002</v>
      </c>
      <c r="U318">
        <v>2.36322869955</v>
      </c>
      <c r="V318">
        <v>2.5979020979</v>
      </c>
      <c r="W318">
        <v>0.60538116591900004</v>
      </c>
      <c r="X318">
        <v>0.52447552447599999</v>
      </c>
      <c r="Y318">
        <v>3</v>
      </c>
    </row>
    <row r="319" spans="1:25" x14ac:dyDescent="0.25">
      <c r="A319">
        <v>1999</v>
      </c>
      <c r="B319" t="s">
        <v>325</v>
      </c>
      <c r="C319">
        <v>4.344452957142857</v>
      </c>
      <c r="D319">
        <v>0.12769193300487999</v>
      </c>
      <c r="E319">
        <v>0.112407057254563</v>
      </c>
      <c r="F319">
        <v>0.11714310947506</v>
      </c>
      <c r="G319">
        <v>0.10958684473991701</v>
      </c>
      <c r="H319">
        <v>0.106009097269885</v>
      </c>
      <c r="I319">
        <v>0.107917832878419</v>
      </c>
      <c r="J319">
        <v>4.3</v>
      </c>
      <c r="K319">
        <v>1</v>
      </c>
      <c r="L319">
        <v>8</v>
      </c>
      <c r="M319">
        <v>21</v>
      </c>
      <c r="N319">
        <v>301</v>
      </c>
      <c r="O319">
        <v>1</v>
      </c>
      <c r="P319">
        <v>11</v>
      </c>
      <c r="Q319">
        <v>9.3195238095238095E-2</v>
      </c>
      <c r="R319">
        <v>8.3938538205980004E-2</v>
      </c>
      <c r="S319">
        <v>2.3857142857100002</v>
      </c>
      <c r="T319">
        <v>1.52380952381</v>
      </c>
      <c r="U319">
        <v>2.2857142857100001</v>
      </c>
      <c r="V319">
        <v>1.95238095238</v>
      </c>
      <c r="W319">
        <v>0.59285714285699997</v>
      </c>
      <c r="X319">
        <v>0.5</v>
      </c>
      <c r="Y319">
        <v>2</v>
      </c>
    </row>
    <row r="320" spans="1:25" x14ac:dyDescent="0.25">
      <c r="A320">
        <v>1988</v>
      </c>
      <c r="B320" t="s">
        <v>326</v>
      </c>
      <c r="C320">
        <v>2.36</v>
      </c>
      <c r="D320">
        <v>8.0071692671681696E-2</v>
      </c>
      <c r="E320">
        <v>8.9629832632574194E-2</v>
      </c>
      <c r="F320">
        <v>0.117216004178188</v>
      </c>
      <c r="G320">
        <v>0.125479934434584</v>
      </c>
      <c r="H320">
        <v>9.9257748999996898E-2</v>
      </c>
      <c r="I320">
        <v>9.6070745082893497E-2</v>
      </c>
      <c r="J320">
        <v>7.1</v>
      </c>
      <c r="K320">
        <v>3</v>
      </c>
      <c r="L320">
        <v>7</v>
      </c>
      <c r="M320">
        <v>65</v>
      </c>
      <c r="N320">
        <v>233</v>
      </c>
      <c r="O320">
        <v>11</v>
      </c>
      <c r="P320">
        <v>45</v>
      </c>
      <c r="Q320">
        <v>-1.9435384615384601E-2</v>
      </c>
      <c r="R320">
        <v>3.5591416309012802E-2</v>
      </c>
      <c r="S320">
        <v>2.4396135265700001</v>
      </c>
      <c r="T320">
        <v>1.92307692308</v>
      </c>
      <c r="U320">
        <v>2.6570048309200001</v>
      </c>
      <c r="V320">
        <v>2.1208791208800002</v>
      </c>
      <c r="W320">
        <v>0.67149758454099995</v>
      </c>
      <c r="X320">
        <v>0.43956043956000002</v>
      </c>
      <c r="Y320">
        <v>3</v>
      </c>
    </row>
    <row r="321" spans="1:25" x14ac:dyDescent="0.25">
      <c r="A321">
        <v>1985</v>
      </c>
      <c r="B321" t="s">
        <v>327</v>
      </c>
      <c r="C321">
        <v>0.30649812352941175</v>
      </c>
      <c r="D321">
        <v>8.4969371327281898E-2</v>
      </c>
      <c r="E321">
        <v>8.6731898159343498E-2</v>
      </c>
      <c r="F321">
        <v>0.112467282075302</v>
      </c>
      <c r="G321">
        <v>0.110035736056383</v>
      </c>
      <c r="H321">
        <v>5.0483554802475301E-2</v>
      </c>
      <c r="I321">
        <v>6.1332520348179903E-2</v>
      </c>
      <c r="J321">
        <v>7.6</v>
      </c>
      <c r="K321">
        <v>2</v>
      </c>
      <c r="L321">
        <v>8</v>
      </c>
      <c r="M321">
        <v>119</v>
      </c>
      <c r="N321">
        <v>238</v>
      </c>
      <c r="O321">
        <v>0</v>
      </c>
      <c r="P321">
        <v>7</v>
      </c>
      <c r="Q321">
        <v>5.7887394957983201E-2</v>
      </c>
      <c r="R321">
        <v>-2.2337394957983099E-2</v>
      </c>
      <c r="S321">
        <v>2.50961538462</v>
      </c>
      <c r="T321">
        <v>1.9777777777800001</v>
      </c>
      <c r="U321">
        <v>2.5993589743599999</v>
      </c>
      <c r="V321">
        <v>2.8444444444400001</v>
      </c>
      <c r="W321">
        <v>0.62820512820499996</v>
      </c>
      <c r="X321">
        <v>0.51111111111100005</v>
      </c>
      <c r="Y321">
        <v>3</v>
      </c>
    </row>
    <row r="322" spans="1:25" x14ac:dyDescent="0.25">
      <c r="A322">
        <v>2009</v>
      </c>
      <c r="B322" t="s">
        <v>328</v>
      </c>
      <c r="C322">
        <v>0.63628180000000001</v>
      </c>
      <c r="D322">
        <v>9.4103846466651903E-2</v>
      </c>
      <c r="E322">
        <v>0.10768573804692901</v>
      </c>
      <c r="F322">
        <v>0.123944768992732</v>
      </c>
      <c r="G322">
        <v>0.14102453301575099</v>
      </c>
      <c r="H322">
        <v>0.16270056349467499</v>
      </c>
      <c r="I322">
        <v>0.165683123226435</v>
      </c>
      <c r="J322">
        <v>7.8</v>
      </c>
      <c r="K322">
        <v>5</v>
      </c>
      <c r="L322">
        <v>11</v>
      </c>
      <c r="M322">
        <v>118</v>
      </c>
      <c r="N322">
        <v>249</v>
      </c>
      <c r="O322">
        <v>6</v>
      </c>
      <c r="P322">
        <v>18</v>
      </c>
      <c r="Q322">
        <v>-4.8262711864406702E-3</v>
      </c>
      <c r="R322">
        <v>-3.49E-2</v>
      </c>
      <c r="S322">
        <v>2.3156146179400001</v>
      </c>
      <c r="T322">
        <v>2.78787878788</v>
      </c>
      <c r="U322">
        <v>2.6312292358799998</v>
      </c>
      <c r="V322">
        <v>2.6060606060599998</v>
      </c>
      <c r="W322">
        <v>0.56146179401999996</v>
      </c>
      <c r="X322">
        <v>0.74242424242399996</v>
      </c>
      <c r="Y322">
        <v>3</v>
      </c>
    </row>
    <row r="323" spans="1:25" x14ac:dyDescent="0.25">
      <c r="A323">
        <v>2002</v>
      </c>
      <c r="B323" t="s">
        <v>329</v>
      </c>
      <c r="C323">
        <v>4.7255827500000001</v>
      </c>
      <c r="D323">
        <v>0.126708513750662</v>
      </c>
      <c r="E323">
        <v>0.12978636797080401</v>
      </c>
      <c r="F323">
        <v>0.146823701873008</v>
      </c>
      <c r="G323">
        <v>0.14758355284268701</v>
      </c>
      <c r="H323">
        <v>0.13889024583727899</v>
      </c>
      <c r="I323">
        <v>0.152288357075611</v>
      </c>
      <c r="J323">
        <v>5.6</v>
      </c>
      <c r="K323">
        <v>1</v>
      </c>
      <c r="L323">
        <v>10</v>
      </c>
      <c r="M323">
        <v>5</v>
      </c>
      <c r="N323">
        <v>407</v>
      </c>
      <c r="O323">
        <v>37</v>
      </c>
      <c r="P323">
        <v>102</v>
      </c>
      <c r="Q323">
        <v>-2.36849315068493E-3</v>
      </c>
      <c r="R323">
        <v>-1.03687315634218E-2</v>
      </c>
      <c r="S323">
        <v>2.1977186311799999</v>
      </c>
      <c r="T323">
        <v>2.52348993289</v>
      </c>
      <c r="U323">
        <v>2.5817490494299999</v>
      </c>
      <c r="V323">
        <v>2.3892617449700002</v>
      </c>
      <c r="W323">
        <v>0.65019011406799998</v>
      </c>
      <c r="X323">
        <v>0.48322147651000003</v>
      </c>
      <c r="Y323">
        <v>1</v>
      </c>
    </row>
    <row r="324" spans="1:25" x14ac:dyDescent="0.25">
      <c r="A324">
        <v>2000</v>
      </c>
      <c r="B324" t="s">
        <v>330</v>
      </c>
      <c r="C324">
        <v>0.42506909999999998</v>
      </c>
      <c r="D324">
        <v>0.117515224744056</v>
      </c>
      <c r="E324">
        <v>0.101213160108688</v>
      </c>
      <c r="F324">
        <v>0.143804906432041</v>
      </c>
      <c r="G324">
        <v>0.10712464768228699</v>
      </c>
      <c r="H324">
        <v>0</v>
      </c>
      <c r="I324">
        <v>0</v>
      </c>
      <c r="J324">
        <v>7.4</v>
      </c>
      <c r="K324">
        <v>4</v>
      </c>
      <c r="L324">
        <v>5</v>
      </c>
      <c r="M324">
        <v>61</v>
      </c>
      <c r="N324">
        <v>114</v>
      </c>
      <c r="O324">
        <v>3</v>
      </c>
      <c r="P324">
        <v>20</v>
      </c>
      <c r="Q324">
        <v>-3.1449180327868802E-2</v>
      </c>
      <c r="R324">
        <v>2.9318421052631501E-2</v>
      </c>
      <c r="S324">
        <v>2.2954545454500002</v>
      </c>
      <c r="T324">
        <v>1.83720930233</v>
      </c>
      <c r="U324">
        <v>2.7348484848500001</v>
      </c>
      <c r="V324">
        <v>2.76744186047</v>
      </c>
      <c r="W324">
        <v>0.54545454545500005</v>
      </c>
      <c r="X324">
        <v>0.55813953488400003</v>
      </c>
      <c r="Y324">
        <v>1</v>
      </c>
    </row>
    <row r="325" spans="1:25" x14ac:dyDescent="0.25">
      <c r="A325">
        <v>1974</v>
      </c>
      <c r="B325" t="s">
        <v>331</v>
      </c>
      <c r="C325">
        <v>2.9635483142857142</v>
      </c>
      <c r="D325">
        <v>0.107887744667459</v>
      </c>
      <c r="E325">
        <v>9.4795085312907798E-2</v>
      </c>
      <c r="F325">
        <v>9.61184107862635E-2</v>
      </c>
      <c r="G325">
        <v>0.100548185832223</v>
      </c>
      <c r="H325">
        <v>0</v>
      </c>
      <c r="I325">
        <v>0</v>
      </c>
      <c r="J325">
        <v>8</v>
      </c>
      <c r="K325">
        <v>3</v>
      </c>
      <c r="L325">
        <v>11</v>
      </c>
      <c r="M325">
        <v>121</v>
      </c>
      <c r="N325">
        <v>455</v>
      </c>
      <c r="O325">
        <v>9</v>
      </c>
      <c r="P325">
        <v>35</v>
      </c>
      <c r="Q325">
        <v>0.182547107438016</v>
      </c>
      <c r="R325">
        <v>8.6947472527472494E-2</v>
      </c>
      <c r="S325">
        <v>2.2049689441</v>
      </c>
      <c r="T325">
        <v>2.45161290323</v>
      </c>
      <c r="U325">
        <v>2.5879917184300001</v>
      </c>
      <c r="V325">
        <v>3.30107526882</v>
      </c>
      <c r="W325">
        <v>0.60662525879899998</v>
      </c>
      <c r="X325">
        <v>0.56989247311799995</v>
      </c>
      <c r="Y325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408B-399E-4470-8485-0B040720F5C1}">
  <dimension ref="A1:V16"/>
  <sheetViews>
    <sheetView topLeftCell="C1" workbookViewId="0">
      <selection activeCell="C7" sqref="C7:R7"/>
    </sheetView>
  </sheetViews>
  <sheetFormatPr defaultRowHeight="15" x14ac:dyDescent="0.25"/>
  <cols>
    <col min="1" max="1" width="23.28515625" bestFit="1" customWidth="1"/>
  </cols>
  <sheetData>
    <row r="1" spans="1:22" x14ac:dyDescent="0.25">
      <c r="B1" s="4" t="s">
        <v>352</v>
      </c>
      <c r="C1" s="4" t="s">
        <v>2384</v>
      </c>
      <c r="D1" s="4" t="s">
        <v>2385</v>
      </c>
      <c r="E1" s="4" t="s">
        <v>2386</v>
      </c>
      <c r="F1" s="4" t="s">
        <v>2387</v>
      </c>
      <c r="G1" s="4" t="s">
        <v>2383</v>
      </c>
      <c r="H1" s="4" t="s">
        <v>2366</v>
      </c>
      <c r="I1" s="4" t="s">
        <v>2367</v>
      </c>
      <c r="J1" s="4" t="s">
        <v>2382</v>
      </c>
      <c r="K1" s="4" t="s">
        <v>2370</v>
      </c>
      <c r="L1" s="4" t="s">
        <v>2371</v>
      </c>
      <c r="M1" s="4" t="s">
        <v>2374</v>
      </c>
      <c r="N1" s="4" t="s">
        <v>2375</v>
      </c>
      <c r="O1" s="4" t="s">
        <v>2378</v>
      </c>
      <c r="P1" s="4" t="s">
        <v>2379</v>
      </c>
      <c r="Q1" s="4" t="s">
        <v>2380</v>
      </c>
      <c r="R1" s="4" t="s">
        <v>2381</v>
      </c>
      <c r="S1" s="4" t="s">
        <v>2368</v>
      </c>
      <c r="T1" s="4" t="s">
        <v>2369</v>
      </c>
      <c r="U1" s="4" t="s">
        <v>2372</v>
      </c>
      <c r="V1" s="4" t="s">
        <v>2373</v>
      </c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 t="s">
        <v>2393</v>
      </c>
      <c r="B3" s="2">
        <v>8.3995192535923052E-2</v>
      </c>
      <c r="C3" s="2">
        <v>0.58611812934770491</v>
      </c>
      <c r="D3" s="2">
        <v>0.39524148741699239</v>
      </c>
      <c r="E3" s="2">
        <v>0.53800352791321027</v>
      </c>
      <c r="F3" s="2">
        <v>0.58740689947472824</v>
      </c>
      <c r="G3" s="2">
        <v>0.64169787765293418</v>
      </c>
      <c r="H3" s="2">
        <v>0.17496819167428287</v>
      </c>
      <c r="I3" s="2">
        <v>0.37741564944467371</v>
      </c>
      <c r="J3" s="2">
        <v>0.71916153195602239</v>
      </c>
      <c r="K3" s="2">
        <v>0.81471903690636716</v>
      </c>
      <c r="L3" s="2">
        <v>0.49810629953932561</v>
      </c>
      <c r="M3" s="2">
        <v>0.36960650543720852</v>
      </c>
      <c r="N3" s="2">
        <v>0.38825597183823535</v>
      </c>
      <c r="O3" s="2">
        <v>0.46134239380573322</v>
      </c>
      <c r="P3" s="2">
        <v>0.53271928723006456</v>
      </c>
      <c r="Q3" s="2">
        <v>7.0588014981273393</v>
      </c>
      <c r="R3" s="2">
        <v>1.9250936329588015</v>
      </c>
      <c r="S3" s="2">
        <v>0.62498083558052497</v>
      </c>
      <c r="T3" s="2">
        <v>0.30019279301498158</v>
      </c>
      <c r="U3" s="2">
        <v>0.64183915026217231</v>
      </c>
      <c r="V3" s="2">
        <v>0.22144518143071162</v>
      </c>
    </row>
    <row r="4" spans="1:22" x14ac:dyDescent="0.25">
      <c r="A4" s="2" t="s">
        <v>2337</v>
      </c>
      <c r="B4" s="2">
        <v>7.3558878810703341E-3</v>
      </c>
      <c r="C4" s="2">
        <v>8.7837963499678394E-3</v>
      </c>
      <c r="D4" s="2">
        <v>1.0609316283516987E-2</v>
      </c>
      <c r="E4" s="2">
        <v>1.2986004864680009E-2</v>
      </c>
      <c r="F4" s="2">
        <v>1.3413602638887058E-2</v>
      </c>
      <c r="G4" s="2">
        <v>2.2181653360213258E-2</v>
      </c>
      <c r="H4" s="2">
        <v>8.6534174693269107E-3</v>
      </c>
      <c r="I4" s="2">
        <v>1.132047436421529E-2</v>
      </c>
      <c r="J4" s="2">
        <v>1.0880581773730807E-2</v>
      </c>
      <c r="K4" s="2">
        <v>6.6657624210011129E-3</v>
      </c>
      <c r="L4" s="2">
        <v>1.0360562340545247E-2</v>
      </c>
      <c r="M4" s="2">
        <v>1.7626748534230411E-2</v>
      </c>
      <c r="N4" s="2">
        <v>1.7949717622245134E-2</v>
      </c>
      <c r="O4" s="2">
        <v>9.4607563874118707E-3</v>
      </c>
      <c r="P4" s="2">
        <v>7.8371275379530269E-3</v>
      </c>
      <c r="Q4" s="2">
        <v>6.7459606997132757E-2</v>
      </c>
      <c r="R4" s="2">
        <v>6.654496008063969E-2</v>
      </c>
      <c r="S4" s="2">
        <v>5.59023853373475E-3</v>
      </c>
      <c r="T4" s="2">
        <v>6.5883896768440479E-3</v>
      </c>
      <c r="U4" s="2">
        <v>6.9635635808321982E-3</v>
      </c>
      <c r="V4" s="2">
        <v>5.7688337423270845E-3</v>
      </c>
    </row>
    <row r="5" spans="1:22" x14ac:dyDescent="0.25">
      <c r="A5" s="2" t="s">
        <v>2394</v>
      </c>
      <c r="B5" s="2">
        <v>4.7570959849391754E-2</v>
      </c>
      <c r="C5" s="2">
        <v>0.58187303110597322</v>
      </c>
      <c r="D5" s="2">
        <v>0.37672188302907944</v>
      </c>
      <c r="E5" s="2">
        <v>0.58925189481971074</v>
      </c>
      <c r="F5" s="2">
        <v>0.6319583314440953</v>
      </c>
      <c r="G5" s="2">
        <v>0.66666666666666663</v>
      </c>
      <c r="H5" s="2">
        <v>0.13995215311004786</v>
      </c>
      <c r="I5" s="2">
        <v>0.35745140388768898</v>
      </c>
      <c r="J5" s="2">
        <v>0.74193548387096753</v>
      </c>
      <c r="K5" s="2">
        <v>0.82463149800000002</v>
      </c>
      <c r="L5" s="2">
        <v>0.52572373900000002</v>
      </c>
      <c r="M5" s="2">
        <v>0.41904631957112809</v>
      </c>
      <c r="N5" s="2">
        <v>0.44347016817419238</v>
      </c>
      <c r="O5" s="2">
        <v>0.44718079499270641</v>
      </c>
      <c r="P5" s="2">
        <v>0.52829057376560418</v>
      </c>
      <c r="Q5" s="2">
        <v>7.2</v>
      </c>
      <c r="R5" s="2">
        <v>2</v>
      </c>
      <c r="S5" s="2">
        <v>0.63119369400000003</v>
      </c>
      <c r="T5" s="2">
        <v>0.31658291500000002</v>
      </c>
      <c r="U5" s="2">
        <v>0.65088757399999997</v>
      </c>
      <c r="V5" s="2">
        <v>0.233252343</v>
      </c>
    </row>
    <row r="6" spans="1:22" x14ac:dyDescent="0.25">
      <c r="A6" s="2" t="s">
        <v>2395</v>
      </c>
      <c r="B6" s="2" t="e">
        <v>#N/A</v>
      </c>
      <c r="C6" s="2">
        <v>0</v>
      </c>
      <c r="D6" s="2" t="e">
        <v>#N/A</v>
      </c>
      <c r="E6" s="2">
        <v>0</v>
      </c>
      <c r="F6" s="2">
        <v>0</v>
      </c>
      <c r="G6" s="2">
        <v>1</v>
      </c>
      <c r="H6" s="2">
        <v>5.2631578947368418E-2</v>
      </c>
      <c r="I6" s="2">
        <v>0.30021598272138228</v>
      </c>
      <c r="J6" s="2">
        <v>0.80645161290322565</v>
      </c>
      <c r="K6" s="2">
        <v>0</v>
      </c>
      <c r="L6" s="2">
        <v>0</v>
      </c>
      <c r="M6" s="2">
        <v>0</v>
      </c>
      <c r="N6" s="2">
        <v>0</v>
      </c>
      <c r="O6" s="2">
        <v>0.36693949459880837</v>
      </c>
      <c r="P6" s="2" t="e">
        <v>#N/A</v>
      </c>
      <c r="Q6" s="2">
        <v>7.6</v>
      </c>
      <c r="R6" s="2">
        <v>3</v>
      </c>
      <c r="S6" s="2">
        <v>0</v>
      </c>
      <c r="T6" s="2">
        <v>0</v>
      </c>
      <c r="U6" s="2">
        <v>0</v>
      </c>
      <c r="V6" s="2">
        <v>0</v>
      </c>
    </row>
    <row r="7" spans="1:22" x14ac:dyDescent="0.25">
      <c r="A7" s="2" t="s">
        <v>2396</v>
      </c>
      <c r="B7" s="2">
        <v>0.12019619836143017</v>
      </c>
      <c r="C7" s="2">
        <v>0.14352841499448157</v>
      </c>
      <c r="D7" s="2">
        <v>0.17335765649369961</v>
      </c>
      <c r="E7" s="2">
        <v>0.21219306790337564</v>
      </c>
      <c r="F7" s="2">
        <v>0.21918007310498538</v>
      </c>
      <c r="G7" s="2">
        <v>0.36245120240749684</v>
      </c>
      <c r="H7" s="2">
        <v>0.14139800653080906</v>
      </c>
      <c r="I7" s="2">
        <v>0.18497807528147339</v>
      </c>
      <c r="J7" s="2">
        <v>0.17779017112653636</v>
      </c>
      <c r="K7" s="2">
        <v>0.10891945542653329</v>
      </c>
      <c r="L7" s="2">
        <v>0.16929298357371642</v>
      </c>
      <c r="M7" s="2">
        <v>0.28802344428598409</v>
      </c>
      <c r="N7" s="2">
        <v>0.29330080266817565</v>
      </c>
      <c r="O7" s="2">
        <v>0.15459003315111183</v>
      </c>
      <c r="P7" s="2">
        <v>0.12805971914821548</v>
      </c>
      <c r="Q7" s="2">
        <v>1.1022990609845542</v>
      </c>
      <c r="R7" s="2">
        <v>1.0873536072224892</v>
      </c>
      <c r="S7" s="2">
        <v>9.1345250301819794E-2</v>
      </c>
      <c r="T7" s="2">
        <v>0.10765517436966685</v>
      </c>
      <c r="U7" s="2">
        <v>0.11378556647363544</v>
      </c>
      <c r="V7" s="2">
        <v>9.4263520055985997E-2</v>
      </c>
    </row>
    <row r="8" spans="1:22" x14ac:dyDescent="0.25">
      <c r="A8" s="2" t="s">
        <v>2397</v>
      </c>
      <c r="B8" s="2">
        <v>1.4447126100540268E-2</v>
      </c>
      <c r="C8" s="2">
        <v>2.0600405910828123E-2</v>
      </c>
      <c r="D8" s="2">
        <v>3.0052877064987552E-2</v>
      </c>
      <c r="E8" s="2">
        <v>4.5025898066246579E-2</v>
      </c>
      <c r="F8" s="2">
        <v>4.8039904446306743E-2</v>
      </c>
      <c r="G8" s="2">
        <v>0.13137087412664025</v>
      </c>
      <c r="H8" s="2">
        <v>1.9993396250886718E-2</v>
      </c>
      <c r="I8" s="2">
        <v>3.4216888334838443E-2</v>
      </c>
      <c r="J8" s="2">
        <v>3.1609344949203082E-2</v>
      </c>
      <c r="K8" s="2">
        <v>1.1863447770412571E-2</v>
      </c>
      <c r="L8" s="2">
        <v>2.8660114287290612E-2</v>
      </c>
      <c r="M8" s="2">
        <v>8.2957504458361364E-2</v>
      </c>
      <c r="N8" s="2">
        <v>8.6025360845796123E-2</v>
      </c>
      <c r="O8" s="2">
        <v>2.3898078349661858E-2</v>
      </c>
      <c r="P8" s="2">
        <v>1.639929166831983E-2</v>
      </c>
      <c r="Q8" s="2">
        <v>1.21506321984743</v>
      </c>
      <c r="R8" s="2">
        <v>1.1823378671397593</v>
      </c>
      <c r="S8" s="2">
        <v>8.3439547527021096E-3</v>
      </c>
      <c r="T8" s="2">
        <v>1.1589636568563372E-2</v>
      </c>
      <c r="U8" s="2">
        <v>1.2947155137726108E-2</v>
      </c>
      <c r="V8" s="2">
        <v>8.8856112133452736E-3</v>
      </c>
    </row>
    <row r="9" spans="1:22" x14ac:dyDescent="0.25">
      <c r="A9" s="2" t="s">
        <v>2398</v>
      </c>
      <c r="B9" s="2">
        <v>23.894007214412355</v>
      </c>
      <c r="C9" s="2">
        <v>2.7194306481560102</v>
      </c>
      <c r="D9" s="2">
        <v>0.95696392456756829</v>
      </c>
      <c r="E9" s="2">
        <v>1.4533098174368528</v>
      </c>
      <c r="F9" s="2">
        <v>1.9748995077769576</v>
      </c>
      <c r="G9" s="2">
        <v>-1.3384123258610445</v>
      </c>
      <c r="H9" s="2">
        <v>5.1118132718868594</v>
      </c>
      <c r="I9" s="2">
        <v>0.31443728964405881</v>
      </c>
      <c r="J9" s="2">
        <v>1.1633519703212758</v>
      </c>
      <c r="K9" s="2">
        <v>33.658027836024587</v>
      </c>
      <c r="L9" s="2">
        <v>3.9035714109176429</v>
      </c>
      <c r="M9" s="2">
        <v>-1.2703112816434627</v>
      </c>
      <c r="N9" s="2">
        <v>-1.3157420229703223</v>
      </c>
      <c r="O9" s="2">
        <v>0.45385153482135099</v>
      </c>
      <c r="P9" s="2">
        <v>1.5516273121218034</v>
      </c>
      <c r="Q9" s="2">
        <v>1.163351970321282</v>
      </c>
      <c r="R9" s="2">
        <v>-1.3384123258610447</v>
      </c>
      <c r="S9" s="2">
        <v>24.122455175430957</v>
      </c>
      <c r="T9" s="2">
        <v>9.0543594252382782</v>
      </c>
      <c r="U9" s="2">
        <v>11.362968651415445</v>
      </c>
      <c r="V9" s="2">
        <v>17.836234270305937</v>
      </c>
    </row>
    <row r="10" spans="1:22" x14ac:dyDescent="0.25">
      <c r="A10" s="2" t="s">
        <v>2399</v>
      </c>
      <c r="B10" s="2">
        <v>4.1537031037703436</v>
      </c>
      <c r="C10" s="2">
        <v>-0.43861233755206575</v>
      </c>
      <c r="D10" s="2">
        <v>0.69544080113837536</v>
      </c>
      <c r="E10" s="2">
        <v>-1.2798152145459776</v>
      </c>
      <c r="F10" s="2">
        <v>-1.4364665891423554</v>
      </c>
      <c r="G10" s="2">
        <v>-0.3630183664633444</v>
      </c>
      <c r="H10" s="2">
        <v>1.7806377903632333</v>
      </c>
      <c r="I10" s="2">
        <v>0.57731405593905372</v>
      </c>
      <c r="J10" s="2">
        <v>-0.90962305527655885</v>
      </c>
      <c r="K10" s="2">
        <v>-4.7611682429434534</v>
      </c>
      <c r="L10" s="2">
        <v>-1.6405112643312771</v>
      </c>
      <c r="M10" s="2">
        <v>-8.423206142238622E-2</v>
      </c>
      <c r="N10" s="2">
        <v>-0.19002884952792876</v>
      </c>
      <c r="O10" s="2">
        <v>5.3926624613784627E-2</v>
      </c>
      <c r="P10" s="2">
        <v>7.7868241293135659E-2</v>
      </c>
      <c r="Q10" s="2">
        <v>-0.90962305527655996</v>
      </c>
      <c r="R10" s="2">
        <v>-0.36301836646334157</v>
      </c>
      <c r="S10" s="2">
        <v>-3.3002449813895778</v>
      </c>
      <c r="T10" s="2">
        <v>-0.51438733249121893</v>
      </c>
      <c r="U10" s="2">
        <v>-2.1498698685087225</v>
      </c>
      <c r="V10" s="2">
        <v>1.3054099798117453</v>
      </c>
    </row>
    <row r="11" spans="1:22" x14ac:dyDescent="0.25">
      <c r="A11" s="2" t="s">
        <v>2400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6.2000000000000011</v>
      </c>
      <c r="R11" s="2">
        <v>3</v>
      </c>
      <c r="S11" s="2">
        <v>1</v>
      </c>
      <c r="T11" s="2">
        <v>1</v>
      </c>
      <c r="U11" s="2">
        <v>1</v>
      </c>
      <c r="V11" s="2">
        <v>1</v>
      </c>
    </row>
    <row r="12" spans="1:22" x14ac:dyDescent="0.25">
      <c r="A12" s="2" t="s">
        <v>2401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2.6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 s="2" t="s">
        <v>2402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8.8000000000000007</v>
      </c>
      <c r="R13" s="2">
        <v>3</v>
      </c>
      <c r="S13" s="2">
        <v>1</v>
      </c>
      <c r="T13" s="2">
        <v>1</v>
      </c>
      <c r="U13" s="2">
        <v>1</v>
      </c>
      <c r="V13" s="2">
        <v>1</v>
      </c>
    </row>
    <row r="14" spans="1:22" x14ac:dyDescent="0.25">
      <c r="A14" s="2" t="s">
        <v>2403</v>
      </c>
      <c r="B14" s="2">
        <v>22.426716407091455</v>
      </c>
      <c r="C14" s="2">
        <v>156.49354053583721</v>
      </c>
      <c r="D14" s="2">
        <v>105.52947714033697</v>
      </c>
      <c r="E14" s="2">
        <v>143.64694195282715</v>
      </c>
      <c r="F14" s="2">
        <v>156.83764215975245</v>
      </c>
      <c r="G14" s="2">
        <v>171.33333333333343</v>
      </c>
      <c r="H14" s="2">
        <v>46.716507177033527</v>
      </c>
      <c r="I14" s="2">
        <v>100.76997840172788</v>
      </c>
      <c r="J14" s="2">
        <v>192.01612903225799</v>
      </c>
      <c r="K14" s="2">
        <v>217.52998285400002</v>
      </c>
      <c r="L14" s="2">
        <v>132.99438197699993</v>
      </c>
      <c r="M14" s="2">
        <v>98.68493695173467</v>
      </c>
      <c r="N14" s="2">
        <v>103.66434448080884</v>
      </c>
      <c r="O14" s="2">
        <v>123.17841914613076</v>
      </c>
      <c r="P14" s="2">
        <v>142.23604969042725</v>
      </c>
      <c r="Q14" s="2">
        <v>1884.6999999999996</v>
      </c>
      <c r="R14" s="2">
        <v>514</v>
      </c>
      <c r="S14" s="2">
        <v>166.86988310000018</v>
      </c>
      <c r="T14" s="2">
        <v>80.151475735000076</v>
      </c>
      <c r="U14" s="2">
        <v>171.37105312</v>
      </c>
      <c r="V14" s="2">
        <v>59.125863442000004</v>
      </c>
    </row>
    <row r="15" spans="1:22" x14ac:dyDescent="0.25">
      <c r="A15" s="2" t="s">
        <v>2404</v>
      </c>
      <c r="B15" s="2">
        <v>267</v>
      </c>
      <c r="C15" s="2">
        <v>267</v>
      </c>
      <c r="D15" s="2">
        <v>267</v>
      </c>
      <c r="E15" s="2">
        <v>267</v>
      </c>
      <c r="F15" s="2">
        <v>267</v>
      </c>
      <c r="G15" s="2">
        <v>267</v>
      </c>
      <c r="H15" s="2">
        <v>267</v>
      </c>
      <c r="I15" s="2">
        <v>267</v>
      </c>
      <c r="J15" s="2">
        <v>267</v>
      </c>
      <c r="K15" s="2">
        <v>267</v>
      </c>
      <c r="L15" s="2">
        <v>267</v>
      </c>
      <c r="M15" s="2">
        <v>267</v>
      </c>
      <c r="N15" s="2">
        <v>267</v>
      </c>
      <c r="O15" s="2">
        <v>267</v>
      </c>
      <c r="P15" s="2">
        <v>267</v>
      </c>
      <c r="Q15" s="2">
        <v>267</v>
      </c>
      <c r="R15" s="2">
        <v>267</v>
      </c>
      <c r="S15" s="2">
        <v>267</v>
      </c>
      <c r="T15" s="2">
        <v>267</v>
      </c>
      <c r="U15" s="2">
        <v>267</v>
      </c>
      <c r="V15" s="2">
        <v>267</v>
      </c>
    </row>
    <row r="16" spans="1:22" ht="15.75" thickBot="1" x14ac:dyDescent="0.3">
      <c r="A16" s="3" t="s">
        <v>2405</v>
      </c>
      <c r="B16" s="3">
        <v>1.4483171862920972E-2</v>
      </c>
      <c r="C16" s="3">
        <v>1.7294612724163917E-2</v>
      </c>
      <c r="D16" s="3">
        <v>2.088891967449406E-2</v>
      </c>
      <c r="E16" s="3">
        <v>2.5568434879478016E-2</v>
      </c>
      <c r="F16" s="3">
        <v>2.6410341682867475E-2</v>
      </c>
      <c r="G16" s="3">
        <v>4.3673952487291223E-2</v>
      </c>
      <c r="H16" s="3">
        <v>1.7037906835473418E-2</v>
      </c>
      <c r="I16" s="3">
        <v>2.2289134695574541E-2</v>
      </c>
      <c r="J16" s="3">
        <v>2.1423020353945225E-2</v>
      </c>
      <c r="K16" s="3">
        <v>1.312436843813229E-2</v>
      </c>
      <c r="L16" s="3">
        <v>2.039914248295879E-2</v>
      </c>
      <c r="M16" s="3">
        <v>3.4705698691073941E-2</v>
      </c>
      <c r="N16" s="3">
        <v>3.5341599738473742E-2</v>
      </c>
      <c r="O16" s="3">
        <v>1.8627494454439106E-2</v>
      </c>
      <c r="P16" s="3">
        <v>1.5430695366619481E-2</v>
      </c>
      <c r="Q16" s="3">
        <v>0.13282272619446386</v>
      </c>
      <c r="R16" s="3">
        <v>0.1310218574618735</v>
      </c>
      <c r="S16" s="3">
        <v>1.1006745446346149E-2</v>
      </c>
      <c r="T16" s="3">
        <v>1.2972027514881359E-2</v>
      </c>
      <c r="U16" s="3">
        <v>1.3710715789878931E-2</v>
      </c>
      <c r="V16" s="3">
        <v>1.1358385539528296E-2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540D-B12E-448E-AFE6-9DB32FEFA7DD}">
  <dimension ref="A1:G34"/>
  <sheetViews>
    <sheetView topLeftCell="A15" workbookViewId="0">
      <selection activeCell="F32" sqref="F32"/>
    </sheetView>
  </sheetViews>
  <sheetFormatPr defaultRowHeight="15" x14ac:dyDescent="0.25"/>
  <sheetData>
    <row r="1" spans="1:7" x14ac:dyDescent="0.25">
      <c r="A1" t="s">
        <v>2332</v>
      </c>
    </row>
    <row r="2" spans="1:7" ht="15.75" thickBot="1" x14ac:dyDescent="0.3"/>
    <row r="3" spans="1:7" x14ac:dyDescent="0.25">
      <c r="A3" s="5" t="s">
        <v>2333</v>
      </c>
      <c r="B3" s="5"/>
    </row>
    <row r="4" spans="1:7" x14ac:dyDescent="0.25">
      <c r="A4" s="2" t="s">
        <v>2334</v>
      </c>
      <c r="B4" s="2">
        <v>0.62559498618486598</v>
      </c>
    </row>
    <row r="5" spans="1:7" x14ac:dyDescent="0.25">
      <c r="A5" s="2" t="s">
        <v>2335</v>
      </c>
      <c r="B5" s="2">
        <v>0.3913690867396426</v>
      </c>
    </row>
    <row r="6" spans="1:7" x14ac:dyDescent="0.25">
      <c r="A6" s="2" t="s">
        <v>2336</v>
      </c>
      <c r="B6" s="2">
        <v>0.34961975028867037</v>
      </c>
    </row>
    <row r="7" spans="1:7" x14ac:dyDescent="0.25">
      <c r="A7" s="2" t="s">
        <v>2337</v>
      </c>
      <c r="B7" s="2">
        <v>0.11760556810576282</v>
      </c>
    </row>
    <row r="8" spans="1:7" ht="15.75" thickBot="1" x14ac:dyDescent="0.3">
      <c r="A8" s="3" t="s">
        <v>2338</v>
      </c>
      <c r="B8" s="3">
        <v>267</v>
      </c>
    </row>
    <row r="10" spans="1:7" ht="15.75" thickBot="1" x14ac:dyDescent="0.3">
      <c r="A10" t="s">
        <v>2339</v>
      </c>
    </row>
    <row r="11" spans="1:7" x14ac:dyDescent="0.25">
      <c r="A11" s="4"/>
      <c r="B11" s="4" t="s">
        <v>2344</v>
      </c>
      <c r="C11" s="4" t="s">
        <v>2345</v>
      </c>
      <c r="D11" s="4" t="s">
        <v>2346</v>
      </c>
      <c r="E11" s="4" t="s">
        <v>2347</v>
      </c>
      <c r="F11" s="4" t="s">
        <v>2348</v>
      </c>
    </row>
    <row r="12" spans="1:7" x14ac:dyDescent="0.25">
      <c r="A12" s="2" t="s">
        <v>2340</v>
      </c>
      <c r="B12" s="2">
        <v>16</v>
      </c>
      <c r="C12" s="2">
        <v>2.2412423536371402</v>
      </c>
      <c r="D12" s="2">
        <v>0.14007764710232126</v>
      </c>
      <c r="E12" s="2">
        <v>10.802935759546887</v>
      </c>
      <c r="F12" s="2">
        <v>7.1974259392253442E-21</v>
      </c>
    </row>
    <row r="13" spans="1:7" x14ac:dyDescent="0.25">
      <c r="A13" s="2" t="s">
        <v>2341</v>
      </c>
      <c r="B13" s="2">
        <v>252</v>
      </c>
      <c r="C13" s="2">
        <v>3.4854295516687626</v>
      </c>
      <c r="D13" s="2">
        <v>1.3831069649479217E-2</v>
      </c>
      <c r="E13" s="2"/>
      <c r="F13" s="2"/>
    </row>
    <row r="14" spans="1:7" ht="15.75" thickBot="1" x14ac:dyDescent="0.3">
      <c r="A14" s="3" t="s">
        <v>2342</v>
      </c>
      <c r="B14" s="3">
        <v>268</v>
      </c>
      <c r="C14" s="3">
        <v>5.7266719053059028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2349</v>
      </c>
      <c r="C16" s="4" t="s">
        <v>2337</v>
      </c>
      <c r="D16" s="4" t="s">
        <v>2350</v>
      </c>
      <c r="E16" s="4" t="s">
        <v>2351</v>
      </c>
      <c r="F16" s="4" t="s">
        <v>2406</v>
      </c>
      <c r="G16" s="4" t="s">
        <v>2408</v>
      </c>
    </row>
    <row r="17" spans="1:7" x14ac:dyDescent="0.25">
      <c r="A17" s="2" t="s">
        <v>2343</v>
      </c>
      <c r="B17" s="2">
        <v>0</v>
      </c>
      <c r="C17" s="2" t="e">
        <v>#N/A</v>
      </c>
      <c r="D17" s="2" t="e">
        <v>#N/A</v>
      </c>
      <c r="E17" s="2" t="e">
        <v>#N/A</v>
      </c>
    </row>
    <row r="18" spans="1:7" x14ac:dyDescent="0.25">
      <c r="A18" s="2" t="s">
        <v>2384</v>
      </c>
      <c r="B18" s="2">
        <v>-0.20276240628128395</v>
      </c>
      <c r="C18" s="2">
        <v>0.13041215178409862</v>
      </c>
      <c r="D18" s="2">
        <v>-1.5547815407337455</v>
      </c>
      <c r="E18" s="2">
        <v>0.12125306722727203</v>
      </c>
      <c r="F18">
        <f>G18^2*$B$8*C18^2/$D$13^2</f>
        <v>489.00311325248566</v>
      </c>
      <c r="G18" s="2">
        <v>0.14352841499448157</v>
      </c>
    </row>
    <row r="19" spans="1:7" x14ac:dyDescent="0.25">
      <c r="A19" s="2" t="s">
        <v>2385</v>
      </c>
      <c r="B19" s="2">
        <v>0.12814875494429112</v>
      </c>
      <c r="C19" s="2">
        <v>0.10247566713462433</v>
      </c>
      <c r="D19" s="2">
        <v>1.2505286233066386</v>
      </c>
      <c r="E19" s="2">
        <v>0.21226640400257246</v>
      </c>
      <c r="F19">
        <f t="shared" ref="F19:F33" si="0">G19^2*$B$8*C19^2/$D$13^2</f>
        <v>440.48110975972418</v>
      </c>
      <c r="G19" s="2">
        <v>0.17335765649369961</v>
      </c>
    </row>
    <row r="20" spans="1:7" x14ac:dyDescent="0.25">
      <c r="A20" s="2" t="s">
        <v>2386</v>
      </c>
      <c r="B20" s="2">
        <v>-0.18713860947124034</v>
      </c>
      <c r="C20" s="2">
        <v>0.13795853640485109</v>
      </c>
      <c r="D20" s="2">
        <v>-1.356484450676297</v>
      </c>
      <c r="E20" s="2">
        <v>0.17615909073863792</v>
      </c>
      <c r="F20">
        <f t="shared" si="0"/>
        <v>1196.077346990013</v>
      </c>
      <c r="G20" s="2">
        <v>0.21219306790337564</v>
      </c>
    </row>
    <row r="21" spans="1:7" x14ac:dyDescent="0.25">
      <c r="A21" s="2" t="s">
        <v>2387</v>
      </c>
      <c r="B21" s="2">
        <v>0.136896363761984</v>
      </c>
      <c r="C21" s="2">
        <v>0.13244343151574375</v>
      </c>
      <c r="D21" s="2">
        <v>1.0336213898664421</v>
      </c>
      <c r="E21" s="2">
        <v>0.30230410792956797</v>
      </c>
      <c r="F21">
        <f t="shared" si="0"/>
        <v>1176.1499883468437</v>
      </c>
      <c r="G21" s="2">
        <v>0.21918007310498538</v>
      </c>
    </row>
    <row r="22" spans="1:7" x14ac:dyDescent="0.25">
      <c r="A22" s="2" t="s">
        <v>2383</v>
      </c>
      <c r="B22" s="2">
        <v>0</v>
      </c>
      <c r="C22" s="2">
        <v>0</v>
      </c>
      <c r="D22" s="2">
        <v>65535</v>
      </c>
      <c r="E22" s="2" t="e">
        <v>#NUM!</v>
      </c>
      <c r="F22">
        <f t="shared" si="0"/>
        <v>0</v>
      </c>
      <c r="G22" s="2">
        <v>0.36245120240749684</v>
      </c>
    </row>
    <row r="23" spans="1:7" x14ac:dyDescent="0.25">
      <c r="A23" s="2" t="s">
        <v>2366</v>
      </c>
      <c r="B23" s="2">
        <v>-0.1323712429627556</v>
      </c>
      <c r="C23" s="2">
        <v>5.935218465809157E-2</v>
      </c>
      <c r="D23" s="2">
        <v>-2.2302674067568504</v>
      </c>
      <c r="E23" s="2" t="e">
        <v>#NUM!</v>
      </c>
      <c r="F23">
        <f t="shared" si="0"/>
        <v>98.30140307676119</v>
      </c>
      <c r="G23" s="2">
        <v>0.14139800653080906</v>
      </c>
    </row>
    <row r="24" spans="1:7" x14ac:dyDescent="0.25">
      <c r="A24" s="2" t="s">
        <v>2367</v>
      </c>
      <c r="B24" s="2">
        <v>-4.3001667528940676E-2</v>
      </c>
      <c r="C24" s="2">
        <v>4.2911353929680311E-2</v>
      </c>
      <c r="D24" s="2">
        <v>-1.0021046550851871</v>
      </c>
      <c r="E24" s="2">
        <v>0.3172543133611907</v>
      </c>
      <c r="F24">
        <f t="shared" si="0"/>
        <v>87.939637741860338</v>
      </c>
      <c r="G24" s="2">
        <v>0.18497807528147339</v>
      </c>
    </row>
    <row r="25" spans="1:7" x14ac:dyDescent="0.25">
      <c r="A25" s="2" t="s">
        <v>2382</v>
      </c>
      <c r="B25" s="2">
        <v>-0.27224724215384449</v>
      </c>
      <c r="C25" s="2">
        <v>0.22111213299303029</v>
      </c>
      <c r="D25" s="2">
        <v>-1.2312632439868239</v>
      </c>
      <c r="E25" s="2">
        <v>0.21937226653557865</v>
      </c>
      <c r="F25" s="6">
        <f t="shared" si="0"/>
        <v>2156.9514449181652</v>
      </c>
      <c r="G25" s="2">
        <v>0.17779017112653636</v>
      </c>
    </row>
    <row r="26" spans="1:7" x14ac:dyDescent="0.25">
      <c r="A26" s="2" t="s">
        <v>2370</v>
      </c>
      <c r="B26" s="2">
        <v>-7.1318782053209448E-2</v>
      </c>
      <c r="C26" s="2">
        <v>6.9119193993404326E-2</v>
      </c>
      <c r="D26" s="2">
        <v>-1.031823115009342</v>
      </c>
      <c r="E26" s="2">
        <v>0.30314423710474725</v>
      </c>
      <c r="F26">
        <f t="shared" si="0"/>
        <v>79.105736372173226</v>
      </c>
      <c r="G26" s="2">
        <v>0.10891945542653329</v>
      </c>
    </row>
    <row r="27" spans="1:7" x14ac:dyDescent="0.25">
      <c r="A27" s="2" t="s">
        <v>2371</v>
      </c>
      <c r="B27" s="2">
        <v>9.5829889986085062E-2</v>
      </c>
      <c r="C27" s="2">
        <v>4.5327864066109315E-2</v>
      </c>
      <c r="D27" s="2">
        <v>2.1141496949055458</v>
      </c>
      <c r="E27" s="2">
        <v>3.548498997867118E-2</v>
      </c>
      <c r="F27">
        <f t="shared" si="0"/>
        <v>82.187950778872406</v>
      </c>
      <c r="G27" s="2">
        <v>0.16929298357371642</v>
      </c>
    </row>
    <row r="28" spans="1:7" x14ac:dyDescent="0.25">
      <c r="A28" s="2" t="s">
        <v>2374</v>
      </c>
      <c r="B28" s="2">
        <v>0.15364574714102888</v>
      </c>
      <c r="C28" s="2">
        <v>0.14624654959022632</v>
      </c>
      <c r="D28" s="2">
        <v>1.0505939974073553</v>
      </c>
      <c r="E28" s="2">
        <v>0.2944515387026192</v>
      </c>
      <c r="F28" s="6">
        <f t="shared" si="0"/>
        <v>2476.4334459684469</v>
      </c>
      <c r="G28" s="2">
        <v>0.28802344428598409</v>
      </c>
    </row>
    <row r="29" spans="1:7" x14ac:dyDescent="0.25">
      <c r="A29" s="2" t="s">
        <v>2375</v>
      </c>
      <c r="B29" s="2">
        <v>-0.15319080762315954</v>
      </c>
      <c r="C29" s="2">
        <v>0.1453100584171246</v>
      </c>
      <c r="D29" s="2">
        <v>-1.0542340240715655</v>
      </c>
      <c r="E29" s="2">
        <v>0.29278551343463011</v>
      </c>
      <c r="F29" s="6">
        <f t="shared" si="0"/>
        <v>2535.2312676125598</v>
      </c>
      <c r="G29" s="2">
        <v>0.29330080266817565</v>
      </c>
    </row>
    <row r="30" spans="1:7" x14ac:dyDescent="0.25">
      <c r="A30" s="2" t="s">
        <v>2378</v>
      </c>
      <c r="B30" s="2">
        <v>5.8261395040803278E-2</v>
      </c>
      <c r="C30" s="2">
        <v>5.6771475284758517E-2</v>
      </c>
      <c r="D30" s="2">
        <v>1.0262441613252344</v>
      </c>
      <c r="E30" s="2">
        <v>0.30576057471463375</v>
      </c>
      <c r="F30">
        <f t="shared" si="0"/>
        <v>107.50361429677231</v>
      </c>
      <c r="G30" s="2">
        <v>0.15459003315111183</v>
      </c>
    </row>
    <row r="31" spans="1:7" x14ac:dyDescent="0.25">
      <c r="A31" s="2" t="s">
        <v>2379</v>
      </c>
      <c r="B31" s="2">
        <v>-1.299798732755653E-2</v>
      </c>
      <c r="C31" s="2">
        <v>7.0629090014763807E-2</v>
      </c>
      <c r="D31" s="2">
        <v>-0.18403164085562368</v>
      </c>
      <c r="E31" s="2">
        <v>0.8541366327406601</v>
      </c>
      <c r="F31">
        <f t="shared" si="0"/>
        <v>114.18052523685644</v>
      </c>
      <c r="G31" s="2">
        <v>0.12805971914821548</v>
      </c>
    </row>
    <row r="32" spans="1:7" x14ac:dyDescent="0.25">
      <c r="A32" s="2" t="s">
        <v>2380</v>
      </c>
      <c r="B32" s="2">
        <v>5.5666140164545512E-2</v>
      </c>
      <c r="C32" s="2">
        <v>3.295803959337007E-2</v>
      </c>
      <c r="D32" s="2">
        <v>1.6890003425975453</v>
      </c>
      <c r="E32" s="2">
        <v>9.2456243550785008E-2</v>
      </c>
      <c r="F32" s="6">
        <f t="shared" si="0"/>
        <v>1842.1345241255876</v>
      </c>
      <c r="G32" s="2">
        <v>1.1022990609845542</v>
      </c>
    </row>
    <row r="33" spans="1:7" ht="15.75" thickBot="1" x14ac:dyDescent="0.3">
      <c r="A33" s="3" t="s">
        <v>2381</v>
      </c>
      <c r="B33" s="3">
        <v>4.0544760839784548E-3</v>
      </c>
      <c r="C33" s="3">
        <v>7.685509440267105E-3</v>
      </c>
      <c r="D33" s="3">
        <v>0.52754812358119285</v>
      </c>
      <c r="E33" s="3">
        <v>0.59827716803812003</v>
      </c>
      <c r="F33">
        <f t="shared" si="0"/>
        <v>97.473518831724121</v>
      </c>
      <c r="G33" s="2">
        <v>1.0873536072224892</v>
      </c>
    </row>
    <row r="34" spans="1:7" x14ac:dyDescent="0.25">
      <c r="G3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A6F5-B549-4F63-963A-978C07C62569}">
  <dimension ref="A1:F27"/>
  <sheetViews>
    <sheetView workbookViewId="0">
      <selection activeCell="F16" sqref="F16:F27"/>
    </sheetView>
  </sheetViews>
  <sheetFormatPr defaultRowHeight="15" x14ac:dyDescent="0.25"/>
  <sheetData>
    <row r="1" spans="1:6" x14ac:dyDescent="0.25">
      <c r="A1" t="s">
        <v>2332</v>
      </c>
    </row>
    <row r="2" spans="1:6" ht="15.75" thickBot="1" x14ac:dyDescent="0.3"/>
    <row r="3" spans="1:6" x14ac:dyDescent="0.25">
      <c r="A3" s="5" t="s">
        <v>2333</v>
      </c>
      <c r="B3" s="5"/>
    </row>
    <row r="4" spans="1:6" x14ac:dyDescent="0.25">
      <c r="A4" s="2" t="s">
        <v>2334</v>
      </c>
      <c r="B4" s="2">
        <v>0.60590386603993063</v>
      </c>
    </row>
    <row r="5" spans="1:6" x14ac:dyDescent="0.25">
      <c r="A5" s="2" t="s">
        <v>2335</v>
      </c>
      <c r="B5" s="2">
        <v>0.36711949488213425</v>
      </c>
    </row>
    <row r="6" spans="1:6" x14ac:dyDescent="0.25">
      <c r="A6" s="2" t="s">
        <v>2336</v>
      </c>
      <c r="B6" s="2">
        <v>0.34106531376905724</v>
      </c>
    </row>
    <row r="7" spans="1:6" x14ac:dyDescent="0.25">
      <c r="A7" s="2" t="s">
        <v>2337</v>
      </c>
      <c r="B7" s="2">
        <v>0.11875323478001382</v>
      </c>
    </row>
    <row r="8" spans="1:6" ht="15.75" thickBot="1" x14ac:dyDescent="0.3">
      <c r="A8" s="3" t="s">
        <v>2338</v>
      </c>
      <c r="B8" s="3">
        <v>267</v>
      </c>
    </row>
    <row r="10" spans="1:6" ht="15.75" thickBot="1" x14ac:dyDescent="0.3">
      <c r="A10" t="s">
        <v>2339</v>
      </c>
    </row>
    <row r="11" spans="1:6" x14ac:dyDescent="0.25">
      <c r="A11" s="4"/>
      <c r="B11" s="4" t="s">
        <v>2344</v>
      </c>
      <c r="C11" s="4" t="s">
        <v>2345</v>
      </c>
      <c r="D11" s="4" t="s">
        <v>2346</v>
      </c>
      <c r="E11" s="4" t="s">
        <v>2347</v>
      </c>
      <c r="F11" s="4" t="s">
        <v>2348</v>
      </c>
    </row>
    <row r="12" spans="1:6" x14ac:dyDescent="0.25">
      <c r="A12" s="2" t="s">
        <v>2340</v>
      </c>
      <c r="B12" s="2">
        <v>10</v>
      </c>
      <c r="C12" s="2">
        <v>2.1023728972316125</v>
      </c>
      <c r="D12" s="2">
        <v>0.21023728972316125</v>
      </c>
      <c r="E12" s="2">
        <v>14.907981747223689</v>
      </c>
      <c r="F12" s="2">
        <v>7.2213826378377504E-21</v>
      </c>
    </row>
    <row r="13" spans="1:6" x14ac:dyDescent="0.25">
      <c r="A13" s="2" t="s">
        <v>2341</v>
      </c>
      <c r="B13" s="2">
        <v>257</v>
      </c>
      <c r="C13" s="2">
        <v>3.6242990080742903</v>
      </c>
      <c r="D13" s="2">
        <v>1.4102330770717084E-2</v>
      </c>
      <c r="E13" s="2"/>
      <c r="F13" s="2"/>
    </row>
    <row r="14" spans="1:6" ht="15.75" thickBot="1" x14ac:dyDescent="0.3">
      <c r="A14" s="3" t="s">
        <v>2342</v>
      </c>
      <c r="B14" s="3">
        <v>267</v>
      </c>
      <c r="C14" s="3">
        <v>5.7266719053059028</v>
      </c>
      <c r="D14" s="3"/>
      <c r="E14" s="3"/>
      <c r="F14" s="3"/>
    </row>
    <row r="15" spans="1:6" ht="15.75" thickBot="1" x14ac:dyDescent="0.3"/>
    <row r="16" spans="1:6" x14ac:dyDescent="0.25">
      <c r="A16" s="4"/>
      <c r="B16" s="4" t="s">
        <v>2349</v>
      </c>
      <c r="C16" s="4" t="s">
        <v>2337</v>
      </c>
      <c r="D16" s="4" t="s">
        <v>2350</v>
      </c>
      <c r="E16" s="4" t="s">
        <v>2351</v>
      </c>
    </row>
    <row r="17" spans="1:5" x14ac:dyDescent="0.25">
      <c r="A17" s="2" t="s">
        <v>2343</v>
      </c>
      <c r="B17" s="2">
        <v>0</v>
      </c>
      <c r="C17" s="2" t="e">
        <v>#N/A</v>
      </c>
      <c r="D17" s="2" t="e">
        <v>#N/A</v>
      </c>
      <c r="E17" s="2" t="e">
        <v>#N/A</v>
      </c>
    </row>
    <row r="18" spans="1:5" x14ac:dyDescent="0.25">
      <c r="A18" s="2" t="s">
        <v>2384</v>
      </c>
      <c r="B18" s="2">
        <v>-6.6944936088635276E-2</v>
      </c>
      <c r="C18" s="2">
        <v>0.11734678843804602</v>
      </c>
      <c r="D18" s="2">
        <v>-0.57048801232408053</v>
      </c>
      <c r="E18" s="2">
        <v>0.56884518301275122</v>
      </c>
    </row>
    <row r="19" spans="1:5" x14ac:dyDescent="0.25">
      <c r="A19" s="2" t="s">
        <v>2385</v>
      </c>
      <c r="B19" s="2">
        <v>4.6245219359688373E-2</v>
      </c>
      <c r="C19" s="2">
        <v>9.6540783396688173E-2</v>
      </c>
      <c r="D19" s="2">
        <v>0.47902262373059235</v>
      </c>
      <c r="E19" s="2">
        <v>0.63232985213723314</v>
      </c>
    </row>
    <row r="20" spans="1:5" x14ac:dyDescent="0.25">
      <c r="A20" s="2" t="s">
        <v>2386</v>
      </c>
      <c r="B20" s="2">
        <v>-0.23465284886776203</v>
      </c>
      <c r="C20" s="2">
        <v>0.12019333608147366</v>
      </c>
      <c r="D20" s="2">
        <v>-1.9522949983574913</v>
      </c>
      <c r="E20" s="2">
        <v>5.1988945475052235E-2</v>
      </c>
    </row>
    <row r="21" spans="1:5" x14ac:dyDescent="0.25">
      <c r="A21" s="2" t="s">
        <v>2387</v>
      </c>
      <c r="B21" s="2">
        <v>0.19697453552875102</v>
      </c>
      <c r="C21" s="2">
        <v>0.10875558105190504</v>
      </c>
      <c r="D21" s="2">
        <v>1.8111671476863547</v>
      </c>
      <c r="E21" s="2">
        <v>7.128245400058196E-2</v>
      </c>
    </row>
    <row r="22" spans="1:5" x14ac:dyDescent="0.25">
      <c r="A22" s="2" t="s">
        <v>2382</v>
      </c>
      <c r="B22" s="2">
        <v>7.6292011448654828E-2</v>
      </c>
      <c r="C22" s="2">
        <v>3.9830702409523008E-2</v>
      </c>
      <c r="D22" s="2">
        <v>1.9154071315200907</v>
      </c>
      <c r="E22" s="2">
        <v>5.6550359825447087E-2</v>
      </c>
    </row>
    <row r="23" spans="1:5" x14ac:dyDescent="0.25">
      <c r="A23" s="2" t="s">
        <v>2370</v>
      </c>
      <c r="B23" s="2">
        <v>1.7217338679878641E-3</v>
      </c>
      <c r="C23" s="2">
        <v>5.044460403795438E-2</v>
      </c>
      <c r="D23" s="2">
        <v>3.4131180149465271E-2</v>
      </c>
      <c r="E23" s="2">
        <v>0.97279903824548497</v>
      </c>
    </row>
    <row r="24" spans="1:5" x14ac:dyDescent="0.25">
      <c r="A24" s="2" t="s">
        <v>2371</v>
      </c>
      <c r="B24" s="2">
        <v>9.254238205102816E-2</v>
      </c>
      <c r="C24" s="2">
        <v>4.3707624123682509E-2</v>
      </c>
      <c r="D24" s="2">
        <v>2.1173052506618646</v>
      </c>
      <c r="E24" s="2">
        <v>3.5194677137957542E-2</v>
      </c>
    </row>
    <row r="25" spans="1:5" x14ac:dyDescent="0.25">
      <c r="A25" s="2" t="s">
        <v>2378</v>
      </c>
      <c r="B25" s="2">
        <v>5.9708738451920082E-2</v>
      </c>
      <c r="C25" s="2">
        <v>5.6715157402328194E-2</v>
      </c>
      <c r="D25" s="2">
        <v>1.0527827336942028</v>
      </c>
      <c r="E25" s="2">
        <v>0.29342939909187604</v>
      </c>
    </row>
    <row r="26" spans="1:5" x14ac:dyDescent="0.25">
      <c r="A26" s="2" t="s">
        <v>2379</v>
      </c>
      <c r="B26" s="2">
        <v>-2.43644357920903E-2</v>
      </c>
      <c r="C26" s="2">
        <v>6.909119417510215E-2</v>
      </c>
      <c r="D26" s="2">
        <v>-0.35264169454564614</v>
      </c>
      <c r="E26" s="2">
        <v>0.72464610794848816</v>
      </c>
    </row>
    <row r="27" spans="1:5" ht="15.75" thickBot="1" x14ac:dyDescent="0.3">
      <c r="A27" s="3" t="s">
        <v>2381</v>
      </c>
      <c r="B27" s="3">
        <v>-1.2137410375750023E-3</v>
      </c>
      <c r="C27" s="3">
        <v>7.0593232969154195E-3</v>
      </c>
      <c r="D27" s="3">
        <v>-0.17193447396088915</v>
      </c>
      <c r="E27" s="3">
        <v>0.86362435270251181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D30F-DC8C-4050-B092-1405012EE292}">
  <dimension ref="A1:I23"/>
  <sheetViews>
    <sheetView workbookViewId="0">
      <selection activeCell="D15" sqref="D15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2332</v>
      </c>
    </row>
    <row r="2" spans="1:9" ht="15.75" thickBot="1" x14ac:dyDescent="0.3"/>
    <row r="3" spans="1:9" x14ac:dyDescent="0.25">
      <c r="A3" s="5" t="s">
        <v>2333</v>
      </c>
      <c r="B3" s="5"/>
    </row>
    <row r="4" spans="1:9" x14ac:dyDescent="0.25">
      <c r="A4" s="2" t="s">
        <v>2334</v>
      </c>
      <c r="B4" s="2">
        <v>0.90054832680454633</v>
      </c>
    </row>
    <row r="5" spans="1:9" x14ac:dyDescent="0.25">
      <c r="A5" s="2" t="s">
        <v>2335</v>
      </c>
      <c r="B5" s="2">
        <v>0.81098728891046801</v>
      </c>
    </row>
    <row r="6" spans="1:9" x14ac:dyDescent="0.25">
      <c r="A6" s="2" t="s">
        <v>2336</v>
      </c>
      <c r="B6" s="2">
        <v>0.80353493812331223</v>
      </c>
    </row>
    <row r="7" spans="1:9" x14ac:dyDescent="0.25">
      <c r="A7" s="2" t="s">
        <v>2337</v>
      </c>
      <c r="B7" s="2">
        <v>0.32392375111284272</v>
      </c>
    </row>
    <row r="8" spans="1:9" ht="15.75" thickBot="1" x14ac:dyDescent="0.3">
      <c r="A8" s="3" t="s">
        <v>2338</v>
      </c>
      <c r="B8" s="3">
        <v>267</v>
      </c>
    </row>
    <row r="10" spans="1:9" ht="15.75" thickBot="1" x14ac:dyDescent="0.3">
      <c r="A10" t="s">
        <v>2339</v>
      </c>
    </row>
    <row r="11" spans="1:9" x14ac:dyDescent="0.25">
      <c r="A11" s="4"/>
      <c r="B11" s="4" t="s">
        <v>2344</v>
      </c>
      <c r="C11" s="4" t="s">
        <v>2345</v>
      </c>
      <c r="D11" s="4" t="s">
        <v>2346</v>
      </c>
      <c r="E11" s="4" t="s">
        <v>2347</v>
      </c>
      <c r="F11" s="4" t="s">
        <v>2348</v>
      </c>
    </row>
    <row r="12" spans="1:9" x14ac:dyDescent="0.25">
      <c r="A12" s="2" t="s">
        <v>2340</v>
      </c>
      <c r="B12" s="2">
        <v>6</v>
      </c>
      <c r="C12" s="2">
        <v>117.5030471932502</v>
      </c>
      <c r="D12" s="2">
        <v>19.583841198875032</v>
      </c>
      <c r="E12" s="2">
        <v>186.64325200274402</v>
      </c>
      <c r="F12" s="2">
        <v>3.3497613544709293E-91</v>
      </c>
    </row>
    <row r="13" spans="1:9" x14ac:dyDescent="0.25">
      <c r="A13" s="2" t="s">
        <v>2341</v>
      </c>
      <c r="B13" s="2">
        <v>261</v>
      </c>
      <c r="C13" s="2">
        <v>27.385841695638888</v>
      </c>
      <c r="D13" s="2">
        <v>0.10492659653501489</v>
      </c>
      <c r="E13" s="2"/>
      <c r="F13" s="2"/>
    </row>
    <row r="14" spans="1:9" ht="15.75" thickBot="1" x14ac:dyDescent="0.3">
      <c r="A14" s="3" t="s">
        <v>2342</v>
      </c>
      <c r="B14" s="3">
        <v>267</v>
      </c>
      <c r="C14" s="3">
        <v>144.88888888888908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2349</v>
      </c>
      <c r="C16" s="4" t="s">
        <v>2337</v>
      </c>
      <c r="D16" s="4" t="s">
        <v>2350</v>
      </c>
      <c r="E16" s="4" t="s">
        <v>2351</v>
      </c>
      <c r="F16" s="4" t="s">
        <v>2352</v>
      </c>
      <c r="G16" s="4" t="s">
        <v>2353</v>
      </c>
      <c r="H16" s="4" t="s">
        <v>2354</v>
      </c>
      <c r="I16" s="4" t="s">
        <v>2355</v>
      </c>
    </row>
    <row r="17" spans="1:9" x14ac:dyDescent="0.25">
      <c r="A17" s="2" t="s">
        <v>2343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x14ac:dyDescent="0.25">
      <c r="A18" s="2" t="s">
        <v>2384</v>
      </c>
      <c r="B18" s="2">
        <v>0.59781709679284756</v>
      </c>
      <c r="C18" s="2">
        <v>0.12834917894343956</v>
      </c>
      <c r="D18" s="2">
        <v>4.6577399381439859</v>
      </c>
      <c r="E18" s="2">
        <v>5.0974186970568427E-6</v>
      </c>
      <c r="F18" s="2">
        <v>0.34508540570017016</v>
      </c>
      <c r="G18" s="2">
        <v>0.8505487878855249</v>
      </c>
      <c r="H18" s="2">
        <v>0.34508540570017016</v>
      </c>
      <c r="I18" s="2">
        <v>0.8505487878855249</v>
      </c>
    </row>
    <row r="19" spans="1:9" x14ac:dyDescent="0.25">
      <c r="A19" s="2" t="s">
        <v>2386</v>
      </c>
      <c r="B19" s="2">
        <v>5.8812389058143122E-2</v>
      </c>
      <c r="C19" s="2">
        <v>9.4766479501149511E-2</v>
      </c>
      <c r="D19" s="2">
        <v>0.62060329103424938</v>
      </c>
      <c r="E19" s="2">
        <v>0.53540220721780662</v>
      </c>
      <c r="F19" s="2">
        <v>-0.1277917857436254</v>
      </c>
      <c r="G19" s="2">
        <v>0.24541656385991165</v>
      </c>
      <c r="H19" s="2">
        <v>-0.1277917857436254</v>
      </c>
      <c r="I19" s="2">
        <v>0.24541656385991165</v>
      </c>
    </row>
    <row r="20" spans="1:9" x14ac:dyDescent="0.25">
      <c r="A20" s="2" t="s">
        <v>2382</v>
      </c>
      <c r="B20" s="2">
        <v>-0.17565793664708196</v>
      </c>
      <c r="C20" s="2">
        <v>9.1193095808874525E-2</v>
      </c>
      <c r="D20" s="2">
        <v>-1.9262196889908378</v>
      </c>
      <c r="E20" s="2">
        <v>5.5162925705829188E-2</v>
      </c>
      <c r="F20" s="2">
        <v>-0.3552257804734133</v>
      </c>
      <c r="G20" s="2">
        <v>3.9099071792493834E-3</v>
      </c>
      <c r="H20" s="2">
        <v>-0.3552257804734133</v>
      </c>
      <c r="I20" s="2">
        <v>3.9099071792493834E-3</v>
      </c>
    </row>
    <row r="21" spans="1:9" x14ac:dyDescent="0.25">
      <c r="A21" s="2" t="s">
        <v>2371</v>
      </c>
      <c r="B21" s="2">
        <v>0.15799853926894628</v>
      </c>
      <c r="C21" s="2">
        <v>0.11316040221176879</v>
      </c>
      <c r="D21" s="2">
        <v>1.3962352216923657</v>
      </c>
      <c r="E21" s="2">
        <v>0.16383003387623529</v>
      </c>
      <c r="F21" s="2">
        <v>-6.4825011696742985E-2</v>
      </c>
      <c r="G21" s="2">
        <v>0.38082209023463554</v>
      </c>
      <c r="H21" s="2">
        <v>-6.4825011696742985E-2</v>
      </c>
      <c r="I21" s="2">
        <v>0.38082209023463554</v>
      </c>
    </row>
    <row r="22" spans="1:9" x14ac:dyDescent="0.25">
      <c r="A22" s="2" t="s">
        <v>2378</v>
      </c>
      <c r="B22" s="2">
        <v>0.27812740381032519</v>
      </c>
      <c r="C22" s="2">
        <v>0.12149485032627805</v>
      </c>
      <c r="D22" s="2">
        <v>2.2892114609253458</v>
      </c>
      <c r="E22" s="2">
        <v>2.2865971151569155E-2</v>
      </c>
      <c r="F22" s="2">
        <v>3.8892535034552117E-2</v>
      </c>
      <c r="G22" s="2">
        <v>0.51736227258609824</v>
      </c>
      <c r="H22" s="2">
        <v>3.8892535034552117E-2</v>
      </c>
      <c r="I22" s="2">
        <v>0.51736227258609824</v>
      </c>
    </row>
    <row r="23" spans="1:9" ht="15.75" thickBot="1" x14ac:dyDescent="0.3">
      <c r="A23" s="3" t="s">
        <v>2366</v>
      </c>
      <c r="B23" s="3">
        <v>0.98093440717519742</v>
      </c>
      <c r="C23" s="3">
        <v>0.14688922793396739</v>
      </c>
      <c r="D23" s="3">
        <v>6.678055436550915</v>
      </c>
      <c r="E23" s="3">
        <v>1.4510540038893555E-10</v>
      </c>
      <c r="F23" s="3">
        <v>0.69169560343178738</v>
      </c>
      <c r="G23" s="3">
        <v>1.2701732109186075</v>
      </c>
      <c r="H23" s="3">
        <v>0.69169560343178738</v>
      </c>
      <c r="I23" s="3">
        <v>1.2701732109186075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06C1-996F-4C42-A007-7CDCAE8FF761}">
  <dimension ref="A1:J10"/>
  <sheetViews>
    <sheetView workbookViewId="0">
      <selection activeCell="F9" sqref="F9"/>
    </sheetView>
  </sheetViews>
  <sheetFormatPr defaultRowHeight="15" x14ac:dyDescent="0.25"/>
  <sheetData>
    <row r="1" spans="1:10" x14ac:dyDescent="0.25">
      <c r="A1" s="4"/>
      <c r="B1" s="4" t="s">
        <v>2383</v>
      </c>
      <c r="C1" s="4" t="s">
        <v>2384</v>
      </c>
      <c r="D1" s="4" t="s">
        <v>2386</v>
      </c>
      <c r="E1" s="4" t="s">
        <v>2382</v>
      </c>
      <c r="F1" s="4" t="s">
        <v>2371</v>
      </c>
      <c r="G1" s="4" t="s">
        <v>2378</v>
      </c>
      <c r="H1" s="4" t="s">
        <v>2366</v>
      </c>
      <c r="I1" s="4" t="s">
        <v>2369</v>
      </c>
      <c r="J1" s="4" t="s">
        <v>2373</v>
      </c>
    </row>
    <row r="2" spans="1:10" x14ac:dyDescent="0.25">
      <c r="A2" s="2" t="s">
        <v>2383</v>
      </c>
      <c r="B2" s="2">
        <v>1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 t="s">
        <v>2384</v>
      </c>
      <c r="B3" s="2">
        <v>0.21602907263112078</v>
      </c>
      <c r="C3" s="2">
        <v>1</v>
      </c>
      <c r="D3" s="2"/>
      <c r="E3" s="2"/>
      <c r="F3" s="2"/>
      <c r="G3" s="2"/>
      <c r="H3" s="2"/>
      <c r="I3" s="2"/>
      <c r="J3" s="2"/>
    </row>
    <row r="4" spans="1:10" x14ac:dyDescent="0.25">
      <c r="A4" s="2" t="s">
        <v>2386</v>
      </c>
      <c r="B4" s="2">
        <v>3.3557664513239202E-2</v>
      </c>
      <c r="C4" s="2">
        <v>0.27159965042177681</v>
      </c>
      <c r="D4" s="2">
        <v>1</v>
      </c>
      <c r="E4" s="2"/>
      <c r="F4" s="2"/>
      <c r="G4" s="2"/>
      <c r="H4" s="2"/>
      <c r="I4" s="2"/>
      <c r="J4" s="2"/>
    </row>
    <row r="5" spans="1:10" x14ac:dyDescent="0.25">
      <c r="A5" s="2" t="s">
        <v>2382</v>
      </c>
      <c r="B5" s="2">
        <v>-0.19893058036992428</v>
      </c>
      <c r="C5" s="2">
        <v>-9.5752858401076404E-2</v>
      </c>
      <c r="D5" s="2">
        <v>-5.932820902042079E-2</v>
      </c>
      <c r="E5" s="2">
        <v>1</v>
      </c>
      <c r="F5" s="2"/>
      <c r="G5" s="2"/>
      <c r="H5" s="2"/>
      <c r="I5" s="2"/>
      <c r="J5" s="2"/>
    </row>
    <row r="6" spans="1:10" x14ac:dyDescent="0.25">
      <c r="A6" s="2" t="s">
        <v>2371</v>
      </c>
      <c r="B6" s="2">
        <v>0.12623371354260421</v>
      </c>
      <c r="C6" s="2">
        <v>0.13383894159568122</v>
      </c>
      <c r="D6" s="2">
        <v>1.2509371585099262E-2</v>
      </c>
      <c r="E6" s="2">
        <v>-5.3688845724385641E-2</v>
      </c>
      <c r="F6" s="2">
        <v>1</v>
      </c>
      <c r="G6" s="2"/>
      <c r="H6" s="2"/>
      <c r="I6" s="2"/>
      <c r="J6" s="2"/>
    </row>
    <row r="7" spans="1:10" x14ac:dyDescent="0.25">
      <c r="A7" s="2" t="s">
        <v>2378</v>
      </c>
      <c r="B7" s="2">
        <v>0.10679425842261735</v>
      </c>
      <c r="C7" s="2">
        <v>-5.2831346893557028E-2</v>
      </c>
      <c r="D7" s="2">
        <v>-4.2439320845039048E-2</v>
      </c>
      <c r="E7" s="2">
        <v>7.9421202199044916E-2</v>
      </c>
      <c r="F7" s="2">
        <v>-2.648321733450277E-3</v>
      </c>
      <c r="G7" s="2">
        <v>1</v>
      </c>
      <c r="H7" s="2"/>
      <c r="I7" s="2"/>
      <c r="J7" s="2"/>
    </row>
    <row r="8" spans="1:10" x14ac:dyDescent="0.25">
      <c r="A8" s="2" t="s">
        <v>2366</v>
      </c>
      <c r="B8" s="2">
        <v>0.42048470845444391</v>
      </c>
      <c r="C8" s="2">
        <v>0.10759969038720814</v>
      </c>
      <c r="D8" s="2">
        <v>-3.8103186231156327E-2</v>
      </c>
      <c r="E8" s="2">
        <v>-2.9295662049900969E-2</v>
      </c>
      <c r="F8" s="2">
        <v>0.19827777387562864</v>
      </c>
      <c r="G8" s="2">
        <v>0.18265545479230968</v>
      </c>
      <c r="H8" s="2">
        <v>1</v>
      </c>
      <c r="I8" s="2"/>
      <c r="J8" s="2"/>
    </row>
    <row r="9" spans="1:10" x14ac:dyDescent="0.25">
      <c r="A9" s="2" t="s">
        <v>2369</v>
      </c>
      <c r="B9" s="2">
        <v>0.12121255349143702</v>
      </c>
      <c r="C9" s="2">
        <v>9.939762408237228E-2</v>
      </c>
      <c r="D9" s="2">
        <v>-3.4952263890535254E-2</v>
      </c>
      <c r="E9" s="2">
        <v>-3.3431766259924264E-2</v>
      </c>
      <c r="F9" s="2">
        <v>0.89008830340681466</v>
      </c>
      <c r="G9" s="2">
        <v>3.5688684272380339E-2</v>
      </c>
      <c r="H9" s="2">
        <v>0.17902252911155603</v>
      </c>
      <c r="I9" s="2">
        <v>1</v>
      </c>
      <c r="J9" s="2"/>
    </row>
    <row r="10" spans="1:10" ht="15.75" thickBot="1" x14ac:dyDescent="0.3">
      <c r="A10" s="3" t="s">
        <v>2373</v>
      </c>
      <c r="B10" s="3">
        <v>0.1151107852138168</v>
      </c>
      <c r="C10" s="3">
        <v>8.2812867057533809E-2</v>
      </c>
      <c r="D10" s="3">
        <v>-7.7359239282478537E-2</v>
      </c>
      <c r="E10" s="3">
        <v>-1.6144746155005098E-3</v>
      </c>
      <c r="F10" s="3">
        <v>0.79052590550252633</v>
      </c>
      <c r="G10" s="3">
        <v>4.5732258212335598E-2</v>
      </c>
      <c r="H10" s="3">
        <v>0.14837187075697736</v>
      </c>
      <c r="I10" s="3">
        <v>0.87945318590609067</v>
      </c>
      <c r="J10" s="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F68D-0EB3-4D8E-A594-1E7948AE72AD}">
  <dimension ref="A1:F24"/>
  <sheetViews>
    <sheetView workbookViewId="0">
      <selection activeCell="E4" sqref="E4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</cols>
  <sheetData>
    <row r="1" spans="1:6" x14ac:dyDescent="0.25">
      <c r="A1" t="s">
        <v>2332</v>
      </c>
    </row>
    <row r="2" spans="1:6" ht="15.75" thickBot="1" x14ac:dyDescent="0.3"/>
    <row r="3" spans="1:6" x14ac:dyDescent="0.25">
      <c r="A3" s="5" t="s">
        <v>2333</v>
      </c>
      <c r="B3" s="5"/>
    </row>
    <row r="4" spans="1:6" x14ac:dyDescent="0.25">
      <c r="A4" s="2" t="s">
        <v>2334</v>
      </c>
      <c r="B4" s="2">
        <v>0.90268496200993786</v>
      </c>
    </row>
    <row r="5" spans="1:6" x14ac:dyDescent="0.25">
      <c r="A5" s="2" t="s">
        <v>2335</v>
      </c>
      <c r="B5" s="2">
        <v>0.81484014063888288</v>
      </c>
    </row>
    <row r="6" spans="1:6" x14ac:dyDescent="0.25">
      <c r="A6" s="2" t="s">
        <v>2336</v>
      </c>
      <c r="B6" s="2">
        <v>0.80672106696131873</v>
      </c>
    </row>
    <row r="7" spans="1:6" x14ac:dyDescent="0.25">
      <c r="A7" s="2" t="s">
        <v>2337</v>
      </c>
      <c r="B7" s="2">
        <v>0.32122126504024995</v>
      </c>
    </row>
    <row r="8" spans="1:6" ht="15.75" thickBot="1" x14ac:dyDescent="0.3">
      <c r="A8" s="3" t="s">
        <v>2338</v>
      </c>
      <c r="B8" s="3">
        <v>267</v>
      </c>
    </row>
    <row r="10" spans="1:6" ht="15.75" thickBot="1" x14ac:dyDescent="0.3">
      <c r="A10" t="s">
        <v>2339</v>
      </c>
    </row>
    <row r="11" spans="1:6" x14ac:dyDescent="0.25">
      <c r="A11" s="4"/>
      <c r="B11" s="4" t="s">
        <v>2344</v>
      </c>
      <c r="C11" s="4" t="s">
        <v>2345</v>
      </c>
      <c r="D11" s="4" t="s">
        <v>2346</v>
      </c>
      <c r="E11" s="4" t="s">
        <v>2347</v>
      </c>
      <c r="F11" s="4" t="s">
        <v>2348</v>
      </c>
    </row>
    <row r="12" spans="1:6" x14ac:dyDescent="0.25">
      <c r="A12" s="2" t="s">
        <v>2340</v>
      </c>
      <c r="B12" s="2">
        <v>7</v>
      </c>
      <c r="C12" s="2">
        <v>118.06128259923386</v>
      </c>
      <c r="D12" s="2">
        <v>16.865897514176265</v>
      </c>
      <c r="E12" s="2">
        <v>163.45600521865219</v>
      </c>
      <c r="F12" s="2">
        <v>3.3469590346613976E-91</v>
      </c>
    </row>
    <row r="13" spans="1:6" x14ac:dyDescent="0.25">
      <c r="A13" s="2" t="s">
        <v>2341</v>
      </c>
      <c r="B13" s="2">
        <v>260</v>
      </c>
      <c r="C13" s="2">
        <v>26.827606289655215</v>
      </c>
      <c r="D13" s="2">
        <v>0.10318310111405851</v>
      </c>
      <c r="E13" s="2"/>
      <c r="F13" s="2"/>
    </row>
    <row r="14" spans="1:6" ht="15.75" thickBot="1" x14ac:dyDescent="0.3">
      <c r="A14" s="3" t="s">
        <v>2342</v>
      </c>
      <c r="B14" s="3">
        <v>267</v>
      </c>
      <c r="C14" s="3">
        <v>144.88888888888908</v>
      </c>
      <c r="D14" s="3"/>
      <c r="E14" s="3"/>
      <c r="F14" s="3"/>
    </row>
    <row r="15" spans="1:6" ht="15.75" thickBot="1" x14ac:dyDescent="0.3"/>
    <row r="16" spans="1:6" x14ac:dyDescent="0.25">
      <c r="A16" s="4"/>
      <c r="B16" s="4" t="s">
        <v>2349</v>
      </c>
      <c r="C16" s="4" t="s">
        <v>2337</v>
      </c>
      <c r="D16" s="4" t="s">
        <v>2350</v>
      </c>
      <c r="E16" s="4" t="s">
        <v>2351</v>
      </c>
    </row>
    <row r="17" spans="1:5" x14ac:dyDescent="0.25">
      <c r="A17" s="2" t="s">
        <v>2343</v>
      </c>
      <c r="B17" s="2">
        <v>0</v>
      </c>
      <c r="C17" s="2" t="e">
        <v>#N/A</v>
      </c>
      <c r="D17" s="2" t="e">
        <v>#N/A</v>
      </c>
      <c r="E17" s="2" t="e">
        <v>#N/A</v>
      </c>
    </row>
    <row r="18" spans="1:5" x14ac:dyDescent="0.25">
      <c r="A18" s="2" t="s">
        <v>2384</v>
      </c>
      <c r="B18" s="2">
        <v>0.54001741372605472</v>
      </c>
      <c r="C18" s="2">
        <v>0.1296814931973064</v>
      </c>
      <c r="D18" s="2">
        <v>4.1641825707885305</v>
      </c>
      <c r="E18" s="2">
        <v>4.2539488322716797E-5</v>
      </c>
    </row>
    <row r="19" spans="1:5" x14ac:dyDescent="0.25">
      <c r="A19" s="2" t="s">
        <v>2386</v>
      </c>
      <c r="B19" s="2">
        <v>5.3864743661042963E-2</v>
      </c>
      <c r="C19" s="2">
        <v>9.3999916200367128E-2</v>
      </c>
      <c r="D19" s="2">
        <v>0.57302969873107812</v>
      </c>
      <c r="E19" s="2">
        <v>0.56711982982730835</v>
      </c>
    </row>
    <row r="20" spans="1:5" x14ac:dyDescent="0.25">
      <c r="A20" s="2" t="s">
        <v>2382</v>
      </c>
      <c r="B20" s="2">
        <v>-0.19672850458937652</v>
      </c>
      <c r="C20" s="2">
        <v>9.0884864429446446E-2</v>
      </c>
      <c r="D20" s="2">
        <v>-2.1645903949396992</v>
      </c>
      <c r="E20" s="2">
        <v>3.1329330570487091E-2</v>
      </c>
    </row>
    <row r="21" spans="1:5" x14ac:dyDescent="0.25">
      <c r="A21" s="2" t="s">
        <v>2371</v>
      </c>
      <c r="B21" s="2">
        <v>0.13666675048260354</v>
      </c>
      <c r="C21" s="2">
        <v>0.11259045032528653</v>
      </c>
      <c r="D21" s="2">
        <v>1.2138396292736895</v>
      </c>
      <c r="E21" s="2">
        <v>0.2259104272829778</v>
      </c>
    </row>
    <row r="22" spans="1:5" x14ac:dyDescent="0.25">
      <c r="A22" s="2" t="s">
        <v>2378</v>
      </c>
      <c r="B22" s="2">
        <v>0.23637151159387537</v>
      </c>
      <c r="C22" s="2">
        <v>0.12181132973574117</v>
      </c>
      <c r="D22" s="2">
        <v>1.9404723034110398</v>
      </c>
      <c r="E22" s="2">
        <v>5.34033143929886E-2</v>
      </c>
    </row>
    <row r="23" spans="1:5" x14ac:dyDescent="0.25">
      <c r="A23" s="2" t="s">
        <v>2366</v>
      </c>
      <c r="B23" s="2">
        <v>0.81365604972641137</v>
      </c>
      <c r="C23" s="2">
        <v>0.16245020485173559</v>
      </c>
      <c r="D23" s="2">
        <v>5.0086489608862959</v>
      </c>
      <c r="E23" s="10">
        <v>1.0129985759891499E-6</v>
      </c>
    </row>
    <row r="24" spans="1:5" ht="15.75" thickBot="1" x14ac:dyDescent="0.3">
      <c r="A24" s="3" t="s">
        <v>2409</v>
      </c>
      <c r="B24" s="3">
        <v>0.31506371260547655</v>
      </c>
      <c r="C24" s="3">
        <v>0.13545467086845214</v>
      </c>
      <c r="D24" s="3">
        <v>2.3259715636639293</v>
      </c>
      <c r="E24" s="3">
        <v>2.0789473447150066E-2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E86-9EF0-4659-804F-2A8DBF5C9816}">
  <dimension ref="A1:V268"/>
  <sheetViews>
    <sheetView topLeftCell="F252" workbookViewId="0">
      <selection activeCell="N267" sqref="N267"/>
    </sheetView>
  </sheetViews>
  <sheetFormatPr defaultRowHeight="15" x14ac:dyDescent="0.25"/>
  <sheetData>
    <row r="1" spans="1:22" x14ac:dyDescent="0.25">
      <c r="A1" t="s">
        <v>352</v>
      </c>
      <c r="B1" t="s">
        <v>2383</v>
      </c>
      <c r="C1" t="s">
        <v>2384</v>
      </c>
      <c r="D1" t="s">
        <v>2386</v>
      </c>
      <c r="E1" t="s">
        <v>2382</v>
      </c>
      <c r="F1" t="s">
        <v>2371</v>
      </c>
      <c r="G1" s="6" t="s">
        <v>2378</v>
      </c>
      <c r="H1" s="6" t="s">
        <v>2366</v>
      </c>
      <c r="I1" s="7" t="s">
        <v>2409</v>
      </c>
      <c r="J1" t="s">
        <v>2369</v>
      </c>
      <c r="K1" t="s">
        <v>2373</v>
      </c>
      <c r="L1" t="s">
        <v>2385</v>
      </c>
      <c r="M1" t="s">
        <v>2387</v>
      </c>
      <c r="N1" t="s">
        <v>2370</v>
      </c>
      <c r="O1" s="6" t="s">
        <v>2379</v>
      </c>
      <c r="P1" s="6" t="s">
        <v>2367</v>
      </c>
      <c r="Q1" t="s">
        <v>2368</v>
      </c>
      <c r="R1" t="s">
        <v>2372</v>
      </c>
      <c r="S1" t="s">
        <v>2381</v>
      </c>
      <c r="T1" t="s">
        <v>2374</v>
      </c>
      <c r="U1" t="s">
        <v>2375</v>
      </c>
      <c r="V1" t="s">
        <v>2380</v>
      </c>
    </row>
    <row r="2" spans="1:22" x14ac:dyDescent="0.25">
      <c r="A2">
        <v>4.7321049251012985E-2</v>
      </c>
      <c r="B2">
        <v>1</v>
      </c>
      <c r="C2">
        <v>0.54619976721918728</v>
      </c>
      <c r="D2">
        <v>0.65031869722355107</v>
      </c>
      <c r="E2">
        <v>0.69354838709677424</v>
      </c>
      <c r="F2">
        <v>0.563907822</v>
      </c>
      <c r="G2">
        <v>0.43876156090933621</v>
      </c>
      <c r="H2">
        <v>0.35287081339712917</v>
      </c>
      <c r="I2">
        <v>0.48484848484848486</v>
      </c>
      <c r="J2">
        <v>0.292687064</v>
      </c>
      <c r="K2">
        <v>0.242458593</v>
      </c>
      <c r="L2">
        <v>0.41151938471526922</v>
      </c>
      <c r="M2">
        <v>0.69996351178096117</v>
      </c>
      <c r="N2">
        <v>0.85922870699999998</v>
      </c>
      <c r="O2">
        <v>0.52480440355406599</v>
      </c>
      <c r="P2">
        <v>0.40064794816414689</v>
      </c>
      <c r="Q2">
        <v>0.67623007599999996</v>
      </c>
      <c r="R2">
        <v>0.69428007899999999</v>
      </c>
      <c r="S2">
        <v>3</v>
      </c>
      <c r="T2">
        <v>0</v>
      </c>
      <c r="U2">
        <v>0</v>
      </c>
      <c r="V2">
        <v>6.9</v>
      </c>
    </row>
    <row r="3" spans="1:22" x14ac:dyDescent="0.25">
      <c r="A3">
        <v>9.272830683381815E-2</v>
      </c>
      <c r="B3">
        <v>0</v>
      </c>
      <c r="C3">
        <v>0.77068468350937258</v>
      </c>
      <c r="D3">
        <v>0.64553469718321443</v>
      </c>
      <c r="E3">
        <v>0.93548387096774188</v>
      </c>
      <c r="F3">
        <v>0.41176470599999998</v>
      </c>
      <c r="G3">
        <v>1</v>
      </c>
      <c r="H3">
        <v>2.033492822966507E-2</v>
      </c>
      <c r="I3">
        <v>0.14285714285714285</v>
      </c>
      <c r="J3">
        <v>0.28968371300000001</v>
      </c>
      <c r="K3">
        <v>0.18437225600000001</v>
      </c>
      <c r="L3">
        <v>0.36127931289696996</v>
      </c>
      <c r="M3">
        <v>0.77039926418136595</v>
      </c>
      <c r="N3">
        <v>0.80036947800000002</v>
      </c>
      <c r="O3">
        <v>0.8028646996467248</v>
      </c>
      <c r="P3">
        <v>0.27213822894168466</v>
      </c>
      <c r="Q3">
        <v>0.63436861200000005</v>
      </c>
      <c r="R3">
        <v>0.65416936000000003</v>
      </c>
      <c r="S3">
        <v>0</v>
      </c>
      <c r="T3">
        <v>0.42779803604460553</v>
      </c>
      <c r="U3">
        <v>0.54626639951026235</v>
      </c>
      <c r="V3">
        <v>8.4</v>
      </c>
    </row>
    <row r="4" spans="1:22" x14ac:dyDescent="0.25">
      <c r="A4">
        <v>9.314710609570967E-2</v>
      </c>
      <c r="B4">
        <v>0.66666666666666663</v>
      </c>
      <c r="C4">
        <v>0.60213951358827589</v>
      </c>
      <c r="D4">
        <v>0.61827742389434581</v>
      </c>
      <c r="E4">
        <v>0.69354838709677424</v>
      </c>
      <c r="F4">
        <v>0.61923076899999996</v>
      </c>
      <c r="G4">
        <v>0.29853776048504282</v>
      </c>
      <c r="H4">
        <v>0.13038277511961721</v>
      </c>
      <c r="I4">
        <v>0.34782608695652173</v>
      </c>
      <c r="J4">
        <v>0.348827471</v>
      </c>
      <c r="K4">
        <v>0.26990049799999999</v>
      </c>
      <c r="L4">
        <v>0.35228777481833695</v>
      </c>
      <c r="M4">
        <v>0.69942139315169871</v>
      </c>
      <c r="N4">
        <v>0.85179826999999997</v>
      </c>
      <c r="O4">
        <v>0.46848988358418081</v>
      </c>
      <c r="P4">
        <v>0.5032397408207343</v>
      </c>
      <c r="Q4">
        <v>0.64082101000000002</v>
      </c>
      <c r="R4">
        <v>0.66202225400000003</v>
      </c>
      <c r="S4">
        <v>2</v>
      </c>
      <c r="T4">
        <v>0.68041216934299809</v>
      </c>
      <c r="U4">
        <v>0.69452228740766075</v>
      </c>
      <c r="V4">
        <v>6.9</v>
      </c>
    </row>
    <row r="5" spans="1:22" x14ac:dyDescent="0.25">
      <c r="A5">
        <v>3.4170238090571743E-2</v>
      </c>
      <c r="B5">
        <v>0.33333333333333331</v>
      </c>
      <c r="C5">
        <v>0.76436222190336633</v>
      </c>
      <c r="D5">
        <v>0.66153822672484308</v>
      </c>
      <c r="E5">
        <v>0.5967741935483869</v>
      </c>
      <c r="F5">
        <v>0.57435897400000002</v>
      </c>
      <c r="G5">
        <v>0.12845875581812555</v>
      </c>
      <c r="H5">
        <v>4.784688995215311E-2</v>
      </c>
      <c r="I5">
        <v>0.24324324324324326</v>
      </c>
      <c r="J5">
        <v>0.34536317999999999</v>
      </c>
      <c r="K5">
        <v>0.22795115299999999</v>
      </c>
      <c r="L5">
        <v>0.57797499463365287</v>
      </c>
      <c r="M5">
        <v>0.77528698225107784</v>
      </c>
      <c r="N5">
        <v>0.84072582699999998</v>
      </c>
      <c r="O5">
        <v>0.48694215977293132</v>
      </c>
      <c r="P5">
        <v>0.58423326133909292</v>
      </c>
      <c r="Q5">
        <v>0.59576854800000001</v>
      </c>
      <c r="R5">
        <v>0.63162063199999996</v>
      </c>
      <c r="S5">
        <v>1</v>
      </c>
      <c r="T5">
        <v>0.28485333155296683</v>
      </c>
      <c r="U5">
        <v>0.37420439629622482</v>
      </c>
      <c r="V5">
        <v>6.3</v>
      </c>
    </row>
    <row r="6" spans="1:22" x14ac:dyDescent="0.25">
      <c r="A6">
        <v>0.14684415802251588</v>
      </c>
      <c r="B6">
        <v>1</v>
      </c>
      <c r="C6">
        <v>0.97694129916930639</v>
      </c>
      <c r="D6">
        <v>0.88666748559578734</v>
      </c>
      <c r="E6">
        <v>0.41935483870967738</v>
      </c>
      <c r="F6">
        <v>0.51153846199999997</v>
      </c>
      <c r="G6">
        <v>0.20099515717766495</v>
      </c>
      <c r="H6">
        <v>0.10885167464114832</v>
      </c>
      <c r="I6">
        <v>0.53333333333333333</v>
      </c>
      <c r="J6">
        <v>0.29589122099999998</v>
      </c>
      <c r="K6">
        <v>0.20280948200000001</v>
      </c>
      <c r="L6">
        <v>0.98372172141831815</v>
      </c>
      <c r="M6">
        <v>0.92091344702459421</v>
      </c>
      <c r="N6">
        <v>0.76986030800000005</v>
      </c>
      <c r="O6">
        <v>0.35570307579973603</v>
      </c>
      <c r="P6">
        <v>6.5874730021598271E-2</v>
      </c>
      <c r="Q6">
        <v>0.52489331400000006</v>
      </c>
      <c r="R6">
        <v>0.296896086</v>
      </c>
      <c r="S6">
        <v>3</v>
      </c>
      <c r="T6">
        <v>0.43450445032995783</v>
      </c>
      <c r="U6">
        <v>0.45594775678369603</v>
      </c>
      <c r="V6">
        <v>5.2</v>
      </c>
    </row>
    <row r="7" spans="1:22" x14ac:dyDescent="0.25">
      <c r="A7">
        <v>5.250433355188746E-2</v>
      </c>
      <c r="B7">
        <v>0.33333333333333331</v>
      </c>
      <c r="C7">
        <v>0.48241297312840881</v>
      </c>
      <c r="D7">
        <v>0.47741668957217459</v>
      </c>
      <c r="E7">
        <v>0.5967741935483869</v>
      </c>
      <c r="F7">
        <v>0.44545454499999998</v>
      </c>
      <c r="G7">
        <v>0.45384540943332435</v>
      </c>
      <c r="H7">
        <v>0.10406698564593302</v>
      </c>
      <c r="I7">
        <v>0.43023255813953487</v>
      </c>
      <c r="J7">
        <v>0.30379168600000001</v>
      </c>
      <c r="K7">
        <v>0.189959294</v>
      </c>
      <c r="L7">
        <v>0.44294086031341051</v>
      </c>
      <c r="M7">
        <v>0.50612326945955843</v>
      </c>
      <c r="N7">
        <v>0.87265415499999999</v>
      </c>
      <c r="O7">
        <v>0.49487360298901018</v>
      </c>
      <c r="P7">
        <v>0.30021598272138228</v>
      </c>
      <c r="Q7">
        <v>0.65694980700000005</v>
      </c>
      <c r="R7">
        <v>0.66080586100000005</v>
      </c>
      <c r="S7">
        <v>1</v>
      </c>
      <c r="T7">
        <v>0.31648748840442237</v>
      </c>
      <c r="U7">
        <v>0.34359342632080125</v>
      </c>
      <c r="V7">
        <v>6.3</v>
      </c>
    </row>
    <row r="8" spans="1:22" x14ac:dyDescent="0.25">
      <c r="A8">
        <v>0.33818945331119665</v>
      </c>
      <c r="B8">
        <v>1</v>
      </c>
      <c r="C8">
        <v>0.54105747935787041</v>
      </c>
      <c r="D8">
        <v>0.58151844271030306</v>
      </c>
      <c r="E8">
        <v>0.83870967741935454</v>
      </c>
      <c r="F8">
        <v>0.558113419</v>
      </c>
      <c r="G8">
        <v>0.60667177222567281</v>
      </c>
      <c r="H8">
        <v>0.10047846889952153</v>
      </c>
      <c r="I8">
        <v>0.31578947368421051</v>
      </c>
      <c r="J8">
        <v>0.36048857400000001</v>
      </c>
      <c r="K8">
        <v>0.247085739</v>
      </c>
      <c r="L8">
        <v>0.39302602076217041</v>
      </c>
      <c r="M8">
        <v>0.73007421725399935</v>
      </c>
      <c r="N8">
        <v>0.678311263</v>
      </c>
      <c r="O8">
        <v>0.62005721104074851</v>
      </c>
      <c r="P8">
        <v>0.16090712742980562</v>
      </c>
      <c r="Q8">
        <v>0.59882609899999995</v>
      </c>
      <c r="R8">
        <v>0.50142450100000002</v>
      </c>
      <c r="S8">
        <v>3</v>
      </c>
      <c r="T8">
        <v>0</v>
      </c>
      <c r="U8">
        <v>0</v>
      </c>
      <c r="V8">
        <v>7.8</v>
      </c>
    </row>
    <row r="9" spans="1:22" x14ac:dyDescent="0.25">
      <c r="A9">
        <v>2.8413204815665963E-2</v>
      </c>
      <c r="B9">
        <v>0.33333333333333331</v>
      </c>
      <c r="C9">
        <v>0.74310301691545877</v>
      </c>
      <c r="D9">
        <v>0.52970167991931316</v>
      </c>
      <c r="E9">
        <v>0.5645161290322579</v>
      </c>
      <c r="F9">
        <v>0.41880341900000001</v>
      </c>
      <c r="G9">
        <v>0.71929291068858825</v>
      </c>
      <c r="H9">
        <v>3.5885167464114832E-2</v>
      </c>
      <c r="I9">
        <v>0.35135135135135137</v>
      </c>
      <c r="J9">
        <v>0.25795644899999998</v>
      </c>
      <c r="K9">
        <v>0.266998342</v>
      </c>
      <c r="L9">
        <v>0.6049637108624546</v>
      </c>
      <c r="M9">
        <v>0.52213914205336276</v>
      </c>
      <c r="N9">
        <v>0.81986013199999996</v>
      </c>
      <c r="O9">
        <v>0.53544921518095212</v>
      </c>
      <c r="P9">
        <v>0.30669546436285094</v>
      </c>
      <c r="Q9">
        <v>0.67038568799999998</v>
      </c>
      <c r="R9">
        <v>0.67049913299999997</v>
      </c>
      <c r="S9">
        <v>1</v>
      </c>
      <c r="T9">
        <v>0.59717487574513983</v>
      </c>
      <c r="U9">
        <v>0.54406681457136308</v>
      </c>
      <c r="V9">
        <v>6.1</v>
      </c>
    </row>
    <row r="10" spans="1:22" x14ac:dyDescent="0.25">
      <c r="A10">
        <v>0.14048601770000629</v>
      </c>
      <c r="B10">
        <v>1</v>
      </c>
      <c r="C10">
        <v>0.58513193107523598</v>
      </c>
      <c r="D10">
        <v>0.54431847807839728</v>
      </c>
      <c r="E10">
        <v>0.95161290322580638</v>
      </c>
      <c r="F10">
        <v>0.49583333299999999</v>
      </c>
      <c r="G10">
        <v>0.36214046228374996</v>
      </c>
      <c r="H10">
        <v>0.20813397129186603</v>
      </c>
      <c r="I10">
        <v>0.24390243902439024</v>
      </c>
      <c r="J10">
        <v>0.33270519300000001</v>
      </c>
      <c r="K10">
        <v>0.24813432799999999</v>
      </c>
      <c r="L10">
        <v>0.40959340232648139</v>
      </c>
      <c r="M10">
        <v>0.58421291927252827</v>
      </c>
      <c r="N10">
        <v>0.86333194000000002</v>
      </c>
      <c r="O10">
        <v>0.56390175248875796</v>
      </c>
      <c r="P10">
        <v>0.19654427645788336</v>
      </c>
      <c r="Q10">
        <v>0.58249409100000005</v>
      </c>
      <c r="R10">
        <v>0.63059374099999999</v>
      </c>
      <c r="S10">
        <v>3</v>
      </c>
      <c r="T10">
        <v>0.32087526510793923</v>
      </c>
      <c r="U10">
        <v>0.39904518519704124</v>
      </c>
      <c r="V10">
        <v>8.5</v>
      </c>
    </row>
    <row r="11" spans="1:22" x14ac:dyDescent="0.25">
      <c r="A11">
        <v>4.0865729227423452E-2</v>
      </c>
      <c r="B11">
        <v>1</v>
      </c>
      <c r="C11">
        <v>0.4177701615568431</v>
      </c>
      <c r="D11">
        <v>0.46711021510153389</v>
      </c>
      <c r="E11">
        <v>0.93548387096774188</v>
      </c>
      <c r="F11">
        <v>0.50491803300000004</v>
      </c>
      <c r="G11">
        <v>0.46803480126993136</v>
      </c>
      <c r="H11">
        <v>0.19138755980861244</v>
      </c>
      <c r="I11">
        <v>0.21739130434782608</v>
      </c>
      <c r="J11">
        <v>0.31047038500000002</v>
      </c>
      <c r="K11">
        <v>0.25211646700000001</v>
      </c>
      <c r="L11">
        <v>0.23393821714048108</v>
      </c>
      <c r="M11">
        <v>0.57951168068099124</v>
      </c>
      <c r="N11">
        <v>0.82210154099999999</v>
      </c>
      <c r="O11">
        <v>0.75504833299286878</v>
      </c>
      <c r="P11">
        <v>0.91144708423326137</v>
      </c>
      <c r="Q11">
        <v>0.60535535500000004</v>
      </c>
      <c r="R11">
        <v>0.60910219899999996</v>
      </c>
      <c r="S11">
        <v>3</v>
      </c>
      <c r="T11">
        <v>0.63099964424074151</v>
      </c>
      <c r="U11">
        <v>0.73166218550468098</v>
      </c>
      <c r="V11">
        <v>8.4</v>
      </c>
    </row>
    <row r="12" spans="1:22" x14ac:dyDescent="0.25">
      <c r="A12">
        <v>4.5262978181753337E-2</v>
      </c>
      <c r="B12">
        <v>0.66666666666666663</v>
      </c>
      <c r="C12">
        <v>0.7157214416595884</v>
      </c>
      <c r="D12">
        <v>0.59933162499474912</v>
      </c>
      <c r="E12">
        <v>0.79032258064516125</v>
      </c>
      <c r="F12">
        <v>0.51439842199999997</v>
      </c>
      <c r="G12">
        <v>0.40366247072667688</v>
      </c>
      <c r="H12">
        <v>0.18301435406698566</v>
      </c>
      <c r="I12">
        <v>0.42857142857142855</v>
      </c>
      <c r="J12">
        <v>0.31593866799999998</v>
      </c>
      <c r="K12">
        <v>0.23574435499999999</v>
      </c>
      <c r="L12">
        <v>0.70028495155562298</v>
      </c>
      <c r="M12">
        <v>0.68501293018963172</v>
      </c>
      <c r="N12">
        <v>0.83382411099999998</v>
      </c>
      <c r="O12">
        <v>0.40712879065041829</v>
      </c>
      <c r="P12">
        <v>0.45572354211663069</v>
      </c>
      <c r="Q12">
        <v>0.63307487799999995</v>
      </c>
      <c r="R12">
        <v>0.63993274499999997</v>
      </c>
      <c r="S12">
        <v>2</v>
      </c>
      <c r="T12">
        <v>0</v>
      </c>
      <c r="U12">
        <v>0</v>
      </c>
      <c r="V12">
        <v>7.5</v>
      </c>
    </row>
    <row r="13" spans="1:22" x14ac:dyDescent="0.25">
      <c r="A13">
        <v>5.4452813515662238E-3</v>
      </c>
      <c r="B13">
        <v>0.33333333333333331</v>
      </c>
      <c r="C13">
        <v>0.45604121977039841</v>
      </c>
      <c r="D13">
        <v>0.54961926267320427</v>
      </c>
      <c r="E13">
        <v>0.49999999999999994</v>
      </c>
      <c r="F13">
        <v>0.296153846</v>
      </c>
      <c r="G13">
        <v>0.48044262376927882</v>
      </c>
      <c r="H13">
        <v>8.3732057416267949E-2</v>
      </c>
      <c r="I13">
        <v>0.39130434782608697</v>
      </c>
      <c r="J13">
        <v>0.123115578</v>
      </c>
      <c r="K13">
        <v>0.104477612</v>
      </c>
      <c r="L13">
        <v>0.29984423740132482</v>
      </c>
      <c r="M13">
        <v>0.59057956516127608</v>
      </c>
      <c r="N13">
        <v>0.881141175</v>
      </c>
      <c r="O13">
        <v>0.45759259195141633</v>
      </c>
      <c r="P13">
        <v>0.64362850971922247</v>
      </c>
      <c r="Q13">
        <v>0.63829374000000005</v>
      </c>
      <c r="R13">
        <v>0.60591954699999995</v>
      </c>
      <c r="S13">
        <v>1</v>
      </c>
      <c r="T13">
        <v>0</v>
      </c>
      <c r="U13">
        <v>0</v>
      </c>
      <c r="V13">
        <v>5.7</v>
      </c>
    </row>
    <row r="14" spans="1:22" x14ac:dyDescent="0.25">
      <c r="A14">
        <v>6.9352212966014071E-2</v>
      </c>
      <c r="B14">
        <v>0.33333333333333331</v>
      </c>
      <c r="C14">
        <v>0.42112577895192094</v>
      </c>
      <c r="D14">
        <v>0.26343889584641766</v>
      </c>
      <c r="E14">
        <v>0.77419354838709675</v>
      </c>
      <c r="F14">
        <v>0</v>
      </c>
      <c r="G14">
        <v>0.5511891261681845</v>
      </c>
      <c r="H14">
        <v>0.19497607655502391</v>
      </c>
      <c r="I14">
        <v>0.65217391304347827</v>
      </c>
      <c r="J14">
        <v>0</v>
      </c>
      <c r="K14">
        <v>0</v>
      </c>
      <c r="L14">
        <v>0.18027218302775985</v>
      </c>
      <c r="M14">
        <v>0.30673782830682611</v>
      </c>
      <c r="N14">
        <v>0.78598938699999998</v>
      </c>
      <c r="O14">
        <v>0.54800333847684979</v>
      </c>
      <c r="P14">
        <v>0.55291576673866094</v>
      </c>
      <c r="Q14">
        <v>0.615343219</v>
      </c>
      <c r="R14">
        <v>0.53581423500000003</v>
      </c>
      <c r="S14">
        <v>1</v>
      </c>
      <c r="T14">
        <v>0</v>
      </c>
      <c r="U14">
        <v>0</v>
      </c>
      <c r="V14">
        <v>7.4</v>
      </c>
    </row>
    <row r="15" spans="1:22" x14ac:dyDescent="0.25">
      <c r="A15">
        <v>8.5054815255315233E-3</v>
      </c>
      <c r="B15">
        <v>0.66666666666666663</v>
      </c>
      <c r="C15">
        <v>0.48115391142931047</v>
      </c>
      <c r="D15">
        <v>0.30867197004346431</v>
      </c>
      <c r="E15">
        <v>0.54838709677419339</v>
      </c>
      <c r="F15">
        <v>0.55441595399999999</v>
      </c>
      <c r="G15">
        <v>0.38991692106078013</v>
      </c>
      <c r="H15">
        <v>0.17703349282296652</v>
      </c>
      <c r="I15">
        <v>0.48</v>
      </c>
      <c r="J15">
        <v>0.29130839400000003</v>
      </c>
      <c r="K15">
        <v>0.25538971799999999</v>
      </c>
      <c r="L15">
        <v>0.28325098911384111</v>
      </c>
      <c r="M15">
        <v>0.3717397658293134</v>
      </c>
      <c r="N15">
        <v>0.82590482600000004</v>
      </c>
      <c r="O15">
        <v>0.65574908420786593</v>
      </c>
      <c r="P15">
        <v>0.40496760259179265</v>
      </c>
      <c r="Q15">
        <v>0.615735853</v>
      </c>
      <c r="R15">
        <v>0.62580128199999996</v>
      </c>
      <c r="S15">
        <v>2</v>
      </c>
      <c r="T15">
        <v>0</v>
      </c>
      <c r="U15">
        <v>0</v>
      </c>
      <c r="V15">
        <v>6</v>
      </c>
    </row>
    <row r="16" spans="1:22" x14ac:dyDescent="0.25">
      <c r="A16">
        <v>5.809906609558483E-2</v>
      </c>
      <c r="B16">
        <v>0.66666666666666663</v>
      </c>
      <c r="C16">
        <v>0.5397947080457115</v>
      </c>
      <c r="D16">
        <v>0.61630589658032375</v>
      </c>
      <c r="E16">
        <v>0.72580645161290314</v>
      </c>
      <c r="F16">
        <v>0.41846153800000002</v>
      </c>
      <c r="G16">
        <v>0.59723341130930041</v>
      </c>
      <c r="H16">
        <v>0.1471291866028708</v>
      </c>
      <c r="I16">
        <v>0.53846153846153844</v>
      </c>
      <c r="J16">
        <v>0.30552763799999999</v>
      </c>
      <c r="K16">
        <v>0.191044776</v>
      </c>
      <c r="L16">
        <v>0.33510731241323949</v>
      </c>
      <c r="M16">
        <v>0.74118424250373982</v>
      </c>
      <c r="N16">
        <v>0.80364323999999998</v>
      </c>
      <c r="O16">
        <v>0.59967258651937061</v>
      </c>
      <c r="P16">
        <v>0.3855291576673866</v>
      </c>
      <c r="Q16">
        <v>0.66535955599999996</v>
      </c>
      <c r="R16">
        <v>0.71016483500000005</v>
      </c>
      <c r="S16">
        <v>2</v>
      </c>
      <c r="T16">
        <v>0.48736466725877914</v>
      </c>
      <c r="U16">
        <v>0.58347554968439308</v>
      </c>
      <c r="V16">
        <v>7.1</v>
      </c>
    </row>
    <row r="17" spans="1:22" x14ac:dyDescent="0.25">
      <c r="A17">
        <v>9.0786496661449709E-2</v>
      </c>
      <c r="B17">
        <v>1</v>
      </c>
      <c r="C17">
        <v>0.66449309153223124</v>
      </c>
      <c r="D17">
        <v>0.83914130660776387</v>
      </c>
      <c r="E17">
        <v>0.532258064516129</v>
      </c>
      <c r="F17">
        <v>0.43214110700000002</v>
      </c>
      <c r="G17">
        <v>0.68653199752387728</v>
      </c>
      <c r="H17">
        <v>0.12081339712918661</v>
      </c>
      <c r="I17">
        <v>0.32</v>
      </c>
      <c r="J17">
        <v>0.277822232</v>
      </c>
      <c r="K17">
        <v>0.15971099899999999</v>
      </c>
      <c r="L17">
        <v>0.45393092280983588</v>
      </c>
      <c r="M17">
        <v>0.78186635806403926</v>
      </c>
      <c r="N17">
        <v>0.838818383</v>
      </c>
      <c r="O17">
        <v>0.67558168477284486</v>
      </c>
      <c r="P17">
        <v>0.40604751619870411</v>
      </c>
      <c r="Q17">
        <v>0.68785038899999995</v>
      </c>
      <c r="R17">
        <v>0.71953639800000002</v>
      </c>
      <c r="S17">
        <v>3</v>
      </c>
      <c r="T17">
        <v>0</v>
      </c>
      <c r="U17">
        <v>0</v>
      </c>
      <c r="V17">
        <v>5.9</v>
      </c>
    </row>
    <row r="18" spans="1:22" x14ac:dyDescent="0.25">
      <c r="A18">
        <v>2.5696142508151738E-2</v>
      </c>
      <c r="B18">
        <v>0.33333333333333331</v>
      </c>
      <c r="C18">
        <v>0.71773977848622661</v>
      </c>
      <c r="D18">
        <v>0.91271632935869096</v>
      </c>
      <c r="E18">
        <v>0.88709677419354827</v>
      </c>
      <c r="F18">
        <v>0.50668347999999996</v>
      </c>
      <c r="G18">
        <v>0.84394019123470121</v>
      </c>
      <c r="H18">
        <v>4.1866028708133975E-2</v>
      </c>
      <c r="I18">
        <v>0.2413793103448276</v>
      </c>
      <c r="J18">
        <v>0.26756734500000001</v>
      </c>
      <c r="K18">
        <v>0.21923171</v>
      </c>
      <c r="L18">
        <v>0.46383694117726454</v>
      </c>
      <c r="M18">
        <v>0.91052890170903833</v>
      </c>
      <c r="N18">
        <v>0.81416939700000002</v>
      </c>
      <c r="O18">
        <v>0.89339252416625614</v>
      </c>
      <c r="P18">
        <v>0.32397408207343414</v>
      </c>
      <c r="Q18">
        <v>0.64767892900000001</v>
      </c>
      <c r="R18">
        <v>0.64767331399999994</v>
      </c>
      <c r="S18">
        <v>1</v>
      </c>
      <c r="T18">
        <v>0.8105527262295793</v>
      </c>
      <c r="U18">
        <v>0.78821831130831965</v>
      </c>
      <c r="V18">
        <v>8.1</v>
      </c>
    </row>
    <row r="19" spans="1:22" x14ac:dyDescent="0.25">
      <c r="A19">
        <v>1.2042907447523872E-2</v>
      </c>
      <c r="B19">
        <v>1</v>
      </c>
      <c r="C19">
        <v>0.72975437173742885</v>
      </c>
      <c r="D19">
        <v>0.48837360502116089</v>
      </c>
      <c r="E19">
        <v>0.5967741935483869</v>
      </c>
      <c r="F19">
        <v>0.54960212200000003</v>
      </c>
      <c r="G19">
        <v>0.29117719566414652</v>
      </c>
      <c r="H19">
        <v>0.1638755980861244</v>
      </c>
      <c r="I19">
        <v>0.22807017543859648</v>
      </c>
      <c r="J19">
        <v>0.36874025300000002</v>
      </c>
      <c r="K19">
        <v>0.17292846100000001</v>
      </c>
      <c r="L19">
        <v>0.67100950978309726</v>
      </c>
      <c r="M19">
        <v>0.5620410858988546</v>
      </c>
      <c r="N19">
        <v>0.87079730799999999</v>
      </c>
      <c r="O19">
        <v>0.29024497439590613</v>
      </c>
      <c r="P19">
        <v>0.58099352051835851</v>
      </c>
      <c r="Q19">
        <v>0.70814767000000001</v>
      </c>
      <c r="R19">
        <v>0.64493698399999999</v>
      </c>
      <c r="S19">
        <v>3</v>
      </c>
      <c r="T19">
        <v>0.62744725487888964</v>
      </c>
      <c r="U19">
        <v>0.70633463759569826</v>
      </c>
      <c r="V19">
        <v>6.3</v>
      </c>
    </row>
    <row r="20" spans="1:22" x14ac:dyDescent="0.25">
      <c r="A20">
        <v>2.4813735463824888E-2</v>
      </c>
      <c r="B20">
        <v>0.33333333333333331</v>
      </c>
      <c r="C20">
        <v>0.73439980791303827</v>
      </c>
      <c r="D20">
        <v>0.53584699299091343</v>
      </c>
      <c r="E20">
        <v>0.88709677419354827</v>
      </c>
      <c r="F20">
        <v>0.52374100700000004</v>
      </c>
      <c r="G20">
        <v>0.58124525541289718</v>
      </c>
      <c r="H20">
        <v>0.14473684210526316</v>
      </c>
      <c r="I20">
        <v>0.49494949494949497</v>
      </c>
      <c r="J20">
        <v>0.320885001</v>
      </c>
      <c r="K20">
        <v>0.19542574900000001</v>
      </c>
      <c r="L20">
        <v>0.56667774869133747</v>
      </c>
      <c r="M20">
        <v>0.58530103757312502</v>
      </c>
      <c r="N20">
        <v>0.81373294399999996</v>
      </c>
      <c r="O20">
        <v>0.65556817390548328</v>
      </c>
      <c r="P20">
        <v>0.30561555075593955</v>
      </c>
      <c r="Q20">
        <v>0.57472771300000003</v>
      </c>
      <c r="R20">
        <v>0.56831228499999997</v>
      </c>
      <c r="S20">
        <v>1</v>
      </c>
      <c r="T20">
        <v>0.82782399226119141</v>
      </c>
      <c r="U20">
        <v>0.83866366862880293</v>
      </c>
      <c r="V20">
        <v>8.1</v>
      </c>
    </row>
    <row r="21" spans="1:22" x14ac:dyDescent="0.25">
      <c r="A21">
        <v>1.6692302136897444E-2</v>
      </c>
      <c r="B21">
        <v>0.33333333333333331</v>
      </c>
      <c r="C21">
        <v>0.48511112788953403</v>
      </c>
      <c r="D21">
        <v>0.55440713252033724</v>
      </c>
      <c r="E21">
        <v>0.91935483870967738</v>
      </c>
      <c r="F21">
        <v>0.53617021300000001</v>
      </c>
      <c r="G21">
        <v>0.39296884850200009</v>
      </c>
      <c r="H21">
        <v>0.16148325358851676</v>
      </c>
      <c r="I21">
        <v>0.48648648648648651</v>
      </c>
      <c r="J21">
        <v>0.33229979700000001</v>
      </c>
      <c r="K21">
        <v>0.16894252100000001</v>
      </c>
      <c r="L21">
        <v>0.16238996470227132</v>
      </c>
      <c r="M21">
        <v>0.49886554853567844</v>
      </c>
      <c r="N21">
        <v>0.78833570200000003</v>
      </c>
      <c r="O21">
        <v>0.57536141185486289</v>
      </c>
      <c r="P21">
        <v>0.38444924406047515</v>
      </c>
      <c r="Q21">
        <v>0.64081867100000001</v>
      </c>
      <c r="R21">
        <v>0.61079561800000004</v>
      </c>
      <c r="S21">
        <v>1</v>
      </c>
      <c r="T21">
        <v>0.30818458780302366</v>
      </c>
      <c r="U21">
        <v>0.30094197890572605</v>
      </c>
      <c r="V21">
        <v>8.3000000000000007</v>
      </c>
    </row>
    <row r="22" spans="1:22" x14ac:dyDescent="0.25">
      <c r="A22">
        <v>1.6221472950041258E-2</v>
      </c>
      <c r="B22">
        <v>1</v>
      </c>
      <c r="C22">
        <v>0.55765014684730085</v>
      </c>
      <c r="D22">
        <v>0.43460186459714151</v>
      </c>
      <c r="E22">
        <v>0.61290322580645151</v>
      </c>
      <c r="F22">
        <v>0.47384615400000002</v>
      </c>
      <c r="G22">
        <v>0.52003691937416074</v>
      </c>
      <c r="H22">
        <v>0.42703349282296649</v>
      </c>
      <c r="I22">
        <v>0.24242424242424243</v>
      </c>
      <c r="J22">
        <v>0.317755444</v>
      </c>
      <c r="K22">
        <v>0.20547263700000001</v>
      </c>
      <c r="L22">
        <v>0.3137553754430949</v>
      </c>
      <c r="M22">
        <v>0.47091287391018805</v>
      </c>
      <c r="N22">
        <v>0.82182180900000001</v>
      </c>
      <c r="O22">
        <v>0.71539404788971561</v>
      </c>
      <c r="P22">
        <v>0.66954643628509725</v>
      </c>
      <c r="Q22">
        <v>0.62524355799999998</v>
      </c>
      <c r="R22">
        <v>0.68479427500000001</v>
      </c>
      <c r="S22">
        <v>3</v>
      </c>
      <c r="T22">
        <v>0.59495012213015552</v>
      </c>
      <c r="U22">
        <v>0.60452510028303719</v>
      </c>
      <c r="V22">
        <v>6.4</v>
      </c>
    </row>
    <row r="23" spans="1:22" x14ac:dyDescent="0.25">
      <c r="A23">
        <v>2.0120709872808451E-2</v>
      </c>
      <c r="B23">
        <v>0.33333333333333331</v>
      </c>
      <c r="C23">
        <v>0.63953481264139123</v>
      </c>
      <c r="D23">
        <v>0.67030240631225313</v>
      </c>
      <c r="E23">
        <v>0.83870967741935454</v>
      </c>
      <c r="F23">
        <v>0.59802761299999996</v>
      </c>
      <c r="G23">
        <v>0.57428806424467782</v>
      </c>
      <c r="H23">
        <v>0.34688995215311003</v>
      </c>
      <c r="I23">
        <v>0.35</v>
      </c>
      <c r="J23">
        <v>0.33036979799999999</v>
      </c>
      <c r="K23">
        <v>0.28166858</v>
      </c>
      <c r="L23">
        <v>0.47406932383332451</v>
      </c>
      <c r="M23">
        <v>0.73517318190733627</v>
      </c>
      <c r="N23">
        <v>0.82790266000000001</v>
      </c>
      <c r="O23">
        <v>0.76986701971117066</v>
      </c>
      <c r="P23">
        <v>0.42764578833693306</v>
      </c>
      <c r="Q23">
        <v>0.62730639300000002</v>
      </c>
      <c r="R23">
        <v>0.65088757399999997</v>
      </c>
      <c r="S23">
        <v>1</v>
      </c>
      <c r="T23">
        <v>0.32338992766849856</v>
      </c>
      <c r="U23">
        <v>0.32728900592675125</v>
      </c>
      <c r="V23">
        <v>7.8</v>
      </c>
    </row>
    <row r="24" spans="1:22" x14ac:dyDescent="0.25">
      <c r="A24">
        <v>4.1281090004613032E-2</v>
      </c>
      <c r="B24">
        <v>0.66666666666666663</v>
      </c>
      <c r="C24">
        <v>0.66196188850991977</v>
      </c>
      <c r="D24">
        <v>0.45030782125948626</v>
      </c>
      <c r="E24">
        <v>0.93548387096774188</v>
      </c>
      <c r="F24">
        <v>0.75773864700000004</v>
      </c>
      <c r="G24">
        <v>0.38304113255974764</v>
      </c>
      <c r="H24">
        <v>0.1076555023923445</v>
      </c>
      <c r="I24">
        <v>0.34426229508196721</v>
      </c>
      <c r="J24">
        <v>0.40176787600000002</v>
      </c>
      <c r="K24">
        <v>0.29203380699999998</v>
      </c>
      <c r="L24">
        <v>0.40204544577979195</v>
      </c>
      <c r="M24">
        <v>0.4482241799225064</v>
      </c>
      <c r="N24">
        <v>0.80759336000000004</v>
      </c>
      <c r="O24">
        <v>0.34232344600981235</v>
      </c>
      <c r="P24">
        <v>0.20302375809935205</v>
      </c>
      <c r="Q24">
        <v>0.67857630400000002</v>
      </c>
      <c r="R24">
        <v>0.72934472900000002</v>
      </c>
      <c r="S24">
        <v>2</v>
      </c>
      <c r="T24">
        <v>0.60994826618164033</v>
      </c>
      <c r="U24">
        <v>0.50843252660679727</v>
      </c>
      <c r="V24">
        <v>8.4</v>
      </c>
    </row>
    <row r="25" spans="1:22" x14ac:dyDescent="0.25">
      <c r="A25">
        <v>0.16896479071751114</v>
      </c>
      <c r="B25">
        <v>0.33333333333333331</v>
      </c>
      <c r="C25">
        <v>0.47893034549502084</v>
      </c>
      <c r="D25">
        <v>0.59517735888869028</v>
      </c>
      <c r="E25">
        <v>1</v>
      </c>
      <c r="F25">
        <v>0.56776297899999995</v>
      </c>
      <c r="G25">
        <v>0.49688686534801668</v>
      </c>
      <c r="H25">
        <v>0.17224880382775121</v>
      </c>
      <c r="I25">
        <v>0.14285714285714285</v>
      </c>
      <c r="J25">
        <v>0.31670721099999999</v>
      </c>
      <c r="K25">
        <v>0.25547175799999999</v>
      </c>
      <c r="L25">
        <v>0.26047605130651147</v>
      </c>
      <c r="M25">
        <v>0.65033468690360363</v>
      </c>
      <c r="N25">
        <v>0.84346764100000005</v>
      </c>
      <c r="O25">
        <v>0.74077618336462925</v>
      </c>
      <c r="P25">
        <v>0.74190064794816413</v>
      </c>
      <c r="Q25">
        <v>0.62041987499999995</v>
      </c>
      <c r="R25">
        <v>0.62450556099999999</v>
      </c>
      <c r="S25">
        <v>1</v>
      </c>
      <c r="T25">
        <v>0.6788163935096293</v>
      </c>
      <c r="U25">
        <v>0.66716642458873521</v>
      </c>
      <c r="V25">
        <v>8.8000000000000007</v>
      </c>
    </row>
    <row r="26" spans="1:22" x14ac:dyDescent="0.25">
      <c r="A26">
        <v>6.7627942637672578E-2</v>
      </c>
      <c r="B26">
        <v>0.66666666666666663</v>
      </c>
      <c r="C26">
        <v>0.6699492451429957</v>
      </c>
      <c r="D26">
        <v>0.45295758933031999</v>
      </c>
      <c r="E26">
        <v>0.79032258064516125</v>
      </c>
      <c r="F26">
        <v>0.62892307700000005</v>
      </c>
      <c r="G26">
        <v>0.42478615502774258</v>
      </c>
      <c r="H26">
        <v>0.10047846889952153</v>
      </c>
      <c r="I26">
        <v>0.38095238095238093</v>
      </c>
      <c r="J26">
        <v>0.50653266299999999</v>
      </c>
      <c r="K26">
        <v>0.26746268699999998</v>
      </c>
      <c r="L26">
        <v>0.43375083337142167</v>
      </c>
      <c r="M26">
        <v>0.47341034996523829</v>
      </c>
      <c r="N26">
        <v>0.74111885600000005</v>
      </c>
      <c r="O26">
        <v>0.50804026446214867</v>
      </c>
      <c r="P26">
        <v>0.33801295896328293</v>
      </c>
      <c r="Q26">
        <v>0.59985585600000002</v>
      </c>
      <c r="R26">
        <v>0.60471794899999998</v>
      </c>
      <c r="S26">
        <v>2</v>
      </c>
      <c r="T26">
        <v>0</v>
      </c>
      <c r="U26">
        <v>0</v>
      </c>
      <c r="V26">
        <v>7.5</v>
      </c>
    </row>
    <row r="27" spans="1:22" x14ac:dyDescent="0.25">
      <c r="A27">
        <v>2.9046598284101378E-3</v>
      </c>
      <c r="B27">
        <v>1</v>
      </c>
      <c r="C27">
        <v>0.61819788047576629</v>
      </c>
      <c r="D27">
        <v>0.7310586422576798</v>
      </c>
      <c r="E27">
        <v>0.91935483870967738</v>
      </c>
      <c r="F27">
        <v>0.440559441</v>
      </c>
      <c r="G27">
        <v>0.37806466374577996</v>
      </c>
      <c r="H27">
        <v>0.17583732057416268</v>
      </c>
      <c r="I27">
        <v>0.5</v>
      </c>
      <c r="J27">
        <v>0.30059387799999998</v>
      </c>
      <c r="K27">
        <v>0.34192673000000001</v>
      </c>
      <c r="L27">
        <v>0.35688320936223961</v>
      </c>
      <c r="M27">
        <v>0.76105659565512429</v>
      </c>
      <c r="N27">
        <v>0.86226541599999995</v>
      </c>
      <c r="O27">
        <v>0.48576598673765264</v>
      </c>
      <c r="P27">
        <v>0.38012958963282939</v>
      </c>
      <c r="Q27">
        <v>0.636007883</v>
      </c>
      <c r="R27">
        <v>0.63696581200000002</v>
      </c>
      <c r="S27">
        <v>3</v>
      </c>
      <c r="T27">
        <v>0.49407830537231057</v>
      </c>
      <c r="U27">
        <v>0.56762432646990768</v>
      </c>
      <c r="V27">
        <v>8.3000000000000007</v>
      </c>
    </row>
    <row r="28" spans="1:22" x14ac:dyDescent="0.25">
      <c r="A28">
        <v>1.4898738859501708E-2</v>
      </c>
      <c r="B28">
        <v>1</v>
      </c>
      <c r="C28">
        <v>0.71578525556255801</v>
      </c>
      <c r="D28">
        <v>0.60130785589627556</v>
      </c>
      <c r="E28">
        <v>0.5967741935483869</v>
      </c>
      <c r="F28">
        <v>0.58519593599999997</v>
      </c>
      <c r="G28">
        <v>0.61600568690808266</v>
      </c>
      <c r="H28">
        <v>0.2930622009569378</v>
      </c>
      <c r="I28">
        <v>0.73333333333333328</v>
      </c>
      <c r="J28">
        <v>0.31167156499999998</v>
      </c>
      <c r="K28">
        <v>0.211320755</v>
      </c>
      <c r="L28">
        <v>0.49057728879906387</v>
      </c>
      <c r="M28">
        <v>0.5955111268922999</v>
      </c>
      <c r="N28">
        <v>0.62433793199999998</v>
      </c>
      <c r="O28">
        <v>0.53220552022032874</v>
      </c>
      <c r="P28">
        <v>6.2634989200863925E-2</v>
      </c>
      <c r="Q28">
        <v>0.71621621599999996</v>
      </c>
      <c r="R28">
        <v>0.66041275799999999</v>
      </c>
      <c r="S28">
        <v>3</v>
      </c>
      <c r="T28">
        <v>0</v>
      </c>
      <c r="U28">
        <v>0</v>
      </c>
      <c r="V28">
        <v>6.3</v>
      </c>
    </row>
    <row r="29" spans="1:22" x14ac:dyDescent="0.25">
      <c r="A29">
        <v>5.1159112578544906E-2</v>
      </c>
      <c r="B29">
        <v>0.66666666666666663</v>
      </c>
      <c r="C29">
        <v>0.53849005954462315</v>
      </c>
      <c r="D29">
        <v>0.77233551060693473</v>
      </c>
      <c r="E29">
        <v>0.95161290322580638</v>
      </c>
      <c r="F29">
        <v>0.55002359599999995</v>
      </c>
      <c r="G29">
        <v>0.63529613233857285</v>
      </c>
      <c r="H29">
        <v>0.44258373205741625</v>
      </c>
      <c r="I29">
        <v>0.52173913043478259</v>
      </c>
      <c r="J29">
        <v>0.33967382899999998</v>
      </c>
      <c r="K29">
        <v>0.23779873600000001</v>
      </c>
      <c r="L29">
        <v>0.26553360756378641</v>
      </c>
      <c r="M29">
        <v>0.70767047707033681</v>
      </c>
      <c r="N29">
        <v>0.81409943900000004</v>
      </c>
      <c r="O29">
        <v>0.68705047849706224</v>
      </c>
      <c r="P29">
        <v>0.49136069114470843</v>
      </c>
      <c r="Q29">
        <v>0.54460995099999998</v>
      </c>
      <c r="R29">
        <v>0.65384615400000001</v>
      </c>
      <c r="S29">
        <v>2</v>
      </c>
      <c r="T29">
        <v>0.51224299505554316</v>
      </c>
      <c r="U29">
        <v>0.47035253452236508</v>
      </c>
      <c r="V29">
        <v>8.5</v>
      </c>
    </row>
    <row r="30" spans="1:22" x14ac:dyDescent="0.25">
      <c r="A30">
        <v>6.2075560828840403E-3</v>
      </c>
      <c r="B30">
        <v>1</v>
      </c>
      <c r="C30">
        <v>0.67871489186930423</v>
      </c>
      <c r="D30">
        <v>0.63171546160603209</v>
      </c>
      <c r="E30">
        <v>0.61290322580645151</v>
      </c>
      <c r="F30">
        <v>0.61846153800000003</v>
      </c>
      <c r="G30">
        <v>0.45530946232281122</v>
      </c>
      <c r="H30">
        <v>0.15789473684210525</v>
      </c>
      <c r="I30">
        <v>0.18965517241379309</v>
      </c>
      <c r="J30">
        <v>0.33366834200000001</v>
      </c>
      <c r="K30">
        <v>0.22089552200000001</v>
      </c>
      <c r="L30">
        <v>0.51895440935077874</v>
      </c>
      <c r="M30">
        <v>0.69432802107424896</v>
      </c>
      <c r="N30">
        <v>0.91342653600000001</v>
      </c>
      <c r="O30">
        <v>0.40583420998165348</v>
      </c>
      <c r="P30">
        <v>0.5032397408207343</v>
      </c>
      <c r="Q30">
        <v>0.71526187200000002</v>
      </c>
      <c r="R30">
        <v>0.71176782999999999</v>
      </c>
      <c r="S30">
        <v>3</v>
      </c>
      <c r="T30">
        <v>0</v>
      </c>
      <c r="U30">
        <v>0</v>
      </c>
      <c r="V30">
        <v>6.4</v>
      </c>
    </row>
    <row r="31" spans="1:22" x14ac:dyDescent="0.25">
      <c r="A31">
        <v>4.6801947924306177E-2</v>
      </c>
      <c r="B31">
        <v>0.33333333333333331</v>
      </c>
      <c r="C31">
        <v>0.59977864030303074</v>
      </c>
      <c r="D31">
        <v>0.54563643812227836</v>
      </c>
      <c r="E31">
        <v>0.49999999999999994</v>
      </c>
      <c r="F31">
        <v>0.59125188500000003</v>
      </c>
      <c r="G31">
        <v>0.39818227181940968</v>
      </c>
      <c r="H31">
        <v>0.13875598086124402</v>
      </c>
      <c r="I31">
        <v>0.22689075630252101</v>
      </c>
      <c r="J31">
        <v>0.28416592800000001</v>
      </c>
      <c r="K31">
        <v>0.20485806300000001</v>
      </c>
      <c r="L31">
        <v>0.36144466452170709</v>
      </c>
      <c r="M31">
        <v>0.59909140051156073</v>
      </c>
      <c r="N31">
        <v>0.75986212200000003</v>
      </c>
      <c r="O31">
        <v>0.63315550308168567</v>
      </c>
      <c r="P31">
        <v>0.35745140388768898</v>
      </c>
      <c r="Q31">
        <v>0.61098692700000001</v>
      </c>
      <c r="R31">
        <v>0.48351648400000002</v>
      </c>
      <c r="S31">
        <v>1</v>
      </c>
      <c r="T31">
        <v>0.68443350635741618</v>
      </c>
      <c r="U31">
        <v>0.76254024517699337</v>
      </c>
      <c r="V31">
        <v>5.7</v>
      </c>
    </row>
    <row r="32" spans="1:22" x14ac:dyDescent="0.25">
      <c r="A32">
        <v>8.5319259030922717E-2</v>
      </c>
      <c r="B32">
        <v>0.66666666666666663</v>
      </c>
      <c r="C32">
        <v>0.59642693204346309</v>
      </c>
      <c r="D32">
        <v>0.46786082904895054</v>
      </c>
      <c r="E32">
        <v>0.74193548387096753</v>
      </c>
      <c r="F32">
        <v>0.592307692</v>
      </c>
      <c r="G32">
        <v>0.67578965993665874</v>
      </c>
      <c r="H32">
        <v>0.38516746411483255</v>
      </c>
      <c r="I32">
        <v>0.32</v>
      </c>
      <c r="J32">
        <v>0.36636010200000002</v>
      </c>
      <c r="K32">
        <v>0.24049563500000001</v>
      </c>
      <c r="L32">
        <v>0.38150492526840085</v>
      </c>
      <c r="M32">
        <v>0.49868752729172927</v>
      </c>
      <c r="N32">
        <v>0.85799418299999997</v>
      </c>
      <c r="O32">
        <v>0.59746224737813391</v>
      </c>
      <c r="P32">
        <v>0.28509719222462204</v>
      </c>
      <c r="Q32">
        <v>0.60549143299999997</v>
      </c>
      <c r="R32">
        <v>0.54764333799999998</v>
      </c>
      <c r="S32">
        <v>2</v>
      </c>
      <c r="T32">
        <v>0.64305706838923293</v>
      </c>
      <c r="U32">
        <v>0.60742093346560766</v>
      </c>
      <c r="V32">
        <v>7.2</v>
      </c>
    </row>
    <row r="33" spans="1:22" x14ac:dyDescent="0.25">
      <c r="A33">
        <v>8.0910854464247162E-3</v>
      </c>
      <c r="B33">
        <v>0.33333333333333331</v>
      </c>
      <c r="C33">
        <v>0.62766758948616042</v>
      </c>
      <c r="D33">
        <v>0.91300926745306821</v>
      </c>
      <c r="E33">
        <v>0.80645161290322565</v>
      </c>
      <c r="F33">
        <v>0.44153846200000002</v>
      </c>
      <c r="G33">
        <v>0.52432825855771803</v>
      </c>
      <c r="H33">
        <v>2.2727272727272728E-2</v>
      </c>
      <c r="I33">
        <v>0.31707317073170732</v>
      </c>
      <c r="J33">
        <v>0.24623115600000001</v>
      </c>
      <c r="K33">
        <v>0.21940298499999999</v>
      </c>
      <c r="L33">
        <v>0.3810846088994585</v>
      </c>
      <c r="M33">
        <v>0.94365729167680179</v>
      </c>
      <c r="N33">
        <v>0.74494866900000001</v>
      </c>
      <c r="O33">
        <v>0.26652989654491888</v>
      </c>
      <c r="P33">
        <v>0.37365010799136067</v>
      </c>
      <c r="Q33">
        <v>0.555743243</v>
      </c>
      <c r="R33">
        <v>0.63289556000000002</v>
      </c>
      <c r="S33">
        <v>1</v>
      </c>
      <c r="T33">
        <v>0</v>
      </c>
      <c r="U33">
        <v>0</v>
      </c>
      <c r="V33">
        <v>7.6</v>
      </c>
    </row>
    <row r="34" spans="1:22" x14ac:dyDescent="0.25">
      <c r="A34">
        <v>3.5213902360931443E-2</v>
      </c>
      <c r="B34">
        <v>0.33333333333333331</v>
      </c>
      <c r="C34">
        <v>0.64980357244518883</v>
      </c>
      <c r="D34">
        <v>0.80055274351833272</v>
      </c>
      <c r="E34">
        <v>0.87096774193548376</v>
      </c>
      <c r="F34">
        <v>0.61008465199999995</v>
      </c>
      <c r="G34">
        <v>0.54756973925433328</v>
      </c>
      <c r="H34">
        <v>0.14832535885167464</v>
      </c>
      <c r="I34">
        <v>0.5</v>
      </c>
      <c r="J34">
        <v>0.36623307900000002</v>
      </c>
      <c r="K34">
        <v>0.28193958400000002</v>
      </c>
      <c r="L34">
        <v>0.3580171870853357</v>
      </c>
      <c r="M34">
        <v>0.80153290205268979</v>
      </c>
      <c r="N34">
        <v>0.77065561800000004</v>
      </c>
      <c r="O34">
        <v>0.53484561179569512</v>
      </c>
      <c r="P34">
        <v>0.23110151187904968</v>
      </c>
      <c r="Q34">
        <v>0.50788288299999995</v>
      </c>
      <c r="R34">
        <v>0.68376068400000001</v>
      </c>
      <c r="S34">
        <v>1</v>
      </c>
      <c r="T34">
        <v>0.56287958594682297</v>
      </c>
      <c r="U34">
        <v>0.60994035157693161</v>
      </c>
      <c r="V34">
        <v>8</v>
      </c>
    </row>
    <row r="35" spans="1:22" x14ac:dyDescent="0.25">
      <c r="A35">
        <v>1.919308026635105E-2</v>
      </c>
      <c r="B35">
        <v>0.33333333333333331</v>
      </c>
      <c r="C35">
        <v>0.54903550960796443</v>
      </c>
      <c r="D35">
        <v>0.63248563767266985</v>
      </c>
      <c r="E35">
        <v>0.72580645161290314</v>
      </c>
      <c r="F35">
        <v>0.53846153799999996</v>
      </c>
      <c r="G35">
        <v>0.59658739727983479</v>
      </c>
      <c r="H35">
        <v>6.3397129186602869E-2</v>
      </c>
      <c r="I35">
        <v>0.31632653061224492</v>
      </c>
      <c r="J35">
        <v>0.31090938600000001</v>
      </c>
      <c r="K35">
        <v>0.24939817</v>
      </c>
      <c r="L35">
        <v>0.27407535053484522</v>
      </c>
      <c r="M35">
        <v>0.70305117914338411</v>
      </c>
      <c r="N35">
        <v>0.79664948800000002</v>
      </c>
      <c r="O35">
        <v>0.41803128302458775</v>
      </c>
      <c r="P35">
        <v>0.42332613390928725</v>
      </c>
      <c r="Q35">
        <v>0.61792816100000003</v>
      </c>
      <c r="R35">
        <v>0.713165936</v>
      </c>
      <c r="S35">
        <v>1</v>
      </c>
      <c r="T35">
        <v>0.71771459467063703</v>
      </c>
      <c r="U35">
        <v>0.71572526572125961</v>
      </c>
      <c r="V35">
        <v>7.1</v>
      </c>
    </row>
    <row r="36" spans="1:22" x14ac:dyDescent="0.25">
      <c r="A36">
        <v>1.3568535241121829E-2</v>
      </c>
      <c r="B36">
        <v>1</v>
      </c>
      <c r="C36">
        <v>0.62513166884856741</v>
      </c>
      <c r="D36">
        <v>0.51629090983609516</v>
      </c>
      <c r="E36">
        <v>0.48387096774193533</v>
      </c>
      <c r="F36">
        <v>0.55113122199999998</v>
      </c>
      <c r="G36">
        <v>0.43083627349206011</v>
      </c>
      <c r="H36">
        <v>0.3361244019138756</v>
      </c>
      <c r="I36">
        <v>0.5</v>
      </c>
      <c r="J36">
        <v>0.37203665400000002</v>
      </c>
      <c r="K36">
        <v>0.26549604900000001</v>
      </c>
      <c r="L36">
        <v>0.52598942539492666</v>
      </c>
      <c r="M36">
        <v>0.5674813198547104</v>
      </c>
      <c r="N36">
        <v>0.803746564</v>
      </c>
      <c r="O36">
        <v>0.48342999547201293</v>
      </c>
      <c r="P36">
        <v>0.23110151187904968</v>
      </c>
      <c r="Q36">
        <v>0.61892747199999998</v>
      </c>
      <c r="R36">
        <v>0.72119441699999998</v>
      </c>
      <c r="S36">
        <v>3</v>
      </c>
      <c r="T36">
        <v>0</v>
      </c>
      <c r="U36">
        <v>0</v>
      </c>
      <c r="V36">
        <v>5.6</v>
      </c>
    </row>
    <row r="37" spans="1:22" x14ac:dyDescent="0.25">
      <c r="A37">
        <v>4.1264460665551693E-2</v>
      </c>
      <c r="B37">
        <v>1</v>
      </c>
      <c r="C37">
        <v>0.52313734348911811</v>
      </c>
      <c r="D37">
        <v>0.74200848149058596</v>
      </c>
      <c r="E37">
        <v>0.37096774193548387</v>
      </c>
      <c r="F37">
        <v>0.65470085499999997</v>
      </c>
      <c r="G37">
        <v>0.47300240498473639</v>
      </c>
      <c r="H37">
        <v>0.12440191387559808</v>
      </c>
      <c r="I37">
        <v>0.27619047619047621</v>
      </c>
      <c r="J37">
        <v>0.43774427700000001</v>
      </c>
      <c r="K37">
        <v>0.25870646800000002</v>
      </c>
      <c r="L37">
        <v>0.28734628518247407</v>
      </c>
      <c r="M37">
        <v>0.67780751354933999</v>
      </c>
      <c r="N37">
        <v>0.859885872</v>
      </c>
      <c r="O37">
        <v>0.59605184381791265</v>
      </c>
      <c r="P37">
        <v>0.21382289416846653</v>
      </c>
      <c r="Q37">
        <v>0.66393628299999996</v>
      </c>
      <c r="R37">
        <v>0.67440194799999997</v>
      </c>
      <c r="S37">
        <v>3</v>
      </c>
      <c r="T37">
        <v>0.52362492596240273</v>
      </c>
      <c r="U37">
        <v>0.51685797715238979</v>
      </c>
      <c r="V37">
        <v>4.9000000000000004</v>
      </c>
    </row>
    <row r="38" spans="1:22" x14ac:dyDescent="0.25">
      <c r="A38">
        <v>2.849134622153731E-2</v>
      </c>
      <c r="B38">
        <v>0.33333333333333331</v>
      </c>
      <c r="C38">
        <v>0.56167694957827308</v>
      </c>
      <c r="D38">
        <v>0.59340423108988583</v>
      </c>
      <c r="E38">
        <v>0.74193548387096753</v>
      </c>
      <c r="F38">
        <v>0.60032733199999999</v>
      </c>
      <c r="G38">
        <v>0.36025748883584724</v>
      </c>
      <c r="H38">
        <v>0.15550239234449761</v>
      </c>
      <c r="I38">
        <v>0.25</v>
      </c>
      <c r="J38">
        <v>0.293381803</v>
      </c>
      <c r="K38">
        <v>0.234148407</v>
      </c>
      <c r="L38">
        <v>0.34657581296813983</v>
      </c>
      <c r="M38">
        <v>0.63836390306873536</v>
      </c>
      <c r="N38">
        <v>0.73551319100000001</v>
      </c>
      <c r="O38">
        <v>0.46680762046388596</v>
      </c>
      <c r="P38">
        <v>0.47624190064794819</v>
      </c>
      <c r="Q38">
        <v>0.56748954500000004</v>
      </c>
      <c r="R38">
        <v>0.59667199599999998</v>
      </c>
      <c r="S38">
        <v>1</v>
      </c>
      <c r="T38">
        <v>0.49074833541899354</v>
      </c>
      <c r="U38">
        <v>0.5182057908511204</v>
      </c>
      <c r="V38">
        <v>7.2</v>
      </c>
    </row>
    <row r="39" spans="1:22" x14ac:dyDescent="0.25">
      <c r="A39">
        <v>8.2493632974812769E-2</v>
      </c>
      <c r="B39">
        <v>0.66666666666666663</v>
      </c>
      <c r="C39">
        <v>0.52240085679787751</v>
      </c>
      <c r="D39">
        <v>0.58804418080324006</v>
      </c>
      <c r="E39">
        <v>0.5645161290322579</v>
      </c>
      <c r="F39">
        <v>0.51907692299999997</v>
      </c>
      <c r="G39">
        <v>0.55247807330120313</v>
      </c>
      <c r="H39">
        <v>0.12440191387559808</v>
      </c>
      <c r="I39">
        <v>0.30909090909090908</v>
      </c>
      <c r="J39">
        <v>0.30110552800000001</v>
      </c>
      <c r="K39">
        <v>0.22149253699999999</v>
      </c>
      <c r="L39">
        <v>0.39178811432846966</v>
      </c>
      <c r="M39">
        <v>0.74378003429589168</v>
      </c>
      <c r="N39">
        <v>0.85675729199999995</v>
      </c>
      <c r="O39">
        <v>0.69099835095862927</v>
      </c>
      <c r="P39">
        <v>0.4222462203023758</v>
      </c>
      <c r="Q39">
        <v>0.63307183</v>
      </c>
      <c r="R39">
        <v>0.66632249200000004</v>
      </c>
      <c r="S39">
        <v>2</v>
      </c>
      <c r="T39">
        <v>0.53487232998902545</v>
      </c>
      <c r="U39">
        <v>0.60272657028376864</v>
      </c>
      <c r="V39">
        <v>6.1</v>
      </c>
    </row>
    <row r="40" spans="1:22" x14ac:dyDescent="0.25">
      <c r="A40">
        <v>0.1395129984683646</v>
      </c>
      <c r="B40">
        <v>0.66666666666666663</v>
      </c>
      <c r="C40">
        <v>0.48472340042485651</v>
      </c>
      <c r="D40">
        <v>0.50492292649330039</v>
      </c>
      <c r="E40">
        <v>0.69354838709677424</v>
      </c>
      <c r="F40">
        <v>0.52233993599999995</v>
      </c>
      <c r="G40">
        <v>0.60391124450005584</v>
      </c>
      <c r="H40">
        <v>5.5023923444976079E-2</v>
      </c>
      <c r="I40">
        <v>0.3125</v>
      </c>
      <c r="J40">
        <v>0.30752565199999998</v>
      </c>
      <c r="K40">
        <v>0.202699079</v>
      </c>
      <c r="L40">
        <v>0.25664148395537634</v>
      </c>
      <c r="M40">
        <v>0.54192671925782365</v>
      </c>
      <c r="N40">
        <v>0.75175383699999998</v>
      </c>
      <c r="O40">
        <v>0.59801139325433794</v>
      </c>
      <c r="P40">
        <v>0.43736501079913609</v>
      </c>
      <c r="Q40">
        <v>0.62934362899999996</v>
      </c>
      <c r="R40">
        <v>0.65255070100000001</v>
      </c>
      <c r="S40">
        <v>2</v>
      </c>
      <c r="T40">
        <v>0.78103506710045723</v>
      </c>
      <c r="U40">
        <v>0.81262238811779097</v>
      </c>
      <c r="V40">
        <v>6.9</v>
      </c>
    </row>
    <row r="41" spans="1:22" x14ac:dyDescent="0.25">
      <c r="A41">
        <v>6.2937787332958545E-2</v>
      </c>
      <c r="B41">
        <v>0</v>
      </c>
      <c r="C41">
        <v>0.66165438860821157</v>
      </c>
      <c r="D41">
        <v>0.79094325819109068</v>
      </c>
      <c r="E41">
        <v>0.93548387096774188</v>
      </c>
      <c r="F41">
        <v>0.45161290300000001</v>
      </c>
      <c r="G41">
        <v>0.63940391456082835</v>
      </c>
      <c r="H41">
        <v>8.3732057416267949E-2</v>
      </c>
      <c r="I41">
        <v>0.26373626373626374</v>
      </c>
      <c r="J41">
        <v>0.31317879700000001</v>
      </c>
      <c r="K41">
        <v>0.20221473300000001</v>
      </c>
      <c r="L41">
        <v>0.60606779488984031</v>
      </c>
      <c r="M41">
        <v>0.81029025056942361</v>
      </c>
      <c r="N41">
        <v>0.77729393000000002</v>
      </c>
      <c r="O41">
        <v>0.63913343674224987</v>
      </c>
      <c r="P41">
        <v>0.3282937365010799</v>
      </c>
      <c r="Q41">
        <v>0.57727308200000005</v>
      </c>
      <c r="R41">
        <v>0.62279531600000004</v>
      </c>
      <c r="S41">
        <v>0</v>
      </c>
      <c r="T41">
        <v>0.62958829450538889</v>
      </c>
      <c r="U41">
        <v>0.60533403623039916</v>
      </c>
      <c r="V41">
        <v>8.4</v>
      </c>
    </row>
    <row r="42" spans="1:22" x14ac:dyDescent="0.25">
      <c r="A42">
        <v>5.2475842241775587E-2</v>
      </c>
      <c r="B42">
        <v>1</v>
      </c>
      <c r="C42">
        <v>0.52786191939233773</v>
      </c>
      <c r="D42">
        <v>0.64172854398179036</v>
      </c>
      <c r="E42">
        <v>0.82258064516129015</v>
      </c>
      <c r="F42">
        <v>0.52373438500000002</v>
      </c>
      <c r="G42">
        <v>0.5876318363379045</v>
      </c>
      <c r="H42">
        <v>0.28349282296650719</v>
      </c>
      <c r="I42">
        <v>0.23809523809523808</v>
      </c>
      <c r="J42">
        <v>0.310870592</v>
      </c>
      <c r="K42">
        <v>0.28396479099999999</v>
      </c>
      <c r="L42">
        <v>0.32828865667918439</v>
      </c>
      <c r="M42">
        <v>0.6822504983773594</v>
      </c>
      <c r="N42">
        <v>0.83943798400000003</v>
      </c>
      <c r="O42">
        <v>0.64787783783035169</v>
      </c>
      <c r="P42">
        <v>0.63930885529157666</v>
      </c>
      <c r="Q42">
        <v>0.61752011200000001</v>
      </c>
      <c r="R42">
        <v>0.66786725000000002</v>
      </c>
      <c r="S42">
        <v>3</v>
      </c>
      <c r="T42">
        <v>0</v>
      </c>
      <c r="U42">
        <v>0</v>
      </c>
      <c r="V42">
        <v>7.7</v>
      </c>
    </row>
    <row r="43" spans="1:22" x14ac:dyDescent="0.25">
      <c r="A43">
        <v>5.7080178978971559E-2</v>
      </c>
      <c r="B43">
        <v>0.33333333333333331</v>
      </c>
      <c r="C43">
        <v>0.57638617145981985</v>
      </c>
      <c r="D43">
        <v>0.77154581448577664</v>
      </c>
      <c r="E43">
        <v>0.58064516129032251</v>
      </c>
      <c r="F43">
        <v>0.49575596799999999</v>
      </c>
      <c r="G43">
        <v>0.47078748828485045</v>
      </c>
      <c r="H43">
        <v>9.0909090909090912E-2</v>
      </c>
      <c r="I43">
        <v>0.31506849315068491</v>
      </c>
      <c r="J43">
        <v>0.30324034</v>
      </c>
      <c r="K43">
        <v>0.20895522399999999</v>
      </c>
      <c r="L43">
        <v>0.40038776249515673</v>
      </c>
      <c r="M43">
        <v>0.94268545296330142</v>
      </c>
      <c r="N43">
        <v>0</v>
      </c>
      <c r="O43">
        <v>0.51230763748711716</v>
      </c>
      <c r="P43">
        <v>3.9956803455723541E-2</v>
      </c>
      <c r="Q43">
        <v>0</v>
      </c>
      <c r="R43">
        <v>0</v>
      </c>
      <c r="S43">
        <v>1</v>
      </c>
      <c r="T43">
        <v>0.38787337937039373</v>
      </c>
      <c r="U43">
        <v>0.43174060060925018</v>
      </c>
      <c r="V43">
        <v>6.2</v>
      </c>
    </row>
    <row r="44" spans="1:22" x14ac:dyDescent="0.25">
      <c r="A44">
        <v>2.125045282844645E-2</v>
      </c>
      <c r="B44">
        <v>0.33333333333333331</v>
      </c>
      <c r="C44">
        <v>0.57728529268631767</v>
      </c>
      <c r="D44">
        <v>0.68598772312789824</v>
      </c>
      <c r="E44">
        <v>0.67741935483870941</v>
      </c>
      <c r="F44">
        <v>0.51578947399999997</v>
      </c>
      <c r="G44">
        <v>0.29419660911897161</v>
      </c>
      <c r="H44">
        <v>6.4593301435406703E-2</v>
      </c>
      <c r="I44">
        <v>0.43023255813953487</v>
      </c>
      <c r="J44">
        <v>0.33941638000000002</v>
      </c>
      <c r="K44">
        <v>0.25294579699999997</v>
      </c>
      <c r="L44">
        <v>0.26602082628816537</v>
      </c>
      <c r="M44">
        <v>0.63155030649477295</v>
      </c>
      <c r="N44">
        <v>0.88523937200000002</v>
      </c>
      <c r="O44">
        <v>0.44208910969077742</v>
      </c>
      <c r="P44">
        <v>0.2505399568034557</v>
      </c>
      <c r="Q44">
        <v>0.68069498100000003</v>
      </c>
      <c r="R44">
        <v>0.81230769199999997</v>
      </c>
      <c r="S44">
        <v>1</v>
      </c>
      <c r="T44">
        <v>0.79851614509931523</v>
      </c>
      <c r="U44">
        <v>0.75827923275591913</v>
      </c>
      <c r="V44">
        <v>6.8</v>
      </c>
    </row>
    <row r="45" spans="1:22" x14ac:dyDescent="0.25">
      <c r="A45">
        <v>0.20653006864800819</v>
      </c>
      <c r="B45">
        <v>1</v>
      </c>
      <c r="C45">
        <v>0.61820206283994328</v>
      </c>
      <c r="D45">
        <v>0</v>
      </c>
      <c r="E45">
        <v>0.70967741935483863</v>
      </c>
      <c r="F45">
        <v>0.55837955100000003</v>
      </c>
      <c r="G45">
        <v>0.39245001126568629</v>
      </c>
      <c r="H45">
        <v>0.31818181818181818</v>
      </c>
      <c r="I45">
        <v>0.24242424242424243</v>
      </c>
      <c r="J45">
        <v>0.34007025699999999</v>
      </c>
      <c r="K45">
        <v>0.25415243500000001</v>
      </c>
      <c r="L45">
        <v>0.56850997653570301</v>
      </c>
      <c r="M45">
        <v>0</v>
      </c>
      <c r="N45">
        <v>0.77921046299999996</v>
      </c>
      <c r="O45">
        <v>0.50244180218889911</v>
      </c>
      <c r="P45">
        <v>0.25809935205183587</v>
      </c>
      <c r="Q45">
        <v>0.59949234900000004</v>
      </c>
      <c r="R45">
        <v>0.63871930499999996</v>
      </c>
      <c r="S45">
        <v>3</v>
      </c>
      <c r="T45">
        <v>0</v>
      </c>
      <c r="U45">
        <v>0</v>
      </c>
      <c r="V45">
        <v>7</v>
      </c>
    </row>
    <row r="46" spans="1:22" x14ac:dyDescent="0.25">
      <c r="A46">
        <v>2.218745469623018E-2</v>
      </c>
      <c r="B46">
        <v>0.66666666666666663</v>
      </c>
      <c r="C46">
        <v>0.64562226493372743</v>
      </c>
      <c r="D46">
        <v>0.51882120469149651</v>
      </c>
      <c r="E46">
        <v>0.80645161290322565</v>
      </c>
      <c r="F46">
        <v>0.54331254299999998</v>
      </c>
      <c r="G46">
        <v>0.54862786786733975</v>
      </c>
      <c r="H46">
        <v>0.291866028708134</v>
      </c>
      <c r="I46">
        <v>0.33333333333333331</v>
      </c>
      <c r="J46">
        <v>0.32197021100000001</v>
      </c>
      <c r="K46">
        <v>0.25413473199999997</v>
      </c>
      <c r="L46">
        <v>0.47867501252147371</v>
      </c>
      <c r="M46">
        <v>0.52921435155686725</v>
      </c>
      <c r="N46">
        <v>0.81185268799999999</v>
      </c>
      <c r="O46">
        <v>0.54865155571174617</v>
      </c>
      <c r="P46">
        <v>0.62311015118790491</v>
      </c>
      <c r="Q46">
        <v>0.64518136599999998</v>
      </c>
      <c r="R46">
        <v>0.70364372500000005</v>
      </c>
      <c r="S46">
        <v>2</v>
      </c>
      <c r="T46">
        <v>0.74633014494807493</v>
      </c>
      <c r="U46">
        <v>0.77883770103152072</v>
      </c>
      <c r="V46">
        <v>7.6</v>
      </c>
    </row>
    <row r="47" spans="1:22" x14ac:dyDescent="0.25">
      <c r="A47">
        <v>5.1320729925623835E-3</v>
      </c>
      <c r="B47">
        <v>1</v>
      </c>
      <c r="C47">
        <v>0.50351872137083731</v>
      </c>
      <c r="D47">
        <v>0.74574844318187083</v>
      </c>
      <c r="E47">
        <v>0.74193548387096753</v>
      </c>
      <c r="F47">
        <v>0.56663685200000002</v>
      </c>
      <c r="G47">
        <v>0.35826883523151315</v>
      </c>
      <c r="H47">
        <v>8.9712918660287078E-2</v>
      </c>
      <c r="I47">
        <v>0.3783783783783784</v>
      </c>
      <c r="J47">
        <v>0.32271824199999999</v>
      </c>
      <c r="K47">
        <v>0.233252343</v>
      </c>
      <c r="L47">
        <v>0.30032865823333205</v>
      </c>
      <c r="M47">
        <v>0.77382048526721214</v>
      </c>
      <c r="N47">
        <v>0.80657495700000004</v>
      </c>
      <c r="O47">
        <v>0.51215651062615108</v>
      </c>
      <c r="P47">
        <v>0.61663066954643631</v>
      </c>
      <c r="Q47">
        <v>0.63579973400000001</v>
      </c>
      <c r="R47">
        <v>0.68062210999999995</v>
      </c>
      <c r="S47">
        <v>3</v>
      </c>
      <c r="T47">
        <v>0</v>
      </c>
      <c r="U47">
        <v>0</v>
      </c>
      <c r="V47">
        <v>7.2</v>
      </c>
    </row>
    <row r="48" spans="1:22" x14ac:dyDescent="0.25">
      <c r="A48">
        <v>3.4010672689665969E-2</v>
      </c>
      <c r="B48">
        <v>1</v>
      </c>
      <c r="C48">
        <v>0.87412911023610274</v>
      </c>
      <c r="D48">
        <v>0</v>
      </c>
      <c r="E48">
        <v>0.48387096774193533</v>
      </c>
      <c r="F48">
        <v>0.54193548400000002</v>
      </c>
      <c r="G48">
        <v>0.30919308455007494</v>
      </c>
      <c r="H48">
        <v>0.37200956937799046</v>
      </c>
      <c r="I48">
        <v>0.3783783783783784</v>
      </c>
      <c r="J48">
        <v>0.30901820899999999</v>
      </c>
      <c r="K48">
        <v>0.25164500099999998</v>
      </c>
      <c r="L48">
        <v>0.81480836620499253</v>
      </c>
      <c r="M48">
        <v>0</v>
      </c>
      <c r="N48">
        <v>0.74764442200000003</v>
      </c>
      <c r="O48">
        <v>0.66450065525013768</v>
      </c>
      <c r="P48">
        <v>0.32289416846652269</v>
      </c>
      <c r="Q48">
        <v>0.57244589000000001</v>
      </c>
      <c r="R48">
        <v>0.53835514399999995</v>
      </c>
      <c r="S48">
        <v>3</v>
      </c>
      <c r="T48">
        <v>0</v>
      </c>
      <c r="U48">
        <v>0</v>
      </c>
      <c r="V48">
        <v>5.6</v>
      </c>
    </row>
    <row r="49" spans="1:22" x14ac:dyDescent="0.25">
      <c r="A49">
        <v>1.5681476124527096E-3</v>
      </c>
      <c r="B49">
        <v>1</v>
      </c>
      <c r="C49">
        <v>0.68184296582560111</v>
      </c>
      <c r="D49">
        <v>0.54000414534807495</v>
      </c>
      <c r="E49">
        <v>0.5967741935483869</v>
      </c>
      <c r="F49">
        <v>0.592745466</v>
      </c>
      <c r="G49">
        <v>0.69111300324053404</v>
      </c>
      <c r="H49">
        <v>0.34210526315789475</v>
      </c>
      <c r="I49">
        <v>0.5625</v>
      </c>
      <c r="J49">
        <v>0.33974751800000003</v>
      </c>
      <c r="K49">
        <v>0.26161873600000002</v>
      </c>
      <c r="L49">
        <v>0.48049191880076408</v>
      </c>
      <c r="M49">
        <v>0.59873071291430979</v>
      </c>
      <c r="N49">
        <v>0.92225201099999998</v>
      </c>
      <c r="O49">
        <v>0.88686448046060062</v>
      </c>
      <c r="P49">
        <v>0.2861771058315335</v>
      </c>
      <c r="Q49">
        <v>0.66575850000000003</v>
      </c>
      <c r="R49">
        <v>0.72787427599999999</v>
      </c>
      <c r="S49">
        <v>3</v>
      </c>
      <c r="T49">
        <v>0</v>
      </c>
      <c r="U49">
        <v>0</v>
      </c>
      <c r="V49">
        <v>6.3</v>
      </c>
    </row>
    <row r="50" spans="1:22" x14ac:dyDescent="0.25">
      <c r="A50">
        <v>5.526531601332562E-2</v>
      </c>
      <c r="B50">
        <v>1</v>
      </c>
      <c r="C50">
        <v>0.45183717906335663</v>
      </c>
      <c r="D50">
        <v>0.58978542297798342</v>
      </c>
      <c r="E50">
        <v>0.72580645161290314</v>
      </c>
      <c r="F50">
        <v>0.52518440499999997</v>
      </c>
      <c r="G50">
        <v>0.55541427330115145</v>
      </c>
      <c r="H50">
        <v>5.2631578947368418E-2</v>
      </c>
      <c r="I50">
        <v>0.33333333333333331</v>
      </c>
      <c r="J50">
        <v>0.31031871700000002</v>
      </c>
      <c r="K50">
        <v>0.29196483299999998</v>
      </c>
      <c r="L50">
        <v>0</v>
      </c>
      <c r="M50">
        <v>0.46239921924968269</v>
      </c>
      <c r="N50">
        <v>0.54021447700000003</v>
      </c>
      <c r="O50">
        <v>0.63967927895747811</v>
      </c>
      <c r="P50">
        <v>5.3995680345572353E-2</v>
      </c>
      <c r="Q50">
        <v>0.56559684700000001</v>
      </c>
      <c r="R50">
        <v>0.28205128200000001</v>
      </c>
      <c r="S50">
        <v>3</v>
      </c>
      <c r="T50">
        <v>0.2750918897317341</v>
      </c>
      <c r="U50">
        <v>0.24013767910551365</v>
      </c>
      <c r="V50">
        <v>7.1</v>
      </c>
    </row>
    <row r="51" spans="1:22" x14ac:dyDescent="0.25">
      <c r="A51">
        <v>0.15444564141390027</v>
      </c>
      <c r="B51">
        <v>1</v>
      </c>
      <c r="C51">
        <v>0.60065662456938973</v>
      </c>
      <c r="D51">
        <v>0.62814446385480549</v>
      </c>
      <c r="E51">
        <v>0.64516129032258052</v>
      </c>
      <c r="F51">
        <v>0.53487179500000004</v>
      </c>
      <c r="G51">
        <v>0.3430112286944661</v>
      </c>
      <c r="H51">
        <v>9.8086124401913874E-2</v>
      </c>
      <c r="I51">
        <v>0.32258064516129031</v>
      </c>
      <c r="J51">
        <v>0.28726968200000003</v>
      </c>
      <c r="K51">
        <v>0.22985074599999999</v>
      </c>
      <c r="L51">
        <v>0.36478766259920054</v>
      </c>
      <c r="M51">
        <v>0.59852481751604802</v>
      </c>
      <c r="N51">
        <v>0.76885828700000003</v>
      </c>
      <c r="O51">
        <v>0.46643646112605697</v>
      </c>
      <c r="P51">
        <v>0.28293736501079914</v>
      </c>
      <c r="Q51">
        <v>0.69927967599999996</v>
      </c>
      <c r="R51">
        <v>0.70077939700000003</v>
      </c>
      <c r="S51">
        <v>3</v>
      </c>
      <c r="T51">
        <v>0.49282932039541666</v>
      </c>
      <c r="U51">
        <v>0.50756931415998352</v>
      </c>
      <c r="V51">
        <v>6.6</v>
      </c>
    </row>
    <row r="52" spans="1:22" x14ac:dyDescent="0.25">
      <c r="A52">
        <v>0.14005445304665465</v>
      </c>
      <c r="B52">
        <v>0</v>
      </c>
      <c r="C52">
        <v>0.46141965106861249</v>
      </c>
      <c r="D52">
        <v>0.63334463105743588</v>
      </c>
      <c r="E52">
        <v>0.91935483870967738</v>
      </c>
      <c r="F52">
        <v>0.69854469900000005</v>
      </c>
      <c r="G52">
        <v>0.40056141661542571</v>
      </c>
      <c r="H52">
        <v>4.4258373205741629E-2</v>
      </c>
      <c r="I52">
        <v>0.1702127659574468</v>
      </c>
      <c r="J52">
        <v>0.33654760299999997</v>
      </c>
      <c r="K52">
        <v>0.29931424000000001</v>
      </c>
      <c r="L52">
        <v>0.2332067009577807</v>
      </c>
      <c r="M52">
        <v>0.71343060588534946</v>
      </c>
      <c r="N52">
        <v>0.90454517099999998</v>
      </c>
      <c r="O52">
        <v>0.62355368415423784</v>
      </c>
      <c r="P52">
        <v>0.40820734341252701</v>
      </c>
      <c r="Q52">
        <v>0.64827545600000003</v>
      </c>
      <c r="R52">
        <v>0.68217054300000002</v>
      </c>
      <c r="S52">
        <v>0</v>
      </c>
      <c r="T52">
        <v>0.3473800707070781</v>
      </c>
      <c r="U52">
        <v>0.34835389767994335</v>
      </c>
      <c r="V52">
        <v>8.3000000000000007</v>
      </c>
    </row>
    <row r="53" spans="1:22" x14ac:dyDescent="0.25">
      <c r="A53">
        <v>0.168632375261411</v>
      </c>
      <c r="B53">
        <v>0</v>
      </c>
      <c r="C53">
        <v>0.50562696007129682</v>
      </c>
      <c r="D53">
        <v>0.71168994983712008</v>
      </c>
      <c r="E53">
        <v>0.79032258064516125</v>
      </c>
      <c r="F53">
        <v>0.55042734999999998</v>
      </c>
      <c r="G53">
        <v>0.37361921100876144</v>
      </c>
      <c r="H53">
        <v>0.17464114832535885</v>
      </c>
      <c r="I53">
        <v>0.2857142857142857</v>
      </c>
      <c r="J53">
        <v>0.36270240100000001</v>
      </c>
      <c r="K53">
        <v>0.26003316700000001</v>
      </c>
      <c r="L53">
        <v>0.27547982000962279</v>
      </c>
      <c r="M53">
        <v>0.72774802448075648</v>
      </c>
      <c r="N53">
        <v>0.81286190899999999</v>
      </c>
      <c r="O53">
        <v>0.50470925811796541</v>
      </c>
      <c r="P53">
        <v>0.23218142548596113</v>
      </c>
      <c r="Q53">
        <v>0.63134372599999999</v>
      </c>
      <c r="R53">
        <v>0.57294429700000005</v>
      </c>
      <c r="S53">
        <v>0</v>
      </c>
      <c r="T53">
        <v>0</v>
      </c>
      <c r="U53">
        <v>0</v>
      </c>
      <c r="V53">
        <v>7.5</v>
      </c>
    </row>
    <row r="54" spans="1:22" x14ac:dyDescent="0.25">
      <c r="A54">
        <v>2.8261725064402769E-2</v>
      </c>
      <c r="B54">
        <v>1</v>
      </c>
      <c r="C54">
        <v>0.5647262300538286</v>
      </c>
      <c r="D54">
        <v>0.71416038837268303</v>
      </c>
      <c r="E54">
        <v>0.61290322580645151</v>
      </c>
      <c r="F54">
        <v>0.523690773</v>
      </c>
      <c r="G54">
        <v>0.60839809443050863</v>
      </c>
      <c r="H54">
        <v>0.37200956937799046</v>
      </c>
      <c r="I54">
        <v>0.48837209302325579</v>
      </c>
      <c r="J54">
        <v>0.298249351</v>
      </c>
      <c r="K54">
        <v>0.21364499200000001</v>
      </c>
      <c r="L54">
        <v>0.27017376856598746</v>
      </c>
      <c r="M54">
        <v>0.70061183913485781</v>
      </c>
      <c r="N54">
        <v>0.94131665200000003</v>
      </c>
      <c r="O54">
        <v>0.54753577908116102</v>
      </c>
      <c r="P54">
        <v>0.39524838012958963</v>
      </c>
      <c r="Q54">
        <v>0.74271045199999997</v>
      </c>
      <c r="R54">
        <v>0.74809300599999995</v>
      </c>
      <c r="S54">
        <v>3</v>
      </c>
      <c r="T54">
        <v>0.61191461532101099</v>
      </c>
      <c r="U54">
        <v>0.58794521147746148</v>
      </c>
      <c r="V54">
        <v>6.4</v>
      </c>
    </row>
    <row r="55" spans="1:22" x14ac:dyDescent="0.25">
      <c r="A55">
        <v>0.19634511668691093</v>
      </c>
      <c r="B55">
        <v>1</v>
      </c>
      <c r="C55">
        <v>0.56587775012197272</v>
      </c>
      <c r="D55">
        <v>0.67411903239712556</v>
      </c>
      <c r="E55">
        <v>0.91935483870967738</v>
      </c>
      <c r="F55">
        <v>0.55234639600000002</v>
      </c>
      <c r="G55">
        <v>0.60351971857255093</v>
      </c>
      <c r="H55">
        <v>0.49521531100478466</v>
      </c>
      <c r="I55">
        <v>0.33333333333333331</v>
      </c>
      <c r="J55">
        <v>0.31724660999999998</v>
      </c>
      <c r="K55">
        <v>0.25100910500000001</v>
      </c>
      <c r="L55">
        <v>0.43631696832737027</v>
      </c>
      <c r="M55">
        <v>0.71900327539502484</v>
      </c>
      <c r="N55">
        <v>0.96348667799999999</v>
      </c>
      <c r="O55">
        <v>0.74643492182201288</v>
      </c>
      <c r="P55">
        <v>0.48056155507559395</v>
      </c>
      <c r="Q55">
        <v>0.68643865100000001</v>
      </c>
      <c r="R55">
        <v>0.763784888</v>
      </c>
      <c r="S55">
        <v>3</v>
      </c>
      <c r="T55">
        <v>0</v>
      </c>
      <c r="U55">
        <v>0</v>
      </c>
      <c r="V55">
        <v>8.3000000000000007</v>
      </c>
    </row>
    <row r="56" spans="1:22" x14ac:dyDescent="0.25">
      <c r="A56">
        <v>7.2756035451855813E-2</v>
      </c>
      <c r="B56">
        <v>1</v>
      </c>
      <c r="C56">
        <v>0.58187303110597322</v>
      </c>
      <c r="D56">
        <v>0.63946673423793188</v>
      </c>
      <c r="E56">
        <v>0.87096774193548376</v>
      </c>
      <c r="F56">
        <v>0.31538461499999998</v>
      </c>
      <c r="G56">
        <v>0.31772815989565728</v>
      </c>
      <c r="H56">
        <v>0.14114832535885166</v>
      </c>
      <c r="I56">
        <v>0.28749999999999998</v>
      </c>
      <c r="J56">
        <v>0.23115577900000001</v>
      </c>
      <c r="K56">
        <v>0.16417910399999999</v>
      </c>
      <c r="L56">
        <v>0.31807539304831217</v>
      </c>
      <c r="M56">
        <v>0.60179225194437569</v>
      </c>
      <c r="N56">
        <v>0.79888242899999995</v>
      </c>
      <c r="O56">
        <v>0.3010879239313547</v>
      </c>
      <c r="P56">
        <v>0.66846652267818574</v>
      </c>
      <c r="Q56">
        <v>0.59802042200000005</v>
      </c>
      <c r="R56">
        <v>0.57360991100000003</v>
      </c>
      <c r="S56">
        <v>3</v>
      </c>
      <c r="T56">
        <v>0.82643493213639496</v>
      </c>
      <c r="U56">
        <v>0.79967629877515534</v>
      </c>
      <c r="V56">
        <v>8</v>
      </c>
    </row>
    <row r="57" spans="1:22" x14ac:dyDescent="0.25">
      <c r="A57">
        <v>4.6806199166937429E-2</v>
      </c>
      <c r="B57">
        <v>1</v>
      </c>
      <c r="C57">
        <v>0.67450466259978836</v>
      </c>
      <c r="D57">
        <v>0.474832236572582</v>
      </c>
      <c r="E57">
        <v>0.80645161290322565</v>
      </c>
      <c r="F57">
        <v>0.54430027800000003</v>
      </c>
      <c r="G57">
        <v>0.44194725899773946</v>
      </c>
      <c r="H57">
        <v>0.52631578947368418</v>
      </c>
      <c r="I57">
        <v>0.5714285714285714</v>
      </c>
      <c r="J57">
        <v>0.32209239000000001</v>
      </c>
      <c r="K57">
        <v>0.217137206</v>
      </c>
      <c r="L57">
        <v>0.4971455729524949</v>
      </c>
      <c r="M57">
        <v>0.47982147688531585</v>
      </c>
      <c r="N57">
        <v>0.85890324200000001</v>
      </c>
      <c r="O57">
        <v>0.43574745834501882</v>
      </c>
      <c r="P57">
        <v>0.83261339092872566</v>
      </c>
      <c r="Q57">
        <v>0.62608108100000004</v>
      </c>
      <c r="R57">
        <v>0.693333333</v>
      </c>
      <c r="S57">
        <v>3</v>
      </c>
      <c r="T57">
        <v>0.34670051042674194</v>
      </c>
      <c r="U57">
        <v>0.35749134438535235</v>
      </c>
      <c r="V57">
        <v>7.6</v>
      </c>
    </row>
    <row r="58" spans="1:22" x14ac:dyDescent="0.25">
      <c r="A58">
        <v>2.1764605835439328E-2</v>
      </c>
      <c r="B58">
        <v>1</v>
      </c>
      <c r="C58">
        <v>0.71982743966977147</v>
      </c>
      <c r="D58">
        <v>0.47064559164917263</v>
      </c>
      <c r="E58">
        <v>0.29032258064516131</v>
      </c>
      <c r="F58">
        <v>0.49317038099999999</v>
      </c>
      <c r="G58">
        <v>0.2530760316122142</v>
      </c>
      <c r="H58">
        <v>8.7320574162679424E-2</v>
      </c>
      <c r="I58">
        <v>0.21052631578947367</v>
      </c>
      <c r="J58">
        <v>0.33926642600000001</v>
      </c>
      <c r="K58">
        <v>0.33198493499999998</v>
      </c>
      <c r="L58">
        <v>0.56518300003254174</v>
      </c>
      <c r="M58">
        <v>0.57427314624579928</v>
      </c>
      <c r="N58">
        <v>0.84994023500000004</v>
      </c>
      <c r="O58">
        <v>0.35135663130835748</v>
      </c>
      <c r="P58">
        <v>0.46220302375809935</v>
      </c>
      <c r="Q58">
        <v>0.62313636100000003</v>
      </c>
      <c r="R58">
        <v>0.66782923199999999</v>
      </c>
      <c r="S58">
        <v>3</v>
      </c>
      <c r="T58">
        <v>0</v>
      </c>
      <c r="U58">
        <v>0</v>
      </c>
      <c r="V58">
        <v>4.4000000000000004</v>
      </c>
    </row>
    <row r="59" spans="1:22" x14ac:dyDescent="0.25">
      <c r="A59">
        <v>0.95382702746763759</v>
      </c>
      <c r="B59">
        <v>1</v>
      </c>
      <c r="C59">
        <v>0.30012963855284325</v>
      </c>
      <c r="D59">
        <v>0</v>
      </c>
      <c r="E59">
        <v>0.91935483870967738</v>
      </c>
      <c r="F59">
        <v>0.55641025600000005</v>
      </c>
      <c r="G59">
        <v>0.66318651552970331</v>
      </c>
      <c r="H59">
        <v>5.7416267942583733E-2</v>
      </c>
      <c r="I59">
        <v>0.33333333333333331</v>
      </c>
      <c r="J59">
        <v>0.293132328</v>
      </c>
      <c r="K59">
        <v>0.34825870599999997</v>
      </c>
      <c r="L59">
        <v>0.11577796986351328</v>
      </c>
      <c r="M59">
        <v>0</v>
      </c>
      <c r="N59">
        <v>0.82298048899999998</v>
      </c>
      <c r="O59">
        <v>0.46112233490254834</v>
      </c>
      <c r="P59">
        <v>0.39092872570194387</v>
      </c>
      <c r="Q59">
        <v>0.64877023599999994</v>
      </c>
      <c r="R59">
        <v>0.72506756299999997</v>
      </c>
      <c r="S59">
        <v>3</v>
      </c>
      <c r="T59">
        <v>0</v>
      </c>
      <c r="U59">
        <v>0</v>
      </c>
      <c r="V59">
        <v>8.3000000000000007</v>
      </c>
    </row>
    <row r="60" spans="1:22" x14ac:dyDescent="0.25">
      <c r="A60">
        <v>0.43765938807364874</v>
      </c>
      <c r="B60">
        <v>1</v>
      </c>
      <c r="C60">
        <v>0.72418379357112994</v>
      </c>
      <c r="D60">
        <v>0.58741732870580177</v>
      </c>
      <c r="E60">
        <v>0.85483870967741937</v>
      </c>
      <c r="F60">
        <v>0.59493433399999995</v>
      </c>
      <c r="G60">
        <v>0.66684429631626285</v>
      </c>
      <c r="H60">
        <v>0.55980861244019142</v>
      </c>
      <c r="I60">
        <v>0.6</v>
      </c>
      <c r="J60">
        <v>0.350614863</v>
      </c>
      <c r="K60">
        <v>0.26501638199999999</v>
      </c>
      <c r="L60">
        <v>0.54452316867631023</v>
      </c>
      <c r="M60">
        <v>0.59104531497096802</v>
      </c>
      <c r="N60">
        <v>0.72732658900000002</v>
      </c>
      <c r="O60">
        <v>0.76655066344437106</v>
      </c>
      <c r="P60">
        <v>0.21814254859611232</v>
      </c>
      <c r="Q60">
        <v>0.55405405399999996</v>
      </c>
      <c r="R60">
        <v>0.64825045999999997</v>
      </c>
      <c r="S60">
        <v>3</v>
      </c>
      <c r="T60">
        <v>0</v>
      </c>
      <c r="U60">
        <v>0</v>
      </c>
      <c r="V60">
        <v>7.9</v>
      </c>
    </row>
    <row r="61" spans="1:22" x14ac:dyDescent="0.25">
      <c r="A61">
        <v>7.0008448396311457E-2</v>
      </c>
      <c r="B61">
        <v>1</v>
      </c>
      <c r="C61">
        <v>0.55083732122718021</v>
      </c>
      <c r="D61">
        <v>0.50452596141151029</v>
      </c>
      <c r="E61">
        <v>0.67741935483870941</v>
      </c>
      <c r="F61">
        <v>0.554709852</v>
      </c>
      <c r="G61">
        <v>0.51937489539467552</v>
      </c>
      <c r="H61">
        <v>0.25</v>
      </c>
      <c r="I61">
        <v>0.66666666666666663</v>
      </c>
      <c r="J61">
        <v>0.33768844199999998</v>
      </c>
      <c r="K61">
        <v>0.23461639200000001</v>
      </c>
      <c r="L61">
        <v>0.40914434844921072</v>
      </c>
      <c r="M61">
        <v>0.54958193643097442</v>
      </c>
      <c r="N61">
        <v>0.86407398199999996</v>
      </c>
      <c r="O61">
        <v>0.55709392668815638</v>
      </c>
      <c r="P61">
        <v>0.34557235421166305</v>
      </c>
      <c r="Q61">
        <v>0.71668125599999999</v>
      </c>
      <c r="R61">
        <v>0.59379217299999998</v>
      </c>
      <c r="S61">
        <v>3</v>
      </c>
      <c r="T61">
        <v>0</v>
      </c>
      <c r="U61">
        <v>0</v>
      </c>
      <c r="V61">
        <v>6.8</v>
      </c>
    </row>
    <row r="62" spans="1:22" x14ac:dyDescent="0.25">
      <c r="A62">
        <v>8.5808396311547117E-3</v>
      </c>
      <c r="B62">
        <v>0.33333333333333331</v>
      </c>
      <c r="C62">
        <v>0.84124916701642116</v>
      </c>
      <c r="D62">
        <v>0.47712095432452412</v>
      </c>
      <c r="E62">
        <v>0.532258064516129</v>
      </c>
      <c r="F62">
        <v>0.51267605599999999</v>
      </c>
      <c r="G62">
        <v>0.39697207066935253</v>
      </c>
      <c r="H62">
        <v>9.8086124401913874E-2</v>
      </c>
      <c r="I62">
        <v>0.31818181818181818</v>
      </c>
      <c r="J62">
        <v>0.26357137800000002</v>
      </c>
      <c r="K62">
        <v>0.164809754</v>
      </c>
      <c r="L62">
        <v>0.73856166107920251</v>
      </c>
      <c r="M62">
        <v>0.6096033477445757</v>
      </c>
      <c r="N62">
        <v>0.83272085299999998</v>
      </c>
      <c r="O62">
        <v>0.5078669496947168</v>
      </c>
      <c r="P62">
        <v>0.42764578833693306</v>
      </c>
      <c r="Q62">
        <v>0.67364864899999999</v>
      </c>
      <c r="R62">
        <v>0.66866791699999995</v>
      </c>
      <c r="S62">
        <v>1</v>
      </c>
      <c r="T62">
        <v>0.6253928839262356</v>
      </c>
      <c r="U62">
        <v>0.70845324558748446</v>
      </c>
      <c r="V62">
        <v>5.9</v>
      </c>
    </row>
    <row r="63" spans="1:22" x14ac:dyDescent="0.25">
      <c r="A63">
        <v>0.11164777062421206</v>
      </c>
      <c r="B63">
        <v>1</v>
      </c>
      <c r="C63">
        <v>0.57956990989103907</v>
      </c>
      <c r="D63">
        <v>0</v>
      </c>
      <c r="E63">
        <v>0.58064516129032251</v>
      </c>
      <c r="F63">
        <v>0.57131197700000003</v>
      </c>
      <c r="G63">
        <v>0.58482223626588681</v>
      </c>
      <c r="H63">
        <v>0.37559808612440193</v>
      </c>
      <c r="I63">
        <v>0.72</v>
      </c>
      <c r="J63">
        <v>0.31648960999999998</v>
      </c>
      <c r="K63">
        <v>0.22835425000000001</v>
      </c>
      <c r="L63">
        <v>0.34361201625702092</v>
      </c>
      <c r="M63">
        <v>0</v>
      </c>
      <c r="N63">
        <v>0.75918848500000002</v>
      </c>
      <c r="O63">
        <v>0.51553874295074731</v>
      </c>
      <c r="P63">
        <v>0.21706263498920086</v>
      </c>
      <c r="Q63">
        <v>0.587454476</v>
      </c>
      <c r="R63">
        <v>0.53609747200000002</v>
      </c>
      <c r="S63">
        <v>3</v>
      </c>
      <c r="T63">
        <v>0</v>
      </c>
      <c r="U63">
        <v>0</v>
      </c>
      <c r="V63">
        <v>6.2</v>
      </c>
    </row>
    <row r="64" spans="1:22" x14ac:dyDescent="0.25">
      <c r="A64">
        <v>8.6979252482882654E-3</v>
      </c>
      <c r="B64">
        <v>1</v>
      </c>
      <c r="C64">
        <v>1</v>
      </c>
      <c r="D64">
        <v>0.73789813880947974</v>
      </c>
      <c r="E64">
        <v>0.58064516129032251</v>
      </c>
      <c r="F64">
        <v>0</v>
      </c>
      <c r="G64">
        <v>0.5808525266049982</v>
      </c>
      <c r="H64">
        <v>0.15669856459330145</v>
      </c>
      <c r="I64">
        <v>0.2</v>
      </c>
      <c r="J64">
        <v>0</v>
      </c>
      <c r="K64">
        <v>0</v>
      </c>
      <c r="L64">
        <v>0.92022900981963662</v>
      </c>
      <c r="M64">
        <v>0.87009269787973764</v>
      </c>
      <c r="N64">
        <v>0.83601947399999998</v>
      </c>
      <c r="O64">
        <v>0.58507090031542031</v>
      </c>
      <c r="P64">
        <v>0.69438444924406051</v>
      </c>
      <c r="Q64">
        <v>0.64069184999999995</v>
      </c>
      <c r="R64">
        <v>0.68098868099999998</v>
      </c>
      <c r="S64">
        <v>3</v>
      </c>
      <c r="T64">
        <v>0.79541160784723874</v>
      </c>
      <c r="U64">
        <v>0.820114665687107</v>
      </c>
      <c r="V64">
        <v>6.2</v>
      </c>
    </row>
    <row r="65" spans="1:22" x14ac:dyDescent="0.25">
      <c r="A65">
        <v>3.3765381601516017E-3</v>
      </c>
      <c r="B65">
        <v>0.33333333333333331</v>
      </c>
      <c r="C65">
        <v>0.46418827485915787</v>
      </c>
      <c r="D65">
        <v>0.63184594437003616</v>
      </c>
      <c r="E65">
        <v>0.80645161290322565</v>
      </c>
      <c r="F65">
        <v>0.43716679400000003</v>
      </c>
      <c r="G65">
        <v>0.27904555709012629</v>
      </c>
      <c r="H65">
        <v>0.15311004784688995</v>
      </c>
      <c r="I65">
        <v>0.44776119402985076</v>
      </c>
      <c r="J65">
        <v>0.32180705500000001</v>
      </c>
      <c r="K65">
        <v>0.15723363400000001</v>
      </c>
      <c r="L65">
        <v>0.15079745718140522</v>
      </c>
      <c r="M65">
        <v>0.66606415909214811</v>
      </c>
      <c r="N65">
        <v>0.77768665100000001</v>
      </c>
      <c r="O65">
        <v>0.57181296258466896</v>
      </c>
      <c r="P65">
        <v>0.38768898488120951</v>
      </c>
      <c r="Q65">
        <v>0.66443757400000003</v>
      </c>
      <c r="R65">
        <v>0.71346648199999996</v>
      </c>
      <c r="S65">
        <v>1</v>
      </c>
      <c r="T65">
        <v>0.64248511284247234</v>
      </c>
      <c r="U65">
        <v>0.55567729387265929</v>
      </c>
      <c r="V65">
        <v>7.6</v>
      </c>
    </row>
    <row r="66" spans="1:22" x14ac:dyDescent="0.25">
      <c r="A66">
        <v>9.2812391854226128E-2</v>
      </c>
      <c r="B66">
        <v>0.33333333333333331</v>
      </c>
      <c r="C66">
        <v>0.45592087842908807</v>
      </c>
      <c r="D66">
        <v>0.57307189886807142</v>
      </c>
      <c r="E66">
        <v>0.70967741935483863</v>
      </c>
      <c r="F66">
        <v>0.49480249500000001</v>
      </c>
      <c r="G66">
        <v>0.39859300503062695</v>
      </c>
      <c r="H66">
        <v>5.2631578947368418E-2</v>
      </c>
      <c r="I66">
        <v>0.30769230769230771</v>
      </c>
      <c r="J66">
        <v>0.34225179999999999</v>
      </c>
      <c r="K66">
        <v>0.180718031</v>
      </c>
      <c r="L66">
        <v>0.33533623007596702</v>
      </c>
      <c r="M66">
        <v>0.62305373737960812</v>
      </c>
      <c r="N66">
        <v>0.90477501599999999</v>
      </c>
      <c r="O66">
        <v>0.53394422448890877</v>
      </c>
      <c r="P66">
        <v>0.38876889848812096</v>
      </c>
      <c r="Q66">
        <v>0.69780861900000002</v>
      </c>
      <c r="R66">
        <v>0.77449757399999997</v>
      </c>
      <c r="S66">
        <v>1</v>
      </c>
      <c r="T66">
        <v>0.50420753710534771</v>
      </c>
      <c r="U66">
        <v>0.51368945960793022</v>
      </c>
      <c r="V66">
        <v>7</v>
      </c>
    </row>
    <row r="67" spans="1:22" x14ac:dyDescent="0.25">
      <c r="A67">
        <v>4.9748201495343827E-2</v>
      </c>
      <c r="B67">
        <v>0.33333333333333331</v>
      </c>
      <c r="C67">
        <v>0.57995918584255202</v>
      </c>
      <c r="D67">
        <v>0.63257896985693474</v>
      </c>
      <c r="E67">
        <v>0.82258064516129015</v>
      </c>
      <c r="F67">
        <v>0.51996891999999995</v>
      </c>
      <c r="G67">
        <v>0.28602239789162232</v>
      </c>
      <c r="H67">
        <v>0.1638755980861244</v>
      </c>
      <c r="I67">
        <v>0.32330827067669171</v>
      </c>
      <c r="J67">
        <v>0.34678442700000001</v>
      </c>
      <c r="K67">
        <v>0.240615106</v>
      </c>
      <c r="L67">
        <v>0.3153130011577312</v>
      </c>
      <c r="M67">
        <v>0.71103552296905537</v>
      </c>
      <c r="N67">
        <v>0.80434463300000003</v>
      </c>
      <c r="O67">
        <v>0.48169173361509193</v>
      </c>
      <c r="P67">
        <v>0.58639308855291572</v>
      </c>
      <c r="Q67">
        <v>0.62473389499999998</v>
      </c>
      <c r="R67">
        <v>0.55830698999999995</v>
      </c>
      <c r="S67">
        <v>1</v>
      </c>
      <c r="T67">
        <v>0.63607677050704892</v>
      </c>
      <c r="U67">
        <v>0.68971213448833546</v>
      </c>
      <c r="V67">
        <v>7.7</v>
      </c>
    </row>
    <row r="68" spans="1:22" x14ac:dyDescent="0.25">
      <c r="A68">
        <v>2.000092805068172E-2</v>
      </c>
      <c r="B68">
        <v>1</v>
      </c>
      <c r="C68">
        <v>0.4299576517623856</v>
      </c>
      <c r="D68">
        <v>0.50947868446218192</v>
      </c>
      <c r="E68">
        <v>0.82258064516129015</v>
      </c>
      <c r="F68">
        <v>0.50213160300000004</v>
      </c>
      <c r="G68">
        <v>0.53038276688876418</v>
      </c>
      <c r="H68">
        <v>0.13755980861244019</v>
      </c>
      <c r="I68">
        <v>0.38709677419354838</v>
      </c>
      <c r="J68">
        <v>0.32802567100000002</v>
      </c>
      <c r="K68">
        <v>0.244200683</v>
      </c>
      <c r="L68">
        <v>0.14851223306255648</v>
      </c>
      <c r="M68">
        <v>0.5343310511722571</v>
      </c>
      <c r="N68">
        <v>0.84422181500000004</v>
      </c>
      <c r="O68">
        <v>0.52879436763793342</v>
      </c>
      <c r="P68">
        <v>0.46220302375809935</v>
      </c>
      <c r="Q68">
        <v>0.67798719799999996</v>
      </c>
      <c r="R68">
        <v>0.68286099899999997</v>
      </c>
      <c r="S68">
        <v>3</v>
      </c>
      <c r="T68">
        <v>0.61596404677093053</v>
      </c>
      <c r="U68">
        <v>0.6646512933061266</v>
      </c>
      <c r="V68">
        <v>7.7</v>
      </c>
    </row>
    <row r="69" spans="1:22" x14ac:dyDescent="0.25">
      <c r="A69">
        <v>0.12399083097080336</v>
      </c>
      <c r="B69">
        <v>1</v>
      </c>
      <c r="C69">
        <v>0.54127764986998306</v>
      </c>
      <c r="D69">
        <v>0.77459213935741178</v>
      </c>
      <c r="E69">
        <v>0.82258064516129015</v>
      </c>
      <c r="F69">
        <v>0.52933507199999996</v>
      </c>
      <c r="G69">
        <v>0.51844732198728261</v>
      </c>
      <c r="H69">
        <v>0.18421052631578946</v>
      </c>
      <c r="I69">
        <v>0.34482758620689657</v>
      </c>
      <c r="J69">
        <v>0.29750447200000002</v>
      </c>
      <c r="K69">
        <v>0.224892487</v>
      </c>
      <c r="L69">
        <v>0.38308704908819657</v>
      </c>
      <c r="M69">
        <v>0.78599648516871234</v>
      </c>
      <c r="N69">
        <v>0.90317682499999996</v>
      </c>
      <c r="O69">
        <v>0.60979270753627113</v>
      </c>
      <c r="P69">
        <v>0.32937365010799136</v>
      </c>
      <c r="Q69">
        <v>0.57489237000000004</v>
      </c>
      <c r="R69">
        <v>0.75879282999999997</v>
      </c>
      <c r="S69">
        <v>3</v>
      </c>
      <c r="T69">
        <v>0</v>
      </c>
      <c r="U69">
        <v>0</v>
      </c>
      <c r="V69">
        <v>7.7</v>
      </c>
    </row>
    <row r="70" spans="1:22" x14ac:dyDescent="0.25">
      <c r="A70">
        <v>0</v>
      </c>
      <c r="B70">
        <v>0.33333333333333331</v>
      </c>
      <c r="C70">
        <v>0.47854939371341026</v>
      </c>
      <c r="D70">
        <v>0.35035731239322865</v>
      </c>
      <c r="E70">
        <v>0.93548387096774188</v>
      </c>
      <c r="F70">
        <v>0.428376068</v>
      </c>
      <c r="G70">
        <v>0.40004295705768739</v>
      </c>
      <c r="H70">
        <v>7.6555023923444973E-2</v>
      </c>
      <c r="I70">
        <v>0.36363636363636365</v>
      </c>
      <c r="J70">
        <v>0.28453378000000001</v>
      </c>
      <c r="K70">
        <v>0.185737977</v>
      </c>
      <c r="L70">
        <v>0.33764375098588756</v>
      </c>
      <c r="M70">
        <v>0.44188212599019389</v>
      </c>
      <c r="N70">
        <v>0.80475834700000004</v>
      </c>
      <c r="O70">
        <v>0.49427443814681066</v>
      </c>
      <c r="P70">
        <v>0.2224622030237581</v>
      </c>
      <c r="Q70">
        <v>0.59946832100000003</v>
      </c>
      <c r="R70">
        <v>0.53635981499999996</v>
      </c>
      <c r="S70">
        <v>1</v>
      </c>
      <c r="T70">
        <v>0.3659227742009174</v>
      </c>
      <c r="U70">
        <v>0.51045232004386498</v>
      </c>
      <c r="V70">
        <v>8.4</v>
      </c>
    </row>
    <row r="71" spans="1:22" x14ac:dyDescent="0.25">
      <c r="A71">
        <v>9.2368035973400188E-4</v>
      </c>
      <c r="B71">
        <v>1</v>
      </c>
      <c r="C71">
        <v>0.60853531924539006</v>
      </c>
      <c r="D71">
        <v>0.64388351452397308</v>
      </c>
      <c r="E71">
        <v>0.30645161290322576</v>
      </c>
      <c r="F71">
        <v>0.49570135700000001</v>
      </c>
      <c r="G71">
        <v>0.69125526648198365</v>
      </c>
      <c r="H71">
        <v>0.10047846889952153</v>
      </c>
      <c r="I71">
        <v>0.375</v>
      </c>
      <c r="J71">
        <v>0.3310671</v>
      </c>
      <c r="K71">
        <v>0.26733977199999998</v>
      </c>
      <c r="L71">
        <v>0.43672759237174902</v>
      </c>
      <c r="M71">
        <v>0.73745320817737336</v>
      </c>
      <c r="N71">
        <v>0.69258266300000004</v>
      </c>
      <c r="O71">
        <v>0.50984202200978768</v>
      </c>
      <c r="P71">
        <v>0.23434125269978401</v>
      </c>
      <c r="Q71">
        <v>0.52107464599999997</v>
      </c>
      <c r="R71">
        <v>0.50366300399999997</v>
      </c>
      <c r="S71">
        <v>3</v>
      </c>
      <c r="T71">
        <v>0.83376800073799695</v>
      </c>
      <c r="U71">
        <v>0.96263988612143492</v>
      </c>
      <c r="V71">
        <v>4.5</v>
      </c>
    </row>
    <row r="72" spans="1:22" x14ac:dyDescent="0.25">
      <c r="A72">
        <v>6.1099817437027916E-3</v>
      </c>
      <c r="B72">
        <v>1</v>
      </c>
      <c r="C72">
        <v>0.5829231282319528</v>
      </c>
      <c r="D72">
        <v>0.44916329583604547</v>
      </c>
      <c r="E72">
        <v>0.58064516129032251</v>
      </c>
      <c r="F72">
        <v>0.48567119199999997</v>
      </c>
      <c r="G72">
        <v>0.6621313643690272</v>
      </c>
      <c r="H72">
        <v>0.10167464114832536</v>
      </c>
      <c r="I72">
        <v>0.3125</v>
      </c>
      <c r="J72">
        <v>0.313134299</v>
      </c>
      <c r="K72">
        <v>0.20895522399999999</v>
      </c>
      <c r="L72">
        <v>0.41975452038963867</v>
      </c>
      <c r="M72">
        <v>0.43742492088141777</v>
      </c>
      <c r="N72">
        <v>0.882892334</v>
      </c>
      <c r="O72">
        <v>0.47960625073815427</v>
      </c>
      <c r="P72">
        <v>0.31317494600431967</v>
      </c>
      <c r="Q72">
        <v>0.65944477099999999</v>
      </c>
      <c r="R72">
        <v>0.588628763</v>
      </c>
      <c r="S72">
        <v>3</v>
      </c>
      <c r="T72">
        <v>0.28956492589652527</v>
      </c>
      <c r="U72">
        <v>0.28818405576872874</v>
      </c>
      <c r="V72">
        <v>6.2</v>
      </c>
    </row>
    <row r="73" spans="1:22" x14ac:dyDescent="0.25">
      <c r="A73">
        <v>7.7064982436787E-2</v>
      </c>
      <c r="B73">
        <v>1</v>
      </c>
      <c r="C73">
        <v>0.87053256392487899</v>
      </c>
      <c r="D73">
        <v>0</v>
      </c>
      <c r="E73">
        <v>0.77419354838709675</v>
      </c>
      <c r="F73">
        <v>0.47252747299999998</v>
      </c>
      <c r="G73">
        <v>0.43824411021902515</v>
      </c>
      <c r="H73">
        <v>0.19138755980861244</v>
      </c>
      <c r="I73">
        <v>0.33333333333333331</v>
      </c>
      <c r="J73">
        <v>0.28571428599999998</v>
      </c>
      <c r="K73">
        <v>0.17484008500000001</v>
      </c>
      <c r="L73">
        <v>0.83267093305901785</v>
      </c>
      <c r="M73">
        <v>0</v>
      </c>
      <c r="N73">
        <v>0.84621009000000003</v>
      </c>
      <c r="O73">
        <v>0.37733916749282237</v>
      </c>
      <c r="P73">
        <v>0.10799136069114471</v>
      </c>
      <c r="Q73">
        <v>0.66318591299999996</v>
      </c>
      <c r="R73">
        <v>0.64273504299999995</v>
      </c>
      <c r="S73">
        <v>3</v>
      </c>
      <c r="T73">
        <v>0</v>
      </c>
      <c r="U73">
        <v>0</v>
      </c>
      <c r="V73">
        <v>7.4</v>
      </c>
    </row>
    <row r="74" spans="1:22" x14ac:dyDescent="0.25">
      <c r="A74">
        <v>1.4098434318009853E-2</v>
      </c>
      <c r="B74">
        <v>1</v>
      </c>
      <c r="C74">
        <v>0.549217767266448</v>
      </c>
      <c r="D74">
        <v>0.67400858869685565</v>
      </c>
      <c r="E74">
        <v>0.85483870967741937</v>
      </c>
      <c r="F74">
        <v>0.53787941800000005</v>
      </c>
      <c r="G74">
        <v>0.73570094686088316</v>
      </c>
      <c r="H74">
        <v>0.53827751196172247</v>
      </c>
      <c r="I74">
        <v>0.18518518518518517</v>
      </c>
      <c r="J74">
        <v>0.30878717900000002</v>
      </c>
      <c r="K74">
        <v>0.228156515</v>
      </c>
      <c r="L74">
        <v>0.30104376257892318</v>
      </c>
      <c r="M74">
        <v>0.73163190054129157</v>
      </c>
      <c r="N74">
        <v>0.81547853599999998</v>
      </c>
      <c r="O74">
        <v>0.84545157535097681</v>
      </c>
      <c r="P74">
        <v>0.60691144708423328</v>
      </c>
      <c r="Q74">
        <v>0.61847118199999995</v>
      </c>
      <c r="R74">
        <v>0.668767377</v>
      </c>
      <c r="S74">
        <v>3</v>
      </c>
      <c r="T74">
        <v>0</v>
      </c>
      <c r="U74">
        <v>0</v>
      </c>
      <c r="V74">
        <v>7.9</v>
      </c>
    </row>
    <row r="75" spans="1:22" x14ac:dyDescent="0.25">
      <c r="A75">
        <v>0.20092802050508748</v>
      </c>
      <c r="B75">
        <v>1</v>
      </c>
      <c r="C75">
        <v>0.5781246164405367</v>
      </c>
      <c r="D75">
        <v>0.44021973649837803</v>
      </c>
      <c r="E75">
        <v>0.91935483870967738</v>
      </c>
      <c r="F75">
        <v>0.552209493</v>
      </c>
      <c r="G75">
        <v>0.36247310398241367</v>
      </c>
      <c r="H75">
        <v>9.4497607655502386E-2</v>
      </c>
      <c r="I75">
        <v>0.28260869565217389</v>
      </c>
      <c r="J75">
        <v>0.31882818299999999</v>
      </c>
      <c r="K75">
        <v>0.22673864699999999</v>
      </c>
      <c r="L75">
        <v>0.4289949281304018</v>
      </c>
      <c r="M75">
        <v>0.44200858677095023</v>
      </c>
      <c r="N75">
        <v>0.75488772800000004</v>
      </c>
      <c r="O75">
        <v>0.53747462384429578</v>
      </c>
      <c r="P75">
        <v>0.55939524838012955</v>
      </c>
      <c r="Q75">
        <v>0.59785279400000002</v>
      </c>
      <c r="R75">
        <v>0.54849498299999999</v>
      </c>
      <c r="S75">
        <v>3</v>
      </c>
      <c r="T75">
        <v>0.56391642389742902</v>
      </c>
      <c r="U75">
        <v>0.62631740122795376</v>
      </c>
      <c r="V75">
        <v>8.3000000000000007</v>
      </c>
    </row>
    <row r="76" spans="1:22" x14ac:dyDescent="0.25">
      <c r="A76">
        <v>2.3588070185932408E-2</v>
      </c>
      <c r="B76">
        <v>0</v>
      </c>
      <c r="C76">
        <v>0.59235804491859756</v>
      </c>
      <c r="D76">
        <v>0.55033583052326829</v>
      </c>
      <c r="E76">
        <v>0.83870967741935454</v>
      </c>
      <c r="F76">
        <v>0.404318489</v>
      </c>
      <c r="G76">
        <v>0.442345867691952</v>
      </c>
      <c r="H76">
        <v>3.1100478468899521E-2</v>
      </c>
      <c r="I76">
        <v>0.37142857142857144</v>
      </c>
      <c r="J76">
        <v>0.27153310400000003</v>
      </c>
      <c r="K76">
        <v>0.18329405600000001</v>
      </c>
      <c r="L76">
        <v>0.53356233518625185</v>
      </c>
      <c r="M76">
        <v>0.65071030157655041</v>
      </c>
      <c r="N76">
        <v>0.85227778499999995</v>
      </c>
      <c r="O76">
        <v>0.56453227806611483</v>
      </c>
      <c r="P76">
        <v>0.30993520518358531</v>
      </c>
      <c r="Q76">
        <v>0.61181258500000002</v>
      </c>
      <c r="R76">
        <v>0.73616473599999999</v>
      </c>
      <c r="S76">
        <v>0</v>
      </c>
      <c r="T76">
        <v>0.56085771285740593</v>
      </c>
      <c r="U76">
        <v>0.61647116584265149</v>
      </c>
      <c r="V76">
        <v>7.8</v>
      </c>
    </row>
    <row r="77" spans="1:22" x14ac:dyDescent="0.25">
      <c r="A77">
        <v>9.7284577750379672E-2</v>
      </c>
      <c r="B77">
        <v>1</v>
      </c>
      <c r="C77">
        <v>0.57389089373390034</v>
      </c>
      <c r="D77">
        <v>0.708508032885935</v>
      </c>
      <c r="E77">
        <v>0.67741935483870941</v>
      </c>
      <c r="F77">
        <v>0.62120582099999999</v>
      </c>
      <c r="G77">
        <v>0.63720403257244895</v>
      </c>
      <c r="H77">
        <v>0.19019138755980861</v>
      </c>
      <c r="I77">
        <v>0.35</v>
      </c>
      <c r="J77">
        <v>0.29661822599999998</v>
      </c>
      <c r="K77">
        <v>0.25978216999999998</v>
      </c>
      <c r="L77">
        <v>0.35574754760543104</v>
      </c>
      <c r="M77">
        <v>0.77090975731312117</v>
      </c>
      <c r="N77">
        <v>0.81586237699999997</v>
      </c>
      <c r="O77">
        <v>0.58308430846633585</v>
      </c>
      <c r="P77">
        <v>0.36393088552915764</v>
      </c>
      <c r="Q77">
        <v>0.63254504499999997</v>
      </c>
      <c r="R77">
        <v>0.62051282100000005</v>
      </c>
      <c r="S77">
        <v>3</v>
      </c>
      <c r="T77">
        <v>0</v>
      </c>
      <c r="U77">
        <v>0</v>
      </c>
      <c r="V77">
        <v>6.8</v>
      </c>
    </row>
    <row r="78" spans="1:22" x14ac:dyDescent="0.25">
      <c r="A78">
        <v>3.9117465906545648E-2</v>
      </c>
      <c r="B78">
        <v>1</v>
      </c>
      <c r="C78">
        <v>0.34243228860886099</v>
      </c>
      <c r="D78">
        <v>0</v>
      </c>
      <c r="E78">
        <v>0.69354838709677424</v>
      </c>
      <c r="F78">
        <v>0.46224852100000002</v>
      </c>
      <c r="G78">
        <v>0.31533204543214582</v>
      </c>
      <c r="H78">
        <v>0.18421052631578946</v>
      </c>
      <c r="I78">
        <v>0.36363636363636365</v>
      </c>
      <c r="J78">
        <v>0.30088906100000001</v>
      </c>
      <c r="K78">
        <v>0.167164179</v>
      </c>
      <c r="L78">
        <v>0.12912839549885596</v>
      </c>
      <c r="M78">
        <v>0</v>
      </c>
      <c r="N78">
        <v>0.84818721699999999</v>
      </c>
      <c r="O78">
        <v>0.3736009524738314</v>
      </c>
      <c r="P78">
        <v>0.2019438444924406</v>
      </c>
      <c r="Q78">
        <v>0.57476635499999995</v>
      </c>
      <c r="R78">
        <v>0.68008626900000002</v>
      </c>
      <c r="S78">
        <v>3</v>
      </c>
      <c r="T78">
        <v>0</v>
      </c>
      <c r="U78">
        <v>0</v>
      </c>
      <c r="V78">
        <v>6.9</v>
      </c>
    </row>
    <row r="79" spans="1:22" x14ac:dyDescent="0.25">
      <c r="A79">
        <v>5.7950845640513934E-2</v>
      </c>
      <c r="B79">
        <v>0.33333333333333331</v>
      </c>
      <c r="C79">
        <v>0.5870857695835775</v>
      </c>
      <c r="D79">
        <v>0.43448374798263406</v>
      </c>
      <c r="E79">
        <v>0.77419354838709675</v>
      </c>
      <c r="F79">
        <v>0.55546558700000004</v>
      </c>
      <c r="G79">
        <v>0.626512368585317</v>
      </c>
      <c r="H79">
        <v>0.37559808612440193</v>
      </c>
      <c r="I79">
        <v>0.73684210526315785</v>
      </c>
      <c r="J79">
        <v>0.26659613900000001</v>
      </c>
      <c r="K79">
        <v>0.17596229399999999</v>
      </c>
      <c r="L79">
        <v>0.25316732033779488</v>
      </c>
      <c r="M79">
        <v>0.3871897434561215</v>
      </c>
      <c r="N79">
        <v>0.85099070300000001</v>
      </c>
      <c r="O79">
        <v>0.6670275519554788</v>
      </c>
      <c r="P79">
        <v>0.48380129589632831</v>
      </c>
      <c r="Q79">
        <v>0.677896948</v>
      </c>
      <c r="R79">
        <v>0.69213134399999998</v>
      </c>
      <c r="S79">
        <v>1</v>
      </c>
      <c r="T79">
        <v>0.57739771912740656</v>
      </c>
      <c r="U79">
        <v>0.51237075637262552</v>
      </c>
      <c r="V79">
        <v>7.4</v>
      </c>
    </row>
    <row r="80" spans="1:22" x14ac:dyDescent="0.25">
      <c r="A80">
        <v>9.547987253887294E-3</v>
      </c>
      <c r="B80">
        <v>1</v>
      </c>
      <c r="C80">
        <v>0.75765361237655215</v>
      </c>
      <c r="D80">
        <v>0.79240896804481165</v>
      </c>
      <c r="E80">
        <v>0.98387096774193528</v>
      </c>
      <c r="F80">
        <v>0</v>
      </c>
      <c r="G80">
        <v>0.46771001580300292</v>
      </c>
      <c r="H80">
        <v>0.24760765550239233</v>
      </c>
      <c r="I80">
        <v>0.23809523809523808</v>
      </c>
      <c r="J80">
        <v>0</v>
      </c>
      <c r="K80">
        <v>0</v>
      </c>
      <c r="L80">
        <v>0.56981148347698163</v>
      </c>
      <c r="M80">
        <v>0.78113146341781525</v>
      </c>
      <c r="N80">
        <v>0.740106971</v>
      </c>
      <c r="O80">
        <v>0.5041145750982251</v>
      </c>
      <c r="P80">
        <v>0.4222462203023758</v>
      </c>
      <c r="Q80">
        <v>0.565116697</v>
      </c>
      <c r="R80">
        <v>0.54251461199999995</v>
      </c>
      <c r="S80">
        <v>3</v>
      </c>
      <c r="T80">
        <v>0.71328312133950578</v>
      </c>
      <c r="U80">
        <v>0.65389022217218096</v>
      </c>
      <c r="V80">
        <v>8.6999999999999993</v>
      </c>
    </row>
    <row r="81" spans="1:22" x14ac:dyDescent="0.25">
      <c r="A81">
        <v>1.8029064889202969E-2</v>
      </c>
      <c r="B81">
        <v>0.33333333333333331</v>
      </c>
      <c r="C81">
        <v>0.54714484844549049</v>
      </c>
      <c r="D81">
        <v>0.6629518591258966</v>
      </c>
      <c r="E81">
        <v>0.85483870967741937</v>
      </c>
      <c r="F81">
        <v>0.54674556200000002</v>
      </c>
      <c r="G81">
        <v>0.51339183298536029</v>
      </c>
      <c r="H81">
        <v>0.16626794258373206</v>
      </c>
      <c r="I81">
        <v>0.21739130434782608</v>
      </c>
      <c r="J81">
        <v>0.33706996500000003</v>
      </c>
      <c r="K81">
        <v>0.21125143499999999</v>
      </c>
      <c r="L81">
        <v>0.24918004305083272</v>
      </c>
      <c r="M81">
        <v>0.60216280475481343</v>
      </c>
      <c r="N81">
        <v>0.82463149800000002</v>
      </c>
      <c r="O81">
        <v>0.52829057376560418</v>
      </c>
      <c r="P81">
        <v>0.5</v>
      </c>
      <c r="Q81">
        <v>0.63112577599999997</v>
      </c>
      <c r="R81">
        <v>0.61239149999999998</v>
      </c>
      <c r="S81">
        <v>1</v>
      </c>
      <c r="T81">
        <v>0</v>
      </c>
      <c r="U81">
        <v>0</v>
      </c>
      <c r="V81">
        <v>7.9</v>
      </c>
    </row>
    <row r="82" spans="1:22" x14ac:dyDescent="0.25">
      <c r="A82">
        <v>0.5215005411070982</v>
      </c>
      <c r="B82">
        <v>0</v>
      </c>
      <c r="C82">
        <v>0.66666870851509219</v>
      </c>
      <c r="D82">
        <v>0.76571206371551814</v>
      </c>
      <c r="E82">
        <v>0.93548387096774188</v>
      </c>
      <c r="F82">
        <v>0.36392572899999998</v>
      </c>
      <c r="G82">
        <v>0.22853125975723548</v>
      </c>
      <c r="H82">
        <v>2.5119617224880382E-2</v>
      </c>
      <c r="I82">
        <v>0.28813559322033899</v>
      </c>
      <c r="J82">
        <v>0.261999653</v>
      </c>
      <c r="K82">
        <v>0.14410705100000001</v>
      </c>
      <c r="L82">
        <v>0.67229293878263496</v>
      </c>
      <c r="M82">
        <v>0.75970925420241209</v>
      </c>
      <c r="N82">
        <v>0.86083577200000005</v>
      </c>
      <c r="O82">
        <v>0.20750703819243679</v>
      </c>
      <c r="P82">
        <v>0.47624190064794819</v>
      </c>
      <c r="Q82">
        <v>0.60488470100000002</v>
      </c>
      <c r="R82">
        <v>0.63138085200000005</v>
      </c>
      <c r="S82">
        <v>0</v>
      </c>
      <c r="T82">
        <v>0.41689160631409627</v>
      </c>
      <c r="U82">
        <v>0.4257396893982518</v>
      </c>
      <c r="V82">
        <v>8.4</v>
      </c>
    </row>
    <row r="83" spans="1:22" x14ac:dyDescent="0.25">
      <c r="A83">
        <v>0.17323838580661349</v>
      </c>
      <c r="B83">
        <v>1</v>
      </c>
      <c r="C83">
        <v>0.73147895129929263</v>
      </c>
      <c r="D83">
        <v>0.35436863596098245</v>
      </c>
      <c r="E83">
        <v>0.61290322580645151</v>
      </c>
      <c r="F83">
        <v>0.53081885900000003</v>
      </c>
      <c r="G83">
        <v>0.18373582056232202</v>
      </c>
      <c r="H83">
        <v>0.21770334928229665</v>
      </c>
      <c r="I83">
        <v>0.5</v>
      </c>
      <c r="J83">
        <v>0.30591668</v>
      </c>
      <c r="K83">
        <v>0.21030332199999999</v>
      </c>
      <c r="L83">
        <v>0.54829591038433401</v>
      </c>
      <c r="M83">
        <v>0.42875882716050778</v>
      </c>
      <c r="N83">
        <v>0.95362696300000005</v>
      </c>
      <c r="O83">
        <v>0.49303303343593441</v>
      </c>
      <c r="P83">
        <v>0.15658747300215983</v>
      </c>
      <c r="Q83">
        <v>0.698108108</v>
      </c>
      <c r="R83">
        <v>0.65758241799999995</v>
      </c>
      <c r="S83">
        <v>3</v>
      </c>
      <c r="T83">
        <v>0</v>
      </c>
      <c r="U83">
        <v>0</v>
      </c>
      <c r="V83">
        <v>6.4</v>
      </c>
    </row>
    <row r="84" spans="1:22" x14ac:dyDescent="0.25">
      <c r="A84">
        <v>4.4424662279510203E-2</v>
      </c>
      <c r="B84">
        <v>0.66666666666666663</v>
      </c>
      <c r="C84">
        <v>0.45061710611694983</v>
      </c>
      <c r="D84">
        <v>0</v>
      </c>
      <c r="E84">
        <v>0.72580645161290314</v>
      </c>
      <c r="F84">
        <v>0.52141576199999995</v>
      </c>
      <c r="G84">
        <v>0.5181544012100201</v>
      </c>
      <c r="H84">
        <v>0.58014354066985641</v>
      </c>
      <c r="I84">
        <v>0.8</v>
      </c>
      <c r="J84">
        <v>0.31489965199999997</v>
      </c>
      <c r="K84">
        <v>0.22356926999999999</v>
      </c>
      <c r="L84">
        <v>0.21184404977320179</v>
      </c>
      <c r="M84">
        <v>0</v>
      </c>
      <c r="N84">
        <v>0.80207668399999998</v>
      </c>
      <c r="O84">
        <v>0.49788257692480814</v>
      </c>
      <c r="P84">
        <v>0.42116630669546434</v>
      </c>
      <c r="Q84">
        <v>0.70795795800000005</v>
      </c>
      <c r="R84">
        <v>0.80586080599999999</v>
      </c>
      <c r="S84">
        <v>2</v>
      </c>
      <c r="T84">
        <v>0</v>
      </c>
      <c r="U84">
        <v>0</v>
      </c>
      <c r="V84">
        <v>7.1</v>
      </c>
    </row>
    <row r="85" spans="1:22" x14ac:dyDescent="0.25">
      <c r="A85">
        <v>8.4355511964168926E-3</v>
      </c>
      <c r="B85">
        <v>1</v>
      </c>
      <c r="C85">
        <v>0.60012878721017082</v>
      </c>
      <c r="D85">
        <v>0.49966949020955459</v>
      </c>
      <c r="E85">
        <v>0.45161290322580644</v>
      </c>
      <c r="F85">
        <v>0.57735042700000005</v>
      </c>
      <c r="G85">
        <v>0.54737783197494083</v>
      </c>
      <c r="H85">
        <v>0.12320574162679426</v>
      </c>
      <c r="I85">
        <v>0.52941176470588236</v>
      </c>
      <c r="J85">
        <v>0.323422669</v>
      </c>
      <c r="K85">
        <v>0.23507462700000001</v>
      </c>
      <c r="L85">
        <v>0.39863409158298063</v>
      </c>
      <c r="M85">
        <v>0.5485176899692944</v>
      </c>
      <c r="N85">
        <v>0.87214113100000001</v>
      </c>
      <c r="O85">
        <v>0.67727902595571499</v>
      </c>
      <c r="P85">
        <v>0.21598272138228941</v>
      </c>
      <c r="Q85">
        <v>0.62587587600000005</v>
      </c>
      <c r="R85">
        <v>0.67553023099999998</v>
      </c>
      <c r="S85">
        <v>3</v>
      </c>
      <c r="T85">
        <v>0</v>
      </c>
      <c r="U85">
        <v>0</v>
      </c>
      <c r="V85">
        <v>5.4</v>
      </c>
    </row>
    <row r="86" spans="1:22" x14ac:dyDescent="0.25">
      <c r="A86">
        <v>9.6999319443125565E-2</v>
      </c>
      <c r="B86">
        <v>1</v>
      </c>
      <c r="C86">
        <v>0.71753814536797011</v>
      </c>
      <c r="D86">
        <v>0.74720674849661939</v>
      </c>
      <c r="E86">
        <v>0.64516129032258052</v>
      </c>
      <c r="F86">
        <v>0.57538461500000004</v>
      </c>
      <c r="G86">
        <v>0.44718079499270641</v>
      </c>
      <c r="H86">
        <v>0.1255980861244019</v>
      </c>
      <c r="I86">
        <v>0.41176470588235292</v>
      </c>
      <c r="J86">
        <v>0.33969849200000002</v>
      </c>
      <c r="K86">
        <v>0.23880597000000001</v>
      </c>
      <c r="L86">
        <v>0.38029927421701865</v>
      </c>
      <c r="M86">
        <v>0.73236778922182333</v>
      </c>
      <c r="N86">
        <v>0.74998391399999997</v>
      </c>
      <c r="O86">
        <v>0.43070459298319724</v>
      </c>
      <c r="P86">
        <v>9.3952483801295894E-2</v>
      </c>
      <c r="Q86">
        <v>0.65821621600000002</v>
      </c>
      <c r="R86">
        <v>0.62276923100000003</v>
      </c>
      <c r="S86">
        <v>3</v>
      </c>
      <c r="T86">
        <v>0.54673597806528773</v>
      </c>
      <c r="U86">
        <v>0.47616807203787287</v>
      </c>
      <c r="V86">
        <v>6.6</v>
      </c>
    </row>
    <row r="87" spans="1:22" x14ac:dyDescent="0.25">
      <c r="A87">
        <v>8.0346052251746333E-2</v>
      </c>
      <c r="B87">
        <v>0.33333333333333331</v>
      </c>
      <c r="C87">
        <v>0.51433903703051664</v>
      </c>
      <c r="D87">
        <v>0.70279302658651022</v>
      </c>
      <c r="E87">
        <v>0.58064516129032251</v>
      </c>
      <c r="F87">
        <v>0</v>
      </c>
      <c r="G87">
        <v>0.27028299507388148</v>
      </c>
      <c r="H87">
        <v>0.12200956937799043</v>
      </c>
      <c r="I87">
        <v>0.36363636363636365</v>
      </c>
      <c r="J87">
        <v>0</v>
      </c>
      <c r="K87">
        <v>0</v>
      </c>
      <c r="L87">
        <v>0.19953773423154411</v>
      </c>
      <c r="M87">
        <v>0.69439721431264223</v>
      </c>
      <c r="N87">
        <v>0.80748326199999998</v>
      </c>
      <c r="O87">
        <v>0.48549244168533456</v>
      </c>
      <c r="P87">
        <v>0.28185745140388768</v>
      </c>
      <c r="Q87">
        <v>0.62293235899999999</v>
      </c>
      <c r="R87">
        <v>0.61342300699999996</v>
      </c>
      <c r="S87">
        <v>1</v>
      </c>
      <c r="T87">
        <v>0.59993137712736899</v>
      </c>
      <c r="U87">
        <v>0.54445608089080078</v>
      </c>
      <c r="V87">
        <v>6.2</v>
      </c>
    </row>
    <row r="88" spans="1:22" x14ac:dyDescent="0.25">
      <c r="A88">
        <v>8.9571635088192565E-3</v>
      </c>
      <c r="B88">
        <v>0</v>
      </c>
      <c r="C88">
        <v>0.20784625434106899</v>
      </c>
      <c r="D88">
        <v>0.48118087882320132</v>
      </c>
      <c r="E88">
        <v>0.90322580645161266</v>
      </c>
      <c r="F88">
        <v>0.43076923099999997</v>
      </c>
      <c r="G88">
        <v>0.55808538174379374</v>
      </c>
      <c r="H88">
        <v>1.4354066985645933E-2</v>
      </c>
      <c r="I88">
        <v>6.6666666666666666E-2</v>
      </c>
      <c r="J88">
        <v>0.23270197100000001</v>
      </c>
      <c r="K88">
        <v>0.225028703</v>
      </c>
      <c r="L88">
        <v>0.23096986957618526</v>
      </c>
      <c r="M88">
        <v>0.70288663982260335</v>
      </c>
      <c r="N88">
        <v>0.76473766300000001</v>
      </c>
      <c r="O88">
        <v>0.47778207446057525</v>
      </c>
      <c r="P88">
        <v>0.57991360691144711</v>
      </c>
      <c r="Q88">
        <v>0.58302075799999997</v>
      </c>
      <c r="R88">
        <v>0.70351954800000005</v>
      </c>
      <c r="S88">
        <v>0</v>
      </c>
      <c r="T88">
        <v>0</v>
      </c>
      <c r="U88">
        <v>0</v>
      </c>
      <c r="V88">
        <v>8.1999999999999993</v>
      </c>
    </row>
    <row r="89" spans="1:22" x14ac:dyDescent="0.25">
      <c r="A89">
        <v>8.3771841936689823E-2</v>
      </c>
      <c r="B89">
        <v>0.33333333333333331</v>
      </c>
      <c r="C89">
        <v>0.64995944939445871</v>
      </c>
      <c r="D89">
        <v>0.63009718827251926</v>
      </c>
      <c r="E89">
        <v>0.62903225806451601</v>
      </c>
      <c r="F89">
        <v>0</v>
      </c>
      <c r="G89">
        <v>0.5717071718315937</v>
      </c>
      <c r="H89">
        <v>0.10406698564593302</v>
      </c>
      <c r="I89">
        <v>0.18518518518518517</v>
      </c>
      <c r="J89">
        <v>0</v>
      </c>
      <c r="K89">
        <v>0</v>
      </c>
      <c r="L89">
        <v>0.42124900513904134</v>
      </c>
      <c r="M89">
        <v>0.63542133179801308</v>
      </c>
      <c r="N89">
        <v>0.80118719699999996</v>
      </c>
      <c r="O89">
        <v>0.59798883025972649</v>
      </c>
      <c r="P89">
        <v>0.37688984881209503</v>
      </c>
      <c r="Q89">
        <v>0.52818136999999998</v>
      </c>
      <c r="R89">
        <v>0.61678640299999998</v>
      </c>
      <c r="S89">
        <v>1</v>
      </c>
      <c r="T89">
        <v>0.68200995058385772</v>
      </c>
      <c r="U89">
        <v>0.56588996865818797</v>
      </c>
      <c r="V89">
        <v>6.5</v>
      </c>
    </row>
    <row r="90" spans="1:22" x14ac:dyDescent="0.25">
      <c r="A90">
        <v>6.8474136326024809E-2</v>
      </c>
      <c r="B90">
        <v>1</v>
      </c>
      <c r="C90">
        <v>0.63366726272351726</v>
      </c>
      <c r="D90">
        <v>0.59318612737112986</v>
      </c>
      <c r="E90">
        <v>0.80645161290322565</v>
      </c>
      <c r="F90">
        <v>0.49738302899999998</v>
      </c>
      <c r="G90">
        <v>0.44633930125841986</v>
      </c>
      <c r="H90">
        <v>0.13397129186602871</v>
      </c>
      <c r="I90">
        <v>0.41666666666666669</v>
      </c>
      <c r="J90">
        <v>0.322022484</v>
      </c>
      <c r="K90">
        <v>0.21541775699999999</v>
      </c>
      <c r="L90">
        <v>0.43307273749170416</v>
      </c>
      <c r="M90">
        <v>0.63023676104455495</v>
      </c>
      <c r="N90">
        <v>0.90860046999999999</v>
      </c>
      <c r="O90">
        <v>0.41500250876263617</v>
      </c>
      <c r="P90">
        <v>0.33261339092872572</v>
      </c>
      <c r="Q90">
        <v>0.68237025399999995</v>
      </c>
      <c r="R90">
        <v>0.78905143899999997</v>
      </c>
      <c r="S90">
        <v>3</v>
      </c>
      <c r="T90">
        <v>0.5985239732884341</v>
      </c>
      <c r="U90">
        <v>0.61866355214499635</v>
      </c>
      <c r="V90">
        <v>7.6</v>
      </c>
    </row>
    <row r="91" spans="1:22" x14ac:dyDescent="0.25">
      <c r="A91">
        <v>2.3816736031731185E-2</v>
      </c>
      <c r="B91">
        <v>0.66666666666666663</v>
      </c>
      <c r="C91">
        <v>0.65832140142270734</v>
      </c>
      <c r="D91">
        <v>0.73757320451315334</v>
      </c>
      <c r="E91">
        <v>0.74193548387096753</v>
      </c>
      <c r="F91">
        <v>0</v>
      </c>
      <c r="G91">
        <v>0.41245662322759458</v>
      </c>
      <c r="H91">
        <v>5.5023923444976079E-2</v>
      </c>
      <c r="I91">
        <v>0.14814814814814814</v>
      </c>
      <c r="J91">
        <v>0</v>
      </c>
      <c r="K91">
        <v>0</v>
      </c>
      <c r="L91">
        <v>0.43144170386359049</v>
      </c>
      <c r="M91">
        <v>0.68810610524599536</v>
      </c>
      <c r="N91">
        <v>0.88715007199999996</v>
      </c>
      <c r="O91">
        <v>0.461101351606089</v>
      </c>
      <c r="P91">
        <v>0.50431965442764581</v>
      </c>
      <c r="Q91">
        <v>0.66894510799999995</v>
      </c>
      <c r="R91">
        <v>0.68435698700000003</v>
      </c>
      <c r="S91">
        <v>2</v>
      </c>
      <c r="T91">
        <v>0.52135345275742928</v>
      </c>
      <c r="U91">
        <v>0.58876861624932075</v>
      </c>
      <c r="V91">
        <v>7.2</v>
      </c>
    </row>
    <row r="92" spans="1:22" x14ac:dyDescent="0.25">
      <c r="A92">
        <v>4.6164529325093406E-2</v>
      </c>
      <c r="B92">
        <v>0.33333333333333331</v>
      </c>
      <c r="C92">
        <v>0.66891631430018939</v>
      </c>
      <c r="D92">
        <v>0.59180040388345867</v>
      </c>
      <c r="E92">
        <v>0.61290322580645151</v>
      </c>
      <c r="F92">
        <v>0.42852564100000001</v>
      </c>
      <c r="G92">
        <v>0.46316208800376441</v>
      </c>
      <c r="H92">
        <v>7.8947368421052627E-2</v>
      </c>
      <c r="I92">
        <v>0.36</v>
      </c>
      <c r="J92">
        <v>0.28580401999999999</v>
      </c>
      <c r="K92">
        <v>0.21330845800000001</v>
      </c>
      <c r="L92">
        <v>0.38842801201655097</v>
      </c>
      <c r="M92">
        <v>0.60034047930283418</v>
      </c>
      <c r="N92">
        <v>0.825248808</v>
      </c>
      <c r="O92">
        <v>0.56688744451099859</v>
      </c>
      <c r="P92">
        <v>0.55075593952483803</v>
      </c>
      <c r="Q92">
        <v>0.602232667</v>
      </c>
      <c r="R92">
        <v>0.62600201700000002</v>
      </c>
      <c r="S92">
        <v>1</v>
      </c>
      <c r="T92">
        <v>0.34916966811361438</v>
      </c>
      <c r="U92">
        <v>0.29812117652589248</v>
      </c>
      <c r="V92">
        <v>6.4</v>
      </c>
    </row>
    <row r="93" spans="1:22" x14ac:dyDescent="0.25">
      <c r="A93">
        <v>5.0818361323137162E-2</v>
      </c>
      <c r="B93">
        <v>0</v>
      </c>
      <c r="C93">
        <v>0.61063396106069334</v>
      </c>
      <c r="D93">
        <v>0.41599648765625868</v>
      </c>
      <c r="E93">
        <v>0.69354838709677424</v>
      </c>
      <c r="F93">
        <v>0.52527472500000005</v>
      </c>
      <c r="G93">
        <v>0.49620687576780642</v>
      </c>
      <c r="H93">
        <v>0.25717703349282295</v>
      </c>
      <c r="I93">
        <v>0.32432432432432434</v>
      </c>
      <c r="J93">
        <v>0.31048097600000002</v>
      </c>
      <c r="K93">
        <v>0.25159914700000002</v>
      </c>
      <c r="L93">
        <v>0.36853540781671629</v>
      </c>
      <c r="M93">
        <v>0.41167646113100448</v>
      </c>
      <c r="N93">
        <v>0.88888377500000004</v>
      </c>
      <c r="O93">
        <v>0.51886171134832071</v>
      </c>
      <c r="P93">
        <v>0.43952483801295894</v>
      </c>
      <c r="Q93">
        <v>0.68246143100000001</v>
      </c>
      <c r="R93">
        <v>0.65852316499999997</v>
      </c>
      <c r="S93">
        <v>0</v>
      </c>
      <c r="T93">
        <v>0.51083573574896957</v>
      </c>
      <c r="U93">
        <v>0.52018947618981526</v>
      </c>
      <c r="V93">
        <v>6.9</v>
      </c>
    </row>
    <row r="94" spans="1:22" x14ac:dyDescent="0.25">
      <c r="A94">
        <v>1.58172438237093E-2</v>
      </c>
      <c r="B94">
        <v>1</v>
      </c>
      <c r="C94">
        <v>0.50515579254174348</v>
      </c>
      <c r="D94">
        <v>0.68812076900687269</v>
      </c>
      <c r="E94">
        <v>0.72580645161290314</v>
      </c>
      <c r="F94">
        <v>0.65153846199999998</v>
      </c>
      <c r="G94">
        <v>0.38897152950251718</v>
      </c>
      <c r="H94">
        <v>0.19736842105263158</v>
      </c>
      <c r="I94">
        <v>0.4</v>
      </c>
      <c r="J94">
        <v>0.44556113899999999</v>
      </c>
      <c r="K94">
        <v>0.31691542299999997</v>
      </c>
      <c r="L94">
        <v>0.38115496537213239</v>
      </c>
      <c r="M94">
        <v>0.779651404970226</v>
      </c>
      <c r="N94">
        <v>0.868894905</v>
      </c>
      <c r="O94">
        <v>0.50148937163695018</v>
      </c>
      <c r="P94">
        <v>0.38984881209503242</v>
      </c>
      <c r="Q94">
        <v>0.65023458700000003</v>
      </c>
      <c r="R94">
        <v>0.63995987700000001</v>
      </c>
      <c r="S94">
        <v>3</v>
      </c>
      <c r="T94">
        <v>0.50650710282332689</v>
      </c>
      <c r="U94">
        <v>0.56117002912792924</v>
      </c>
      <c r="V94">
        <v>7.1</v>
      </c>
    </row>
    <row r="95" spans="1:22" x14ac:dyDescent="0.25">
      <c r="A95">
        <v>1.8437440958681689E-2</v>
      </c>
      <c r="B95">
        <v>0.66666666666666663</v>
      </c>
      <c r="C95">
        <v>0.66221189689751792</v>
      </c>
      <c r="D95">
        <v>0.46871361316016963</v>
      </c>
      <c r="E95">
        <v>0.80645161290322565</v>
      </c>
      <c r="F95">
        <v>0.58843639999999997</v>
      </c>
      <c r="G95">
        <v>0.5904691931983711</v>
      </c>
      <c r="H95">
        <v>0.13875598086124402</v>
      </c>
      <c r="I95">
        <v>0.61111111111111116</v>
      </c>
      <c r="J95">
        <v>0.33198673099999998</v>
      </c>
      <c r="K95">
        <v>0.26221832</v>
      </c>
      <c r="L95">
        <v>0.47013115124400578</v>
      </c>
      <c r="M95">
        <v>0.54433078902794174</v>
      </c>
      <c r="N95">
        <v>0.790044898</v>
      </c>
      <c r="O95">
        <v>0.55605354998809342</v>
      </c>
      <c r="P95">
        <v>0.75377969762419006</v>
      </c>
      <c r="Q95">
        <v>0.61913871700000001</v>
      </c>
      <c r="R95">
        <v>0.63886314499999997</v>
      </c>
      <c r="S95">
        <v>2</v>
      </c>
      <c r="T95">
        <v>0</v>
      </c>
      <c r="U95">
        <v>0</v>
      </c>
      <c r="V95">
        <v>7.6</v>
      </c>
    </row>
    <row r="96" spans="1:22" x14ac:dyDescent="0.25">
      <c r="A96">
        <v>2.5890303086584213E-3</v>
      </c>
      <c r="B96">
        <v>0.33333333333333331</v>
      </c>
      <c r="C96">
        <v>0.5209054649896977</v>
      </c>
      <c r="D96">
        <v>0.36720737279065346</v>
      </c>
      <c r="E96">
        <v>0.96774193548387077</v>
      </c>
      <c r="F96">
        <v>0.55720444700000005</v>
      </c>
      <c r="G96">
        <v>0.57869597159236275</v>
      </c>
      <c r="H96">
        <v>0.19617224880382775</v>
      </c>
      <c r="I96">
        <v>0.37209302325581395</v>
      </c>
      <c r="J96">
        <v>0.30049954800000001</v>
      </c>
      <c r="K96">
        <v>0.23545986899999999</v>
      </c>
      <c r="L96">
        <v>0.3234982979880176</v>
      </c>
      <c r="M96">
        <v>0.43545578042541527</v>
      </c>
      <c r="N96">
        <v>0.81708065500000004</v>
      </c>
      <c r="O96">
        <v>0.59099611966504451</v>
      </c>
      <c r="P96">
        <v>0.3650107991360691</v>
      </c>
      <c r="Q96">
        <v>0.59744382900000004</v>
      </c>
      <c r="R96">
        <v>0.53012048199999995</v>
      </c>
      <c r="S96">
        <v>1</v>
      </c>
      <c r="T96">
        <v>0</v>
      </c>
      <c r="U96">
        <v>0</v>
      </c>
      <c r="V96">
        <v>8.6</v>
      </c>
    </row>
    <row r="97" spans="1:22" x14ac:dyDescent="0.25">
      <c r="A97">
        <v>0.31954318212420824</v>
      </c>
      <c r="B97">
        <v>0.33333333333333331</v>
      </c>
      <c r="C97">
        <v>0.49069730224539421</v>
      </c>
      <c r="D97">
        <v>0.72807309356617145</v>
      </c>
      <c r="E97">
        <v>0.75806451612903203</v>
      </c>
      <c r="F97">
        <v>0.50146799799999997</v>
      </c>
      <c r="G97">
        <v>0.38104844865938337</v>
      </c>
      <c r="H97">
        <v>0.13038277511961721</v>
      </c>
      <c r="I97">
        <v>0.3888888888888889</v>
      </c>
      <c r="J97">
        <v>0.30611070600000001</v>
      </c>
      <c r="K97">
        <v>0.21693061399999999</v>
      </c>
      <c r="L97">
        <v>0.3204412495642357</v>
      </c>
      <c r="M97">
        <v>0.76099938995770877</v>
      </c>
      <c r="N97">
        <v>0.70722836</v>
      </c>
      <c r="O97">
        <v>0.45374195628280339</v>
      </c>
      <c r="P97">
        <v>0.19006479481641469</v>
      </c>
      <c r="Q97">
        <v>0.64227922199999998</v>
      </c>
      <c r="R97">
        <v>0.70422995300000002</v>
      </c>
      <c r="S97">
        <v>1</v>
      </c>
      <c r="T97">
        <v>0.29567502522077937</v>
      </c>
      <c r="U97">
        <v>0.36466796369858306</v>
      </c>
      <c r="V97">
        <v>7.3</v>
      </c>
    </row>
    <row r="98" spans="1:22" x14ac:dyDescent="0.25">
      <c r="A98">
        <v>0.30834671541289732</v>
      </c>
      <c r="B98">
        <v>0.66666666666666663</v>
      </c>
      <c r="C98">
        <v>0.61287520460479716</v>
      </c>
      <c r="D98">
        <v>0.48698048910353342</v>
      </c>
      <c r="E98">
        <v>0.62903225806451601</v>
      </c>
      <c r="F98">
        <v>0.56570898999999997</v>
      </c>
      <c r="G98">
        <v>0.50000692755633436</v>
      </c>
      <c r="H98">
        <v>0.15191387559808611</v>
      </c>
      <c r="I98">
        <v>0.2558139534883721</v>
      </c>
      <c r="J98">
        <v>0.304575084</v>
      </c>
      <c r="K98">
        <v>0.21650782199999999</v>
      </c>
      <c r="L98">
        <v>0.3426670453735649</v>
      </c>
      <c r="M98">
        <v>0.4938303301208119</v>
      </c>
      <c r="N98">
        <v>0.72445945499999997</v>
      </c>
      <c r="O98">
        <v>0.50255895952856622</v>
      </c>
      <c r="P98">
        <v>0.54427645788336931</v>
      </c>
      <c r="Q98">
        <v>0.56844506800000005</v>
      </c>
      <c r="R98">
        <v>0.562637363</v>
      </c>
      <c r="S98">
        <v>2</v>
      </c>
      <c r="T98">
        <v>0.50193612972720958</v>
      </c>
      <c r="U98">
        <v>0.531156207854797</v>
      </c>
      <c r="V98">
        <v>6.5</v>
      </c>
    </row>
    <row r="99" spans="1:22" x14ac:dyDescent="0.25">
      <c r="A99">
        <v>6.0306398969764783E-3</v>
      </c>
      <c r="B99">
        <v>0.33333333333333331</v>
      </c>
      <c r="C99">
        <v>0.47332760045085615</v>
      </c>
      <c r="D99">
        <v>0.57914181000339482</v>
      </c>
      <c r="E99">
        <v>0.77419354838709675</v>
      </c>
      <c r="F99">
        <v>0.55740740700000002</v>
      </c>
      <c r="G99">
        <v>0.28635695385155835</v>
      </c>
      <c r="H99">
        <v>0.12440191387559808</v>
      </c>
      <c r="I99">
        <v>0.20588235294117646</v>
      </c>
      <c r="J99">
        <v>0.36543830300000002</v>
      </c>
      <c r="K99">
        <v>0.323106689</v>
      </c>
      <c r="L99">
        <v>0.22379787306036464</v>
      </c>
      <c r="M99">
        <v>0.65090374553569375</v>
      </c>
      <c r="N99">
        <v>0.86329197099999999</v>
      </c>
      <c r="O99">
        <v>0.48052296857069104</v>
      </c>
      <c r="P99">
        <v>0.39092872570194387</v>
      </c>
      <c r="Q99">
        <v>0.56719367600000004</v>
      </c>
      <c r="R99">
        <v>0.65105908599999995</v>
      </c>
      <c r="S99">
        <v>1</v>
      </c>
      <c r="T99">
        <v>0.50565758548998274</v>
      </c>
      <c r="U99">
        <v>0.47251321765021953</v>
      </c>
      <c r="V99">
        <v>7.4</v>
      </c>
    </row>
    <row r="100" spans="1:22" x14ac:dyDescent="0.25">
      <c r="A100">
        <v>0.33740683905951518</v>
      </c>
      <c r="B100">
        <v>1</v>
      </c>
      <c r="C100">
        <v>0.52924014063851721</v>
      </c>
      <c r="D100">
        <v>0.49590261840826605</v>
      </c>
      <c r="E100">
        <v>0.72580645161290314</v>
      </c>
      <c r="F100">
        <v>0.55337278099999998</v>
      </c>
      <c r="G100">
        <v>0.56834998697526284</v>
      </c>
      <c r="H100">
        <v>7.4162679425837319E-2</v>
      </c>
      <c r="I100">
        <v>0.44</v>
      </c>
      <c r="J100">
        <v>0.29223038299999998</v>
      </c>
      <c r="K100">
        <v>0.28932261799999998</v>
      </c>
      <c r="L100">
        <v>0.4021960143153796</v>
      </c>
      <c r="M100">
        <v>0.63553598262736055</v>
      </c>
      <c r="N100">
        <v>0.69045164000000003</v>
      </c>
      <c r="O100">
        <v>0.26172356513396033</v>
      </c>
      <c r="P100">
        <v>0.32289416846652269</v>
      </c>
      <c r="Q100">
        <v>0.57073126600000001</v>
      </c>
      <c r="R100">
        <v>0.65654746600000002</v>
      </c>
      <c r="S100">
        <v>3</v>
      </c>
      <c r="T100">
        <v>0.6514346130652644</v>
      </c>
      <c r="U100">
        <v>0.74528575249501483</v>
      </c>
      <c r="V100">
        <v>7.1</v>
      </c>
    </row>
    <row r="101" spans="1:22" x14ac:dyDescent="0.25">
      <c r="A101">
        <v>5.6938737886355159E-2</v>
      </c>
      <c r="B101">
        <v>1</v>
      </c>
      <c r="C101">
        <v>0.52482886997233402</v>
      </c>
      <c r="D101">
        <v>0.70082910376870777</v>
      </c>
      <c r="E101">
        <v>0.70967741935483863</v>
      </c>
      <c r="F101">
        <v>0.52535612499999995</v>
      </c>
      <c r="G101">
        <v>0.42711320863559482</v>
      </c>
      <c r="H101">
        <v>0.30741626794258375</v>
      </c>
      <c r="I101">
        <v>0.4017857142857143</v>
      </c>
      <c r="J101">
        <v>0.31565233599999998</v>
      </c>
      <c r="K101">
        <v>0.24101713699999999</v>
      </c>
      <c r="L101">
        <v>0.23755912264483114</v>
      </c>
      <c r="M101">
        <v>0.72293674705597477</v>
      </c>
      <c r="N101">
        <v>0.82291102599999999</v>
      </c>
      <c r="O101">
        <v>0.51923262543620841</v>
      </c>
      <c r="P101">
        <v>0.36177105831533479</v>
      </c>
      <c r="Q101">
        <v>0.64821594999999999</v>
      </c>
      <c r="R101">
        <v>0.64746747500000001</v>
      </c>
      <c r="S101">
        <v>3</v>
      </c>
      <c r="T101">
        <v>0.68734420218436909</v>
      </c>
      <c r="U101">
        <v>0.70892175710800853</v>
      </c>
      <c r="V101">
        <v>7</v>
      </c>
    </row>
    <row r="102" spans="1:22" x14ac:dyDescent="0.25">
      <c r="A102">
        <v>6.2547986911094533E-2</v>
      </c>
      <c r="B102">
        <v>1</v>
      </c>
      <c r="C102">
        <v>0.9494615373768952</v>
      </c>
      <c r="D102">
        <v>0.81101800061540119</v>
      </c>
      <c r="E102">
        <v>0.5967741935483869</v>
      </c>
      <c r="F102">
        <v>0.50030284700000005</v>
      </c>
      <c r="G102">
        <v>0.47972410321386361</v>
      </c>
      <c r="H102">
        <v>0.19377990430622011</v>
      </c>
      <c r="I102">
        <v>0.35135135135135137</v>
      </c>
      <c r="J102">
        <v>0.31132038099999998</v>
      </c>
      <c r="K102">
        <v>0.204019274</v>
      </c>
      <c r="L102">
        <v>1</v>
      </c>
      <c r="M102">
        <v>1</v>
      </c>
      <c r="N102">
        <v>0.80356584799999997</v>
      </c>
      <c r="O102">
        <v>0.49601737658349715</v>
      </c>
      <c r="P102">
        <v>0.13498920086393087</v>
      </c>
      <c r="Q102">
        <v>0.65942629699999999</v>
      </c>
      <c r="R102">
        <v>0.78212993600000003</v>
      </c>
      <c r="S102">
        <v>3</v>
      </c>
      <c r="T102">
        <v>0.68843736437836578</v>
      </c>
      <c r="U102">
        <v>0.80519579200936453</v>
      </c>
      <c r="V102">
        <v>6.3</v>
      </c>
    </row>
    <row r="103" spans="1:22" x14ac:dyDescent="0.25">
      <c r="A103">
        <v>5.8036480709599443E-3</v>
      </c>
      <c r="B103">
        <v>0.66666666666666663</v>
      </c>
      <c r="C103">
        <v>0.77416026069774491</v>
      </c>
      <c r="D103">
        <v>0.86027055031480282</v>
      </c>
      <c r="E103">
        <v>0.74193548387096753</v>
      </c>
      <c r="F103">
        <v>0.51818785700000003</v>
      </c>
      <c r="G103">
        <v>0.37229460687928595</v>
      </c>
      <c r="H103">
        <v>0.4366028708133971</v>
      </c>
      <c r="I103">
        <v>0.2857142857142857</v>
      </c>
      <c r="J103">
        <v>0.32563508400000002</v>
      </c>
      <c r="K103">
        <v>0.24973577699999999</v>
      </c>
      <c r="L103">
        <v>0.51116906506125648</v>
      </c>
      <c r="M103">
        <v>0.77964833814785806</v>
      </c>
      <c r="N103">
        <v>0.83868599300000002</v>
      </c>
      <c r="O103">
        <v>0.55398612423919624</v>
      </c>
      <c r="P103">
        <v>0.48812095032397407</v>
      </c>
      <c r="Q103">
        <v>0.71843108700000002</v>
      </c>
      <c r="R103">
        <v>0.67879561700000002</v>
      </c>
      <c r="S103">
        <v>2</v>
      </c>
      <c r="T103">
        <v>0.40227144935390685</v>
      </c>
      <c r="U103">
        <v>0.35625639667410108</v>
      </c>
      <c r="V103">
        <v>7.2</v>
      </c>
    </row>
    <row r="104" spans="1:22" x14ac:dyDescent="0.25">
      <c r="A104">
        <v>1.8233055412243182E-2</v>
      </c>
      <c r="B104">
        <v>1</v>
      </c>
      <c r="C104">
        <v>0.45152726180142544</v>
      </c>
      <c r="D104">
        <v>0.65962783535777814</v>
      </c>
      <c r="E104">
        <v>0.62903225806451601</v>
      </c>
      <c r="F104">
        <v>0.51619822500000001</v>
      </c>
      <c r="G104">
        <v>0.40286066945855642</v>
      </c>
      <c r="H104">
        <v>1</v>
      </c>
      <c r="I104">
        <v>0.73684210526315785</v>
      </c>
      <c r="J104">
        <v>0.32047255499999999</v>
      </c>
      <c r="K104">
        <v>0.23105625699999999</v>
      </c>
      <c r="L104">
        <v>0.48290751770933482</v>
      </c>
      <c r="M104">
        <v>0.90854409722414853</v>
      </c>
      <c r="N104">
        <v>0.60443577900000001</v>
      </c>
      <c r="O104">
        <v>0.32494790362273596</v>
      </c>
      <c r="P104">
        <v>1.6198704103671708E-2</v>
      </c>
      <c r="Q104">
        <v>0.60442260400000003</v>
      </c>
      <c r="R104">
        <v>0.256410256</v>
      </c>
      <c r="S104">
        <v>3</v>
      </c>
      <c r="T104">
        <v>0.2399518142321109</v>
      </c>
      <c r="U104">
        <v>0.42952154787316199</v>
      </c>
      <c r="V104">
        <v>6.5</v>
      </c>
    </row>
    <row r="105" spans="1:22" x14ac:dyDescent="0.25">
      <c r="A105">
        <v>2.1645217014210044E-2</v>
      </c>
      <c r="B105">
        <v>1</v>
      </c>
      <c r="C105">
        <v>0.70656535841173618</v>
      </c>
      <c r="D105">
        <v>0.73886281782301944</v>
      </c>
      <c r="E105">
        <v>0.95161290322580638</v>
      </c>
      <c r="F105">
        <v>0</v>
      </c>
      <c r="G105">
        <v>0.33869444018334488</v>
      </c>
      <c r="H105">
        <v>7.6555023923444973E-2</v>
      </c>
      <c r="I105">
        <v>0.12121212121212122</v>
      </c>
      <c r="J105">
        <v>0</v>
      </c>
      <c r="K105">
        <v>0</v>
      </c>
      <c r="L105">
        <v>0.41917453267234928</v>
      </c>
      <c r="M105">
        <v>0.69637431791162108</v>
      </c>
      <c r="N105">
        <v>0.86789196999999996</v>
      </c>
      <c r="O105">
        <v>0.48727041479747751</v>
      </c>
      <c r="P105">
        <v>0.6155507559395248</v>
      </c>
      <c r="Q105">
        <v>0.64581653900000002</v>
      </c>
      <c r="R105">
        <v>0.66594211599999997</v>
      </c>
      <c r="S105">
        <v>3</v>
      </c>
      <c r="T105">
        <v>0.64249320782978647</v>
      </c>
      <c r="U105">
        <v>0.52887275607131201</v>
      </c>
      <c r="V105">
        <v>8.5</v>
      </c>
    </row>
    <row r="106" spans="1:22" x14ac:dyDescent="0.25">
      <c r="A106">
        <v>0.1352402246624882</v>
      </c>
      <c r="B106">
        <v>0.66666666666666663</v>
      </c>
      <c r="C106">
        <v>0.65606524678592004</v>
      </c>
      <c r="D106">
        <v>0.73718074266272393</v>
      </c>
      <c r="E106">
        <v>0.69354838709677424</v>
      </c>
      <c r="F106">
        <v>0.54674556200000002</v>
      </c>
      <c r="G106">
        <v>0.81607764243720637</v>
      </c>
      <c r="H106">
        <v>0.2069377990430622</v>
      </c>
      <c r="I106">
        <v>0.38157894736842107</v>
      </c>
      <c r="J106">
        <v>0.34044347600000002</v>
      </c>
      <c r="K106">
        <v>0.25425320899999998</v>
      </c>
      <c r="L106">
        <v>0.49946210302331756</v>
      </c>
      <c r="M106">
        <v>0.75447161108853744</v>
      </c>
      <c r="N106">
        <v>0.92569585200000004</v>
      </c>
      <c r="O106">
        <v>0.62470407709273224</v>
      </c>
      <c r="P106">
        <v>0.49568034557235419</v>
      </c>
      <c r="Q106">
        <v>0.63119369400000003</v>
      </c>
      <c r="R106">
        <v>0.65353345799999996</v>
      </c>
      <c r="S106">
        <v>2</v>
      </c>
      <c r="T106">
        <v>0</v>
      </c>
      <c r="U106">
        <v>0</v>
      </c>
      <c r="V106">
        <v>6.9</v>
      </c>
    </row>
    <row r="107" spans="1:22" x14ac:dyDescent="0.25">
      <c r="A107">
        <v>5.4350484421465564E-4</v>
      </c>
      <c r="B107">
        <v>0.33333333333333331</v>
      </c>
      <c r="C107">
        <v>0.90425969155271502</v>
      </c>
      <c r="D107">
        <v>0.68653028741927413</v>
      </c>
      <c r="E107">
        <v>0.37096774193548387</v>
      </c>
      <c r="F107">
        <v>0.51989389900000005</v>
      </c>
      <c r="G107">
        <v>0.20349003717547129</v>
      </c>
      <c r="H107">
        <v>0.11961722488038277</v>
      </c>
      <c r="I107">
        <v>0.27777777777777779</v>
      </c>
      <c r="J107">
        <v>0.27655519000000001</v>
      </c>
      <c r="K107">
        <v>0.201749871</v>
      </c>
      <c r="L107">
        <v>0.84419929387211301</v>
      </c>
      <c r="M107">
        <v>0.8009890822819008</v>
      </c>
      <c r="N107">
        <v>0.69634052499999999</v>
      </c>
      <c r="O107">
        <v>0.31195679542384769</v>
      </c>
      <c r="P107">
        <v>0.29373650107991361</v>
      </c>
      <c r="Q107">
        <v>0.50861113499999999</v>
      </c>
      <c r="R107">
        <v>0.51961497999999995</v>
      </c>
      <c r="S107">
        <v>1</v>
      </c>
      <c r="T107">
        <v>0.41287895703698951</v>
      </c>
      <c r="U107">
        <v>0.43663240089812316</v>
      </c>
      <c r="V107">
        <v>4.9000000000000004</v>
      </c>
    </row>
    <row r="108" spans="1:22" x14ac:dyDescent="0.25">
      <c r="A108">
        <v>0.30362369867806277</v>
      </c>
      <c r="B108">
        <v>1</v>
      </c>
      <c r="C108">
        <v>0.44462310332156108</v>
      </c>
      <c r="D108">
        <v>0.60082550182814765</v>
      </c>
      <c r="E108">
        <v>0.64516129032258052</v>
      </c>
      <c r="F108">
        <v>0.48120740000000001</v>
      </c>
      <c r="G108">
        <v>0.38156951057771638</v>
      </c>
      <c r="H108">
        <v>0.12918660287081341</v>
      </c>
      <c r="I108">
        <v>0.58695652173913049</v>
      </c>
      <c r="J108">
        <v>0.30723236399999998</v>
      </c>
      <c r="K108">
        <v>0.26714528599999998</v>
      </c>
      <c r="L108">
        <v>0.18153460098230575</v>
      </c>
      <c r="M108">
        <v>0.66034869158739506</v>
      </c>
      <c r="N108">
        <v>0.76691529700000005</v>
      </c>
      <c r="O108">
        <v>0.63268281267251658</v>
      </c>
      <c r="P108">
        <v>0.15982721382289417</v>
      </c>
      <c r="Q108">
        <v>0.65553920300000001</v>
      </c>
      <c r="R108">
        <v>0.62553947700000001</v>
      </c>
      <c r="S108">
        <v>3</v>
      </c>
      <c r="T108">
        <v>0.46594848244985687</v>
      </c>
      <c r="U108">
        <v>0.50784758022685672</v>
      </c>
      <c r="V108">
        <v>6.6</v>
      </c>
    </row>
    <row r="109" spans="1:22" x14ac:dyDescent="0.25">
      <c r="A109">
        <v>1.7035509582077907E-2</v>
      </c>
      <c r="B109">
        <v>1</v>
      </c>
      <c r="C109">
        <v>0.68778171323533233</v>
      </c>
      <c r="D109">
        <v>0.51832251411836283</v>
      </c>
      <c r="E109">
        <v>0.91935483870967738</v>
      </c>
      <c r="F109">
        <v>0.52572373900000002</v>
      </c>
      <c r="G109">
        <v>0.72209963160817869</v>
      </c>
      <c r="H109">
        <v>0.52631578947368418</v>
      </c>
      <c r="I109">
        <v>0.44680851063829785</v>
      </c>
      <c r="J109">
        <v>0.32830820799999999</v>
      </c>
      <c r="K109">
        <v>0.20670839399999999</v>
      </c>
      <c r="L109">
        <v>0.57875746167134134</v>
      </c>
      <c r="M109">
        <v>0.58168614148227471</v>
      </c>
      <c r="N109">
        <v>0.81513653900000005</v>
      </c>
      <c r="O109">
        <v>0.66797972523543026</v>
      </c>
      <c r="P109">
        <v>0.6565874730021598</v>
      </c>
      <c r="Q109">
        <v>0.59714072100000004</v>
      </c>
      <c r="R109">
        <v>0.60414324699999999</v>
      </c>
      <c r="S109">
        <v>3</v>
      </c>
      <c r="T109">
        <v>0.70732441011670766</v>
      </c>
      <c r="U109">
        <v>0.73534630027003589</v>
      </c>
      <c r="V109">
        <v>8.3000000000000007</v>
      </c>
    </row>
    <row r="110" spans="1:22" x14ac:dyDescent="0.25">
      <c r="A110">
        <v>3.7324873767505908E-2</v>
      </c>
      <c r="B110">
        <v>1</v>
      </c>
      <c r="C110">
        <v>0.58017881922512382</v>
      </c>
      <c r="D110">
        <v>0.71587987640456208</v>
      </c>
      <c r="E110">
        <v>0.67741935483870941</v>
      </c>
      <c r="F110">
        <v>0.50256410299999998</v>
      </c>
      <c r="G110">
        <v>0.35455258152360197</v>
      </c>
      <c r="H110">
        <v>0.17583732057416268</v>
      </c>
      <c r="I110">
        <v>0.28813559322033899</v>
      </c>
      <c r="J110">
        <v>0.314907873</v>
      </c>
      <c r="K110">
        <v>0.20443238399999999</v>
      </c>
      <c r="L110">
        <v>0.3646690329116441</v>
      </c>
      <c r="M110">
        <v>0.78868750194107329</v>
      </c>
      <c r="N110">
        <v>0.76946712100000003</v>
      </c>
      <c r="O110">
        <v>0.70016622896765357</v>
      </c>
      <c r="P110">
        <v>0.183585313174946</v>
      </c>
      <c r="Q110">
        <v>0.53226541100000002</v>
      </c>
      <c r="R110">
        <v>0.44367617399999998</v>
      </c>
      <c r="S110">
        <v>3</v>
      </c>
      <c r="T110">
        <v>0.6370395958971703</v>
      </c>
      <c r="U110">
        <v>0.61478841268861084</v>
      </c>
      <c r="V110">
        <v>6.8</v>
      </c>
    </row>
    <row r="111" spans="1:22" x14ac:dyDescent="0.25">
      <c r="A111">
        <v>0.13557507671790053</v>
      </c>
      <c r="B111">
        <v>0</v>
      </c>
      <c r="C111">
        <v>0.70294746540296682</v>
      </c>
      <c r="D111">
        <v>1</v>
      </c>
      <c r="E111">
        <v>0.96774193548387077</v>
      </c>
      <c r="F111">
        <v>0.57174825200000001</v>
      </c>
      <c r="G111">
        <v>0.28510129675680168</v>
      </c>
      <c r="H111">
        <v>5.2631578947368418E-2</v>
      </c>
      <c r="I111">
        <v>0.12698412698412698</v>
      </c>
      <c r="J111">
        <v>0.33257195099999998</v>
      </c>
      <c r="K111">
        <v>0.33432835799999999</v>
      </c>
      <c r="L111">
        <v>0.29133391130541969</v>
      </c>
      <c r="M111">
        <v>0.78016436730829142</v>
      </c>
      <c r="N111">
        <v>0.80303610599999997</v>
      </c>
      <c r="O111">
        <v>0.41490887377764551</v>
      </c>
      <c r="P111">
        <v>0.59071274298056153</v>
      </c>
      <c r="Q111">
        <v>0.59157348399999998</v>
      </c>
      <c r="R111">
        <v>0.62375719500000004</v>
      </c>
      <c r="S111">
        <v>0</v>
      </c>
      <c r="T111">
        <v>0</v>
      </c>
      <c r="U111">
        <v>0</v>
      </c>
      <c r="V111">
        <v>8.6</v>
      </c>
    </row>
    <row r="112" spans="1:22" x14ac:dyDescent="0.25">
      <c r="A112">
        <v>4.0514450164427264E-2</v>
      </c>
      <c r="B112">
        <v>1</v>
      </c>
      <c r="C112">
        <v>0.5781032799508885</v>
      </c>
      <c r="D112">
        <v>0.49213993779224835</v>
      </c>
      <c r="E112">
        <v>0.83870967741935454</v>
      </c>
      <c r="F112">
        <v>0.55656909499999996</v>
      </c>
      <c r="G112">
        <v>0.4704216186320741</v>
      </c>
      <c r="H112">
        <v>0.25358851674641147</v>
      </c>
      <c r="I112">
        <v>0.5625</v>
      </c>
      <c r="J112">
        <v>0.33536413599999998</v>
      </c>
      <c r="K112">
        <v>0.26134812699999999</v>
      </c>
      <c r="L112">
        <v>0.36503202752026487</v>
      </c>
      <c r="M112">
        <v>0.53944191484654158</v>
      </c>
      <c r="N112">
        <v>0.76618071799999998</v>
      </c>
      <c r="O112">
        <v>0.68008277618317237</v>
      </c>
      <c r="P112">
        <v>0.3855291576673866</v>
      </c>
      <c r="Q112">
        <v>0.611124</v>
      </c>
      <c r="R112">
        <v>0.66336524699999999</v>
      </c>
      <c r="S112">
        <v>3</v>
      </c>
      <c r="T112">
        <v>0.63521800306503218</v>
      </c>
      <c r="U112">
        <v>0.63890552164775527</v>
      </c>
      <c r="V112">
        <v>7.8</v>
      </c>
    </row>
    <row r="113" spans="1:22" x14ac:dyDescent="0.25">
      <c r="A113">
        <v>4.0193539755079929E-2</v>
      </c>
      <c r="B113">
        <v>0.33333333333333331</v>
      </c>
      <c r="C113">
        <v>0.41375509459884996</v>
      </c>
      <c r="D113">
        <v>0.3267316574627871</v>
      </c>
      <c r="E113">
        <v>0.54838709677419339</v>
      </c>
      <c r="F113">
        <v>0.49581111999999999</v>
      </c>
      <c r="G113">
        <v>0.40734380210056553</v>
      </c>
      <c r="H113">
        <v>0.26196172248803828</v>
      </c>
      <c r="I113">
        <v>0.42105263157894735</v>
      </c>
      <c r="J113">
        <v>0.32668291999999999</v>
      </c>
      <c r="K113">
        <v>0.21723067800000001</v>
      </c>
      <c r="L113">
        <v>0.23934212654369888</v>
      </c>
      <c r="M113">
        <v>0.31835279290341362</v>
      </c>
      <c r="N113">
        <v>0.82507049700000001</v>
      </c>
      <c r="O113">
        <v>0.51830009138686062</v>
      </c>
      <c r="P113">
        <v>0.40496760259179265</v>
      </c>
      <c r="Q113">
        <v>0.59711524999999999</v>
      </c>
      <c r="R113">
        <v>0.64886408900000003</v>
      </c>
      <c r="S113">
        <v>1</v>
      </c>
      <c r="T113">
        <v>0.48420390942361885</v>
      </c>
      <c r="U113">
        <v>0.54314528819846863</v>
      </c>
      <c r="V113">
        <v>6</v>
      </c>
    </row>
    <row r="114" spans="1:22" x14ac:dyDescent="0.25">
      <c r="A114">
        <v>8.9049486015946602E-2</v>
      </c>
      <c r="B114">
        <v>1</v>
      </c>
      <c r="C114">
        <v>0.50954991678075712</v>
      </c>
      <c r="D114">
        <v>0.59430804778573099</v>
      </c>
      <c r="E114">
        <v>0.72580645161290314</v>
      </c>
      <c r="F114">
        <v>0.47992110500000001</v>
      </c>
      <c r="G114">
        <v>0.51333877690604168</v>
      </c>
      <c r="H114">
        <v>0.23444976076555024</v>
      </c>
      <c r="I114">
        <v>0.53333333333333333</v>
      </c>
      <c r="J114">
        <v>0.28032469999999998</v>
      </c>
      <c r="K114">
        <v>0.215384615</v>
      </c>
      <c r="L114">
        <v>0.21811178463412076</v>
      </c>
      <c r="M114">
        <v>0.61477018486551149</v>
      </c>
      <c r="N114">
        <v>0.86012170700000001</v>
      </c>
      <c r="O114">
        <v>0.63704473435872822</v>
      </c>
      <c r="P114">
        <v>0.34233261339092874</v>
      </c>
      <c r="Q114">
        <v>0.66618404099999995</v>
      </c>
      <c r="R114">
        <v>0.62678062700000003</v>
      </c>
      <c r="S114">
        <v>3</v>
      </c>
      <c r="T114">
        <v>0</v>
      </c>
      <c r="U114">
        <v>0</v>
      </c>
      <c r="V114">
        <v>7.1</v>
      </c>
    </row>
    <row r="115" spans="1:22" x14ac:dyDescent="0.25">
      <c r="A115">
        <v>8.4989708954428672E-3</v>
      </c>
      <c r="B115">
        <v>0.66666666666666663</v>
      </c>
      <c r="C115">
        <v>0.583484445433752</v>
      </c>
      <c r="D115">
        <v>0.63203868333358071</v>
      </c>
      <c r="E115">
        <v>0.93548387096774188</v>
      </c>
      <c r="F115">
        <v>0.40683760699999999</v>
      </c>
      <c r="G115">
        <v>0.47897972719707399</v>
      </c>
      <c r="H115">
        <v>5.1435406698564591E-2</v>
      </c>
      <c r="I115">
        <v>0.26829268292682928</v>
      </c>
      <c r="J115">
        <v>0.21366089699999999</v>
      </c>
      <c r="K115">
        <v>0.14704256499999999</v>
      </c>
      <c r="L115">
        <v>0.42199707551742888</v>
      </c>
      <c r="M115">
        <v>0.67174957339238894</v>
      </c>
      <c r="N115">
        <v>0.800317744</v>
      </c>
      <c r="O115">
        <v>0.59851228259794909</v>
      </c>
      <c r="P115">
        <v>0.30021598272138228</v>
      </c>
      <c r="Q115">
        <v>0.64331831799999994</v>
      </c>
      <c r="R115">
        <v>0.601709402</v>
      </c>
      <c r="S115">
        <v>2</v>
      </c>
      <c r="T115">
        <v>0.44749649947644798</v>
      </c>
      <c r="U115">
        <v>0.58641850191927392</v>
      </c>
      <c r="V115">
        <v>8.4</v>
      </c>
    </row>
    <row r="116" spans="1:22" x14ac:dyDescent="0.25">
      <c r="A116">
        <v>5.307457747660093E-2</v>
      </c>
      <c r="B116">
        <v>0</v>
      </c>
      <c r="C116">
        <v>0.49855128980373581</v>
      </c>
      <c r="D116">
        <v>0.36091248394864667</v>
      </c>
      <c r="E116">
        <v>0.85483870967741937</v>
      </c>
      <c r="F116">
        <v>0.58113207499999997</v>
      </c>
      <c r="G116">
        <v>0.56154719391285624</v>
      </c>
      <c r="H116">
        <v>0.12799043062200957</v>
      </c>
      <c r="I116">
        <v>0.31578947368421051</v>
      </c>
      <c r="J116">
        <v>0.34379444399999998</v>
      </c>
      <c r="K116">
        <v>0.27203604599999998</v>
      </c>
      <c r="L116">
        <v>0.37683923144643156</v>
      </c>
      <c r="M116">
        <v>0.45486995209181041</v>
      </c>
      <c r="N116">
        <v>0.72593970600000002</v>
      </c>
      <c r="O116">
        <v>0.68193031852870056</v>
      </c>
      <c r="P116">
        <v>0.21598272138228941</v>
      </c>
      <c r="Q116">
        <v>0.57384169900000004</v>
      </c>
      <c r="R116">
        <v>0.59863945600000001</v>
      </c>
      <c r="S116">
        <v>0</v>
      </c>
      <c r="T116">
        <v>0.450275672111766</v>
      </c>
      <c r="U116">
        <v>0.50696645686599295</v>
      </c>
      <c r="V116">
        <v>7.9</v>
      </c>
    </row>
    <row r="117" spans="1:22" x14ac:dyDescent="0.25">
      <c r="A117">
        <v>0.28448257544067657</v>
      </c>
      <c r="B117">
        <v>0.33333333333333331</v>
      </c>
      <c r="C117">
        <v>0.434120224779036</v>
      </c>
      <c r="D117">
        <v>0.54079859923913487</v>
      </c>
      <c r="E117">
        <v>0.83870967741935454</v>
      </c>
      <c r="F117">
        <v>0.49595141700000001</v>
      </c>
      <c r="G117">
        <v>0.5808922423527203</v>
      </c>
      <c r="H117">
        <v>5.861244019138756E-2</v>
      </c>
      <c r="I117">
        <v>0.33333333333333331</v>
      </c>
      <c r="J117">
        <v>0.31658291500000002</v>
      </c>
      <c r="K117">
        <v>0.148468185</v>
      </c>
      <c r="L117">
        <v>0.3492892713548485</v>
      </c>
      <c r="M117">
        <v>0.76667982666444368</v>
      </c>
      <c r="N117">
        <v>0.78207583300000005</v>
      </c>
      <c r="O117">
        <v>0.64954480408665261</v>
      </c>
      <c r="P117">
        <v>0.49460043196544279</v>
      </c>
      <c r="Q117">
        <v>0.60894881099999998</v>
      </c>
      <c r="R117">
        <v>0.64208909400000003</v>
      </c>
      <c r="S117">
        <v>1</v>
      </c>
      <c r="T117">
        <v>0.23519802619743904</v>
      </c>
      <c r="U117">
        <v>0.38118243711486072</v>
      </c>
      <c r="V117">
        <v>7.8</v>
      </c>
    </row>
    <row r="118" spans="1:22" x14ac:dyDescent="0.25">
      <c r="A118">
        <v>9.6014889813714911E-3</v>
      </c>
      <c r="B118">
        <v>0.66666666666666663</v>
      </c>
      <c r="C118">
        <v>0.27419181322788566</v>
      </c>
      <c r="D118">
        <v>0.37814826001455504</v>
      </c>
      <c r="E118">
        <v>0.66129032258064502</v>
      </c>
      <c r="F118">
        <v>0.50256410299999998</v>
      </c>
      <c r="G118">
        <v>0.57911386000179532</v>
      </c>
      <c r="H118">
        <v>6.9377990430622011E-2</v>
      </c>
      <c r="I118">
        <v>0.21951219512195122</v>
      </c>
      <c r="J118">
        <v>0.35175879399999999</v>
      </c>
      <c r="K118">
        <v>0.27860696499999998</v>
      </c>
      <c r="L118">
        <v>0.14853344782464065</v>
      </c>
      <c r="M118">
        <v>0.48744664702551482</v>
      </c>
      <c r="N118">
        <v>0.76428533899999995</v>
      </c>
      <c r="O118">
        <v>0.65572846878631863</v>
      </c>
      <c r="P118">
        <v>0.38120950323974084</v>
      </c>
      <c r="Q118">
        <v>0.57238672499999999</v>
      </c>
      <c r="R118">
        <v>0.61387632000000003</v>
      </c>
      <c r="S118">
        <v>2</v>
      </c>
      <c r="T118">
        <v>0</v>
      </c>
      <c r="U118">
        <v>0</v>
      </c>
      <c r="V118">
        <v>6.7</v>
      </c>
    </row>
    <row r="119" spans="1:22" x14ac:dyDescent="0.25">
      <c r="A119">
        <v>0.10208847399983045</v>
      </c>
      <c r="B119">
        <v>0</v>
      </c>
      <c r="C119">
        <v>0.53859644683442121</v>
      </c>
      <c r="D119">
        <v>0.61295055438235502</v>
      </c>
      <c r="E119">
        <v>0.69354838709677424</v>
      </c>
      <c r="F119">
        <v>0.53846153799999996</v>
      </c>
      <c r="G119">
        <v>0.35563613100893732</v>
      </c>
      <c r="H119">
        <v>5.5023923444976079E-2</v>
      </c>
      <c r="I119">
        <v>0.19047619047619047</v>
      </c>
      <c r="J119">
        <v>0.35175879399999999</v>
      </c>
      <c r="K119">
        <v>0.26119403000000002</v>
      </c>
      <c r="L119">
        <v>0.37914056587034767</v>
      </c>
      <c r="M119">
        <v>0.75228099568609108</v>
      </c>
      <c r="N119">
        <v>0.82578016099999996</v>
      </c>
      <c r="O119">
        <v>0.55744955112528372</v>
      </c>
      <c r="P119">
        <v>0.22570194384449244</v>
      </c>
      <c r="Q119">
        <v>0.56513513500000001</v>
      </c>
      <c r="R119">
        <v>0.60020512800000003</v>
      </c>
      <c r="S119">
        <v>0</v>
      </c>
      <c r="T119">
        <v>0.86697886817419378</v>
      </c>
      <c r="U119">
        <v>0.87233497235252133</v>
      </c>
      <c r="V119">
        <v>6.9</v>
      </c>
    </row>
    <row r="120" spans="1:22" x14ac:dyDescent="0.25">
      <c r="A120">
        <v>1.432343435207627E-2</v>
      </c>
      <c r="B120">
        <v>0.33333333333333331</v>
      </c>
      <c r="C120">
        <v>0.58116948111124711</v>
      </c>
      <c r="D120">
        <v>0.73126877987995764</v>
      </c>
      <c r="E120">
        <v>0.45161290322580644</v>
      </c>
      <c r="F120">
        <v>0.62657342699999996</v>
      </c>
      <c r="G120">
        <v>0.36338955397971046</v>
      </c>
      <c r="H120">
        <v>7.7751196172248807E-2</v>
      </c>
      <c r="I120">
        <v>0.34567901234567899</v>
      </c>
      <c r="J120">
        <v>0.306989493</v>
      </c>
      <c r="K120">
        <v>0.15196743600000001</v>
      </c>
      <c r="L120">
        <v>0.35430271639912808</v>
      </c>
      <c r="M120">
        <v>0.70449413621214219</v>
      </c>
      <c r="N120">
        <v>0.88040599799999997</v>
      </c>
      <c r="O120">
        <v>0.50996778473710558</v>
      </c>
      <c r="P120">
        <v>0.29157667386609071</v>
      </c>
      <c r="Q120">
        <v>0.710781883</v>
      </c>
      <c r="R120">
        <v>0.75558692100000002</v>
      </c>
      <c r="S120">
        <v>1</v>
      </c>
      <c r="T120">
        <v>0.96093954594900133</v>
      </c>
      <c r="U120">
        <v>0.85448564104548519</v>
      </c>
      <c r="V120">
        <v>5.4</v>
      </c>
    </row>
    <row r="121" spans="1:22" x14ac:dyDescent="0.25">
      <c r="A121">
        <v>4.955723453721661E-2</v>
      </c>
      <c r="B121">
        <v>0.33333333333333331</v>
      </c>
      <c r="C121">
        <v>0.72361787999113569</v>
      </c>
      <c r="D121">
        <v>0.44146149058434431</v>
      </c>
      <c r="E121">
        <v>0.80645161290322565</v>
      </c>
      <c r="F121">
        <v>0.52948717899999997</v>
      </c>
      <c r="G121">
        <v>0.33476070311333905</v>
      </c>
      <c r="H121">
        <v>0.12440191387559808</v>
      </c>
      <c r="I121">
        <v>0.125</v>
      </c>
      <c r="J121">
        <v>0.30485762100000002</v>
      </c>
      <c r="K121">
        <v>0.17412935299999999</v>
      </c>
      <c r="L121">
        <v>0.56809762190065649</v>
      </c>
      <c r="M121">
        <v>0.5534308117164396</v>
      </c>
      <c r="N121">
        <v>0.94869690500000003</v>
      </c>
      <c r="O121">
        <v>0.59063571285405925</v>
      </c>
      <c r="P121">
        <v>0.22786177105831534</v>
      </c>
      <c r="Q121">
        <v>0.74439235199999998</v>
      </c>
      <c r="R121">
        <v>0.79818594099999995</v>
      </c>
      <c r="S121">
        <v>1</v>
      </c>
      <c r="T121">
        <v>0.34669664714125464</v>
      </c>
      <c r="U121">
        <v>0.3816676651806703</v>
      </c>
      <c r="V121">
        <v>7.6</v>
      </c>
    </row>
    <row r="122" spans="1:22" x14ac:dyDescent="0.25">
      <c r="A122">
        <v>4.7646033087492781E-2</v>
      </c>
      <c r="B122">
        <v>0.33333333333333331</v>
      </c>
      <c r="C122">
        <v>0.48212016385727585</v>
      </c>
      <c r="D122">
        <v>0.54692955353338013</v>
      </c>
      <c r="E122">
        <v>0.64516129032258052</v>
      </c>
      <c r="F122">
        <v>0</v>
      </c>
      <c r="G122">
        <v>0.6939968533683627</v>
      </c>
      <c r="H122">
        <v>1.9138755980861243E-2</v>
      </c>
      <c r="I122">
        <v>0.32500000000000001</v>
      </c>
      <c r="J122">
        <v>0</v>
      </c>
      <c r="K122">
        <v>0</v>
      </c>
      <c r="L122">
        <v>0.41104578601936759</v>
      </c>
      <c r="M122">
        <v>0.64372499005354233</v>
      </c>
      <c r="N122">
        <v>0.82426824300000001</v>
      </c>
      <c r="O122">
        <v>0.36547094336399827</v>
      </c>
      <c r="P122">
        <v>0.29481641468682507</v>
      </c>
      <c r="Q122">
        <v>0.63090059200000004</v>
      </c>
      <c r="R122">
        <v>0.71865121200000004</v>
      </c>
      <c r="S122">
        <v>1</v>
      </c>
      <c r="T122">
        <v>0.56604298973070744</v>
      </c>
      <c r="U122">
        <v>0.66776771210120123</v>
      </c>
      <c r="V122">
        <v>6.6</v>
      </c>
    </row>
    <row r="123" spans="1:22" x14ac:dyDescent="0.25">
      <c r="A123">
        <v>0.16664566440387921</v>
      </c>
      <c r="B123">
        <v>0.66666666666666663</v>
      </c>
      <c r="C123">
        <v>0.60789776109767835</v>
      </c>
      <c r="D123">
        <v>0.56973108340777523</v>
      </c>
      <c r="E123">
        <v>0.87096774193548376</v>
      </c>
      <c r="F123">
        <v>0.68717948699999998</v>
      </c>
      <c r="G123">
        <v>0.89552689912179384</v>
      </c>
      <c r="H123">
        <v>0.25119617224880381</v>
      </c>
      <c r="I123">
        <v>0.26666666666666666</v>
      </c>
      <c r="J123">
        <v>0.38190954799999999</v>
      </c>
      <c r="K123">
        <v>0.36815920400000002</v>
      </c>
      <c r="L123">
        <v>0.19279094844706648</v>
      </c>
      <c r="M123">
        <v>0.50949672269036483</v>
      </c>
      <c r="N123">
        <v>0.82803414900000005</v>
      </c>
      <c r="O123">
        <v>1</v>
      </c>
      <c r="P123">
        <v>0.57667386609071269</v>
      </c>
      <c r="Q123">
        <v>0.62517730500000002</v>
      </c>
      <c r="R123">
        <v>0.66252045800000003</v>
      </c>
      <c r="S123">
        <v>2</v>
      </c>
      <c r="T123">
        <v>0</v>
      </c>
      <c r="U123">
        <v>0</v>
      </c>
      <c r="V123">
        <v>8</v>
      </c>
    </row>
    <row r="124" spans="1:22" x14ac:dyDescent="0.25">
      <c r="A124">
        <v>2.4852775037998258E-2</v>
      </c>
      <c r="B124">
        <v>0.33333333333333331</v>
      </c>
      <c r="C124">
        <v>0.56707545473671839</v>
      </c>
      <c r="D124">
        <v>0.78865772280876323</v>
      </c>
      <c r="E124">
        <v>0.64516129032258052</v>
      </c>
      <c r="F124">
        <v>0</v>
      </c>
      <c r="G124">
        <v>9.7138288045102106E-2</v>
      </c>
      <c r="H124">
        <v>5.0239234449760764E-2</v>
      </c>
      <c r="I124">
        <v>0.39370078740157483</v>
      </c>
      <c r="J124">
        <v>0</v>
      </c>
      <c r="K124">
        <v>0</v>
      </c>
      <c r="L124">
        <v>0.44824784514922733</v>
      </c>
      <c r="M124">
        <v>0.9239914393308668</v>
      </c>
      <c r="N124">
        <v>0.83825698800000004</v>
      </c>
      <c r="O124">
        <v>0.33829550425119137</v>
      </c>
      <c r="P124">
        <v>0.17710583153347731</v>
      </c>
      <c r="Q124">
        <v>0.59912065199999998</v>
      </c>
      <c r="R124">
        <v>0.60998650499999996</v>
      </c>
      <c r="S124">
        <v>1</v>
      </c>
      <c r="T124">
        <v>0.76785984241282124</v>
      </c>
      <c r="U124">
        <v>0.76364974491374127</v>
      </c>
      <c r="V124">
        <v>6.6</v>
      </c>
    </row>
    <row r="125" spans="1:22" x14ac:dyDescent="0.25">
      <c r="A125">
        <v>4.0626888891928656E-2</v>
      </c>
      <c r="B125">
        <v>0.33333333333333331</v>
      </c>
      <c r="C125">
        <v>0.33825480478829134</v>
      </c>
      <c r="D125">
        <v>0.62733015316878649</v>
      </c>
      <c r="E125">
        <v>0.77419354838709675</v>
      </c>
      <c r="F125">
        <v>0.55455349200000004</v>
      </c>
      <c r="G125">
        <v>0.57387686022866113</v>
      </c>
      <c r="H125">
        <v>0.15789473684210525</v>
      </c>
      <c r="I125">
        <v>0.38636363636363635</v>
      </c>
      <c r="J125">
        <v>0.35095015299999999</v>
      </c>
      <c r="K125">
        <v>0.24498198700000001</v>
      </c>
      <c r="L125">
        <v>3.6463061221051113E-2</v>
      </c>
      <c r="M125">
        <v>0.6771576029753128</v>
      </c>
      <c r="N125">
        <v>0.71771745099999995</v>
      </c>
      <c r="O125">
        <v>0.67728934328413337</v>
      </c>
      <c r="P125">
        <v>0.60043196544276456</v>
      </c>
      <c r="Q125">
        <v>0.57148290700000004</v>
      </c>
      <c r="R125">
        <v>0.60332823899999999</v>
      </c>
      <c r="S125">
        <v>1</v>
      </c>
      <c r="T125">
        <v>0.43311786438777067</v>
      </c>
      <c r="U125">
        <v>0.44347016817419238</v>
      </c>
      <c r="V125">
        <v>7.4</v>
      </c>
    </row>
    <row r="126" spans="1:22" x14ac:dyDescent="0.25">
      <c r="A126">
        <v>4.1260133230247999E-2</v>
      </c>
      <c r="B126">
        <v>0.33333333333333331</v>
      </c>
      <c r="C126">
        <v>0.62108723089983531</v>
      </c>
      <c r="D126">
        <v>0.67930223040428916</v>
      </c>
      <c r="E126">
        <v>0.90322580645161266</v>
      </c>
      <c r="F126">
        <v>0</v>
      </c>
      <c r="G126">
        <v>0.60229262018650598</v>
      </c>
      <c r="H126">
        <v>2.5119617224880382E-2</v>
      </c>
      <c r="I126">
        <v>0.91666666666666663</v>
      </c>
      <c r="J126">
        <v>0</v>
      </c>
      <c r="K126">
        <v>0</v>
      </c>
      <c r="L126">
        <v>0.21766625717659205</v>
      </c>
      <c r="M126">
        <v>0.76706764035382347</v>
      </c>
      <c r="N126">
        <v>0.72280445199999999</v>
      </c>
      <c r="O126">
        <v>0.56926857138350595</v>
      </c>
      <c r="P126">
        <v>0.11663066954643629</v>
      </c>
      <c r="Q126">
        <v>0.52467240000000004</v>
      </c>
      <c r="R126">
        <v>0.67521367499999996</v>
      </c>
      <c r="S126">
        <v>1</v>
      </c>
      <c r="T126">
        <v>0.84196647082682041</v>
      </c>
      <c r="U126">
        <v>0.68726770446345942</v>
      </c>
      <c r="V126">
        <v>8.1999999999999993</v>
      </c>
    </row>
    <row r="127" spans="1:22" x14ac:dyDescent="0.25">
      <c r="A127">
        <v>2.2194372259214737E-2</v>
      </c>
      <c r="B127">
        <v>1</v>
      </c>
      <c r="C127">
        <v>0.47055845225860365</v>
      </c>
      <c r="D127">
        <v>0.63001474319045203</v>
      </c>
      <c r="E127">
        <v>0.24193548387096764</v>
      </c>
      <c r="F127">
        <v>0.98119658099999996</v>
      </c>
      <c r="G127">
        <v>0.38713800866642994</v>
      </c>
      <c r="H127">
        <v>0.26315789473684209</v>
      </c>
      <c r="I127">
        <v>0.32432432432432434</v>
      </c>
      <c r="J127">
        <v>0.51591289799999995</v>
      </c>
      <c r="K127">
        <v>0.27860696499999998</v>
      </c>
      <c r="L127">
        <v>0.22497841230723628</v>
      </c>
      <c r="M127">
        <v>0.63112177516160317</v>
      </c>
      <c r="N127">
        <v>0.85281980700000004</v>
      </c>
      <c r="O127">
        <v>0.44719636999310225</v>
      </c>
      <c r="P127">
        <v>0.55399568034557234</v>
      </c>
      <c r="Q127">
        <v>0.64245882700000001</v>
      </c>
      <c r="R127">
        <v>0.71851303200000005</v>
      </c>
      <c r="S127">
        <v>3</v>
      </c>
      <c r="T127">
        <v>0.28188812547816056</v>
      </c>
      <c r="U127">
        <v>0.27638743485457368</v>
      </c>
      <c r="V127">
        <v>4.0999999999999996</v>
      </c>
    </row>
    <row r="128" spans="1:22" x14ac:dyDescent="0.25">
      <c r="A128">
        <v>1.6243648288163187E-2</v>
      </c>
      <c r="B128">
        <v>1</v>
      </c>
      <c r="C128">
        <v>0.65412934192486349</v>
      </c>
      <c r="D128">
        <v>0.42036706109216848</v>
      </c>
      <c r="E128">
        <v>0.79032258064516125</v>
      </c>
      <c r="F128">
        <v>0.57545507900000004</v>
      </c>
      <c r="G128">
        <v>0.4380948288818568</v>
      </c>
      <c r="H128">
        <v>0.43062200956937802</v>
      </c>
      <c r="I128">
        <v>1.2</v>
      </c>
      <c r="J128">
        <v>0.34853657599999999</v>
      </c>
      <c r="K128">
        <v>0.21693061399999999</v>
      </c>
      <c r="L128">
        <v>0.40098788754030057</v>
      </c>
      <c r="M128">
        <v>0.47500614288706894</v>
      </c>
      <c r="N128">
        <v>0.873571773</v>
      </c>
      <c r="O128">
        <v>0.30888994971510619</v>
      </c>
      <c r="P128">
        <v>0.23326133909287258</v>
      </c>
      <c r="Q128">
        <v>0.681643789</v>
      </c>
      <c r="R128">
        <v>0.647739222</v>
      </c>
      <c r="S128">
        <v>3</v>
      </c>
      <c r="T128">
        <v>0.26156613505351156</v>
      </c>
      <c r="U128">
        <v>0.3093103075154251</v>
      </c>
      <c r="V128">
        <v>7.5</v>
      </c>
    </row>
    <row r="129" spans="1:22" x14ac:dyDescent="0.25">
      <c r="A129">
        <v>6.1777496665805049E-3</v>
      </c>
      <c r="B129">
        <v>1</v>
      </c>
      <c r="C129">
        <v>0.44227835651118869</v>
      </c>
      <c r="D129">
        <v>0.68609643049952762</v>
      </c>
      <c r="E129">
        <v>0.87096774193548376</v>
      </c>
      <c r="F129">
        <v>0.61056062600000005</v>
      </c>
      <c r="G129">
        <v>0.39154054056151499</v>
      </c>
      <c r="H129">
        <v>0.15430622009569378</v>
      </c>
      <c r="I129">
        <v>0.31578947368421051</v>
      </c>
      <c r="J129">
        <v>0.37322204199999998</v>
      </c>
      <c r="K129">
        <v>0.25145459100000001</v>
      </c>
      <c r="L129">
        <v>0.13911218370012679</v>
      </c>
      <c r="M129">
        <v>0.71575270060337193</v>
      </c>
      <c r="N129">
        <v>0.74948482699999996</v>
      </c>
      <c r="O129">
        <v>0.6010840239764037</v>
      </c>
      <c r="P129">
        <v>0.53239740820734338</v>
      </c>
      <c r="Q129">
        <v>0.56402417800000004</v>
      </c>
      <c r="R129">
        <v>0.56845296899999997</v>
      </c>
      <c r="S129">
        <v>3</v>
      </c>
      <c r="T129">
        <v>0.45315191172579611</v>
      </c>
      <c r="U129">
        <v>0.45246817870777284</v>
      </c>
      <c r="V129">
        <v>8</v>
      </c>
    </row>
    <row r="130" spans="1:22" x14ac:dyDescent="0.25">
      <c r="A130">
        <v>2.2005766524795328E-2</v>
      </c>
      <c r="B130">
        <v>1</v>
      </c>
      <c r="C130">
        <v>0.57196442129723735</v>
      </c>
      <c r="D130">
        <v>0.50531169286839905</v>
      </c>
      <c r="E130">
        <v>0.72580645161290314</v>
      </c>
      <c r="F130">
        <v>0.48346972199999999</v>
      </c>
      <c r="G130">
        <v>0.61875694340072662</v>
      </c>
      <c r="H130">
        <v>0.29904306220095694</v>
      </c>
      <c r="I130">
        <v>0.40540540540540543</v>
      </c>
      <c r="J130">
        <v>0.33878612899999999</v>
      </c>
      <c r="K130">
        <v>0.229702551</v>
      </c>
      <c r="L130">
        <v>0.38180872931755072</v>
      </c>
      <c r="M130">
        <v>0.55613082618004461</v>
      </c>
      <c r="N130">
        <v>0.90610542699999996</v>
      </c>
      <c r="O130">
        <v>0.67013374825776373</v>
      </c>
      <c r="P130">
        <v>0.50755939524838012</v>
      </c>
      <c r="Q130">
        <v>0.71738064599999996</v>
      </c>
      <c r="R130">
        <v>0.75981161699999999</v>
      </c>
      <c r="S130">
        <v>3</v>
      </c>
      <c r="T130">
        <v>0.59527603166869736</v>
      </c>
      <c r="U130">
        <v>0.59873872006661</v>
      </c>
      <c r="V130">
        <v>7.1</v>
      </c>
    </row>
    <row r="131" spans="1:22" x14ac:dyDescent="0.25">
      <c r="A131">
        <v>3.625586517420587E-2</v>
      </c>
      <c r="B131">
        <v>1</v>
      </c>
      <c r="C131">
        <v>0.78353124608809566</v>
      </c>
      <c r="D131">
        <v>0.61077859170399817</v>
      </c>
      <c r="E131">
        <v>0.43548387096774183</v>
      </c>
      <c r="F131">
        <v>0.52706344800000005</v>
      </c>
      <c r="G131">
        <v>0.601453770202247</v>
      </c>
      <c r="H131">
        <v>0.43899521531100477</v>
      </c>
      <c r="I131">
        <v>0.5625</v>
      </c>
      <c r="J131">
        <v>0.32197483799999999</v>
      </c>
      <c r="K131">
        <v>0.234121364</v>
      </c>
      <c r="L131">
        <v>0.6657486203227535</v>
      </c>
      <c r="M131">
        <v>0.58998356410305586</v>
      </c>
      <c r="N131">
        <v>0.71769687599999998</v>
      </c>
      <c r="O131">
        <v>0.54200194978512262</v>
      </c>
      <c r="P131">
        <v>0.3077753779697624</v>
      </c>
      <c r="Q131">
        <v>0.54628694099999997</v>
      </c>
      <c r="R131">
        <v>0.63263838999999999</v>
      </c>
      <c r="S131">
        <v>3</v>
      </c>
      <c r="T131">
        <v>0.4569564118996593</v>
      </c>
      <c r="U131">
        <v>0.52671815961816493</v>
      </c>
      <c r="V131">
        <v>5.3</v>
      </c>
    </row>
    <row r="132" spans="1:22" x14ac:dyDescent="0.25">
      <c r="A132">
        <v>3.3594996067776869E-2</v>
      </c>
      <c r="B132">
        <v>1</v>
      </c>
      <c r="C132">
        <v>0.65645700032960386</v>
      </c>
      <c r="D132">
        <v>0.73870092021661482</v>
      </c>
      <c r="E132">
        <v>9.6774193548387094E-2</v>
      </c>
      <c r="F132">
        <v>0.52803970200000006</v>
      </c>
      <c r="G132">
        <v>0.52750765510495978</v>
      </c>
      <c r="H132">
        <v>2.6315789473684209E-2</v>
      </c>
      <c r="I132">
        <v>0.33587786259541985</v>
      </c>
      <c r="J132">
        <v>0.29275409299999999</v>
      </c>
      <c r="K132">
        <v>0.24939817</v>
      </c>
      <c r="L132">
        <v>0.46523760270404446</v>
      </c>
      <c r="M132">
        <v>0.84513386953889946</v>
      </c>
      <c r="N132">
        <v>0.750559686</v>
      </c>
      <c r="O132">
        <v>0.61164976173246877</v>
      </c>
      <c r="P132">
        <v>0.35421166306695462</v>
      </c>
      <c r="Q132">
        <v>0.604509148</v>
      </c>
      <c r="R132">
        <v>0.54277909899999999</v>
      </c>
      <c r="S132">
        <v>3</v>
      </c>
      <c r="T132">
        <v>1</v>
      </c>
      <c r="U132">
        <v>1</v>
      </c>
      <c r="V132">
        <v>3.2</v>
      </c>
    </row>
    <row r="133" spans="1:22" x14ac:dyDescent="0.25">
      <c r="A133">
        <v>3.1580459567656663E-2</v>
      </c>
      <c r="B133">
        <v>1</v>
      </c>
      <c r="C133">
        <v>0.56170165387405757</v>
      </c>
      <c r="D133">
        <v>0.6534741902172081</v>
      </c>
      <c r="E133">
        <v>0.62903225806451601</v>
      </c>
      <c r="F133">
        <v>0.50212092399999997</v>
      </c>
      <c r="G133">
        <v>0.40336154109414524</v>
      </c>
      <c r="H133">
        <v>3.9473684210526314E-2</v>
      </c>
      <c r="I133">
        <v>0.21428571428571427</v>
      </c>
      <c r="J133">
        <v>0.31238496999999998</v>
      </c>
      <c r="K133">
        <v>0.24421104399999999</v>
      </c>
      <c r="L133">
        <v>0.43714419306930641</v>
      </c>
      <c r="M133">
        <v>0.6959922682143439</v>
      </c>
      <c r="N133">
        <v>0.68098876799999997</v>
      </c>
      <c r="O133">
        <v>0.46509762967374257</v>
      </c>
      <c r="P133">
        <v>0.7311015118790497</v>
      </c>
      <c r="Q133">
        <v>0.54185022000000005</v>
      </c>
      <c r="R133">
        <v>0.58149779700000004</v>
      </c>
      <c r="S133">
        <v>3</v>
      </c>
      <c r="T133">
        <v>0.34060603531830053</v>
      </c>
      <c r="U133">
        <v>0.3784986349140545</v>
      </c>
      <c r="V133">
        <v>6.5</v>
      </c>
    </row>
    <row r="134" spans="1:22" x14ac:dyDescent="0.25">
      <c r="A134">
        <v>1.1548787142873928E-2</v>
      </c>
      <c r="B134">
        <v>0.66666666666666663</v>
      </c>
      <c r="C134">
        <v>0.4018278343580346</v>
      </c>
      <c r="D134">
        <v>0.62663933944529204</v>
      </c>
      <c r="E134">
        <v>0.87096774193548376</v>
      </c>
      <c r="F134">
        <v>0.35897435900000002</v>
      </c>
      <c r="G134">
        <v>0.63745392903419584</v>
      </c>
      <c r="H134">
        <v>3.5885167464114832E-2</v>
      </c>
      <c r="I134">
        <v>0.23529411764705882</v>
      </c>
      <c r="J134">
        <v>0.37520937999999998</v>
      </c>
      <c r="K134">
        <v>0.33432835799999999</v>
      </c>
      <c r="L134">
        <v>0.23328327683215802</v>
      </c>
      <c r="M134">
        <v>0.71272145494634587</v>
      </c>
      <c r="N134">
        <v>0.87703348400000003</v>
      </c>
      <c r="O134">
        <v>0.52947693909991933</v>
      </c>
      <c r="P134">
        <v>0.90280777537796975</v>
      </c>
      <c r="Q134">
        <v>0.67213114799999996</v>
      </c>
      <c r="R134">
        <v>0.73320122499999996</v>
      </c>
      <c r="S134">
        <v>2</v>
      </c>
      <c r="T134">
        <v>0.56442613766900351</v>
      </c>
      <c r="U134">
        <v>0.56546978105134216</v>
      </c>
      <c r="V134">
        <v>8</v>
      </c>
    </row>
    <row r="135" spans="1:22" x14ac:dyDescent="0.25">
      <c r="A135">
        <v>3.1920640200785055E-2</v>
      </c>
      <c r="B135">
        <v>1</v>
      </c>
      <c r="C135">
        <v>0.69189070260074581</v>
      </c>
      <c r="D135">
        <v>0.60607779772466019</v>
      </c>
      <c r="E135">
        <v>0.35483870967741926</v>
      </c>
      <c r="F135">
        <v>0.53969938100000003</v>
      </c>
      <c r="G135">
        <v>0.3374635598378673</v>
      </c>
      <c r="H135">
        <v>0.30861244019138756</v>
      </c>
      <c r="I135">
        <v>0.48148148148148145</v>
      </c>
      <c r="J135">
        <v>0.32076089299999999</v>
      </c>
      <c r="K135">
        <v>0.23057128199999999</v>
      </c>
      <c r="L135">
        <v>0.53766694262064307</v>
      </c>
      <c r="M135">
        <v>0.69249835058071807</v>
      </c>
      <c r="N135">
        <v>0.77196329100000005</v>
      </c>
      <c r="O135">
        <v>0.43221009100600183</v>
      </c>
      <c r="P135">
        <v>0.22462203023758098</v>
      </c>
      <c r="Q135">
        <v>0.63529755700000001</v>
      </c>
      <c r="R135">
        <v>0.57495068999999999</v>
      </c>
      <c r="S135">
        <v>3</v>
      </c>
      <c r="T135">
        <v>0.28433541674028034</v>
      </c>
      <c r="U135">
        <v>0.28857873014238777</v>
      </c>
      <c r="V135">
        <v>4.8</v>
      </c>
    </row>
    <row r="136" spans="1:22" x14ac:dyDescent="0.25">
      <c r="A136">
        <v>4.7693640686717623E-2</v>
      </c>
      <c r="B136">
        <v>0.66666666666666663</v>
      </c>
      <c r="C136">
        <v>0.59566630398448961</v>
      </c>
      <c r="D136">
        <v>0.3563710367989722</v>
      </c>
      <c r="E136">
        <v>0.95161290322580638</v>
      </c>
      <c r="F136">
        <v>0.51747358099999996</v>
      </c>
      <c r="G136">
        <v>0.44388330404599824</v>
      </c>
      <c r="H136">
        <v>0.23205741626794257</v>
      </c>
      <c r="I136">
        <v>0.44827586206896552</v>
      </c>
      <c r="J136">
        <v>0.35872653999999998</v>
      </c>
      <c r="K136">
        <v>0.228315293</v>
      </c>
      <c r="L136">
        <v>0.49402388758015481</v>
      </c>
      <c r="M136">
        <v>0.46510069071788324</v>
      </c>
      <c r="N136">
        <v>0.80752619999999997</v>
      </c>
      <c r="O136">
        <v>0.53526990862083368</v>
      </c>
      <c r="P136">
        <v>0.71922246220302377</v>
      </c>
      <c r="Q136">
        <v>0.58780098300000005</v>
      </c>
      <c r="R136">
        <v>0.63794871799999997</v>
      </c>
      <c r="S136">
        <v>2</v>
      </c>
      <c r="T136">
        <v>0.58140903568486679</v>
      </c>
      <c r="U136">
        <v>0.64483270010832583</v>
      </c>
      <c r="V136">
        <v>8.5</v>
      </c>
    </row>
    <row r="137" spans="1:22" x14ac:dyDescent="0.25">
      <c r="A137">
        <v>7.0838749049625824E-2</v>
      </c>
      <c r="B137">
        <v>0.33333333333333331</v>
      </c>
      <c r="C137">
        <v>0.54650083427968466</v>
      </c>
      <c r="D137">
        <v>0.55100413838930218</v>
      </c>
      <c r="E137">
        <v>0.58064516129032251</v>
      </c>
      <c r="F137">
        <v>0.80096153800000003</v>
      </c>
      <c r="G137">
        <v>0.49347726594857733</v>
      </c>
      <c r="H137">
        <v>0.17224880382775121</v>
      </c>
      <c r="I137">
        <v>0.4</v>
      </c>
      <c r="J137">
        <v>0.452889447</v>
      </c>
      <c r="K137">
        <v>0.391791045</v>
      </c>
      <c r="L137">
        <v>0.43085339487968299</v>
      </c>
      <c r="M137">
        <v>0.70553445211657961</v>
      </c>
      <c r="N137">
        <v>0.90070613099999997</v>
      </c>
      <c r="O137">
        <v>0.45668324844800073</v>
      </c>
      <c r="P137">
        <v>0.34773218142548595</v>
      </c>
      <c r="Q137">
        <v>0.66816129599999996</v>
      </c>
      <c r="R137">
        <v>0.62477263400000005</v>
      </c>
      <c r="S137">
        <v>1</v>
      </c>
      <c r="T137">
        <v>0.30363405006054944</v>
      </c>
      <c r="U137">
        <v>0.40301943016146152</v>
      </c>
      <c r="V137">
        <v>6.2</v>
      </c>
    </row>
    <row r="138" spans="1:22" x14ac:dyDescent="0.25">
      <c r="A138">
        <v>0.39217648102726205</v>
      </c>
      <c r="B138">
        <v>0.33333333333333331</v>
      </c>
      <c r="C138">
        <v>0.73658500646976632</v>
      </c>
      <c r="D138">
        <v>0.64088606823399086</v>
      </c>
      <c r="E138">
        <v>0.95161290322580638</v>
      </c>
      <c r="F138">
        <v>0.81846153799999999</v>
      </c>
      <c r="G138">
        <v>0.41790023387616443</v>
      </c>
      <c r="H138">
        <v>9.3301435406698566E-2</v>
      </c>
      <c r="I138">
        <v>0.43478260869565216</v>
      </c>
      <c r="J138">
        <v>0.52060301499999995</v>
      </c>
      <c r="K138">
        <v>0.41791044799999999</v>
      </c>
      <c r="L138">
        <v>0.72924669675095533</v>
      </c>
      <c r="M138">
        <v>0.60710365579184111</v>
      </c>
      <c r="N138">
        <v>0.82114132500000003</v>
      </c>
      <c r="O138">
        <v>0.64172316552082054</v>
      </c>
      <c r="P138">
        <v>0.39200863930885527</v>
      </c>
      <c r="Q138">
        <v>0.66320525600000002</v>
      </c>
      <c r="R138">
        <v>0.65508684900000003</v>
      </c>
      <c r="S138">
        <v>1</v>
      </c>
      <c r="T138">
        <v>0.52967469400810174</v>
      </c>
      <c r="U138">
        <v>0.56520301627370306</v>
      </c>
      <c r="V138">
        <v>8.5</v>
      </c>
    </row>
    <row r="139" spans="1:22" x14ac:dyDescent="0.25">
      <c r="A139">
        <v>5.158408820887047E-2</v>
      </c>
      <c r="B139">
        <v>0.33333333333333331</v>
      </c>
      <c r="C139">
        <v>0.79345430289419927</v>
      </c>
      <c r="D139">
        <v>0.54236216453004127</v>
      </c>
      <c r="E139">
        <v>0.83870967741935454</v>
      </c>
      <c r="F139">
        <v>0.51468531500000003</v>
      </c>
      <c r="G139">
        <v>0.29532930855589429</v>
      </c>
      <c r="H139">
        <v>9.569377990430622E-2</v>
      </c>
      <c r="I139">
        <v>0.31092436974789917</v>
      </c>
      <c r="J139">
        <v>0.31521242599999999</v>
      </c>
      <c r="K139">
        <v>0.24694708300000001</v>
      </c>
      <c r="L139">
        <v>0.47562699094758809</v>
      </c>
      <c r="M139">
        <v>0.51675317951565136</v>
      </c>
      <c r="N139">
        <v>0.82482674899999997</v>
      </c>
      <c r="O139">
        <v>0.41078055506505573</v>
      </c>
      <c r="P139">
        <v>0.53455723542116629</v>
      </c>
      <c r="Q139">
        <v>0.61351032599999999</v>
      </c>
      <c r="R139">
        <v>0.60135461999999995</v>
      </c>
      <c r="S139">
        <v>1</v>
      </c>
      <c r="T139">
        <v>0.42487376205397126</v>
      </c>
      <c r="U139">
        <v>0.35092111018802807</v>
      </c>
      <c r="V139">
        <v>7.8</v>
      </c>
    </row>
    <row r="140" spans="1:22" x14ac:dyDescent="0.25">
      <c r="A140">
        <v>0.17137133381748862</v>
      </c>
      <c r="B140">
        <v>0.66666666666666663</v>
      </c>
      <c r="C140">
        <v>0.41108111164406747</v>
      </c>
      <c r="D140">
        <v>0.59322297751986452</v>
      </c>
      <c r="E140">
        <v>0.62903225806451601</v>
      </c>
      <c r="F140">
        <v>0.60720130900000002</v>
      </c>
      <c r="G140">
        <v>0.34608695764645198</v>
      </c>
      <c r="H140">
        <v>0</v>
      </c>
      <c r="I140">
        <v>0.125</v>
      </c>
      <c r="J140">
        <v>0.40115471000000003</v>
      </c>
      <c r="K140">
        <v>0.25341378199999998</v>
      </c>
      <c r="L140">
        <v>0.37672188302907944</v>
      </c>
      <c r="M140">
        <v>0.74029688572081531</v>
      </c>
      <c r="N140">
        <v>0.93193398000000005</v>
      </c>
      <c r="O140">
        <v>0.47474621680325652</v>
      </c>
      <c r="P140">
        <v>0.55399568034557234</v>
      </c>
      <c r="Q140">
        <v>0.74508454000000002</v>
      </c>
      <c r="R140">
        <v>0.80204156000000004</v>
      </c>
      <c r="S140">
        <v>2</v>
      </c>
      <c r="T140">
        <v>0.66769433717216209</v>
      </c>
      <c r="U140">
        <v>0.75669997268583777</v>
      </c>
      <c r="V140">
        <v>6.5</v>
      </c>
    </row>
    <row r="141" spans="1:22" x14ac:dyDescent="0.25">
      <c r="A141">
        <v>4.7432202410323351E-2</v>
      </c>
      <c r="B141">
        <v>1</v>
      </c>
      <c r="C141">
        <v>0.52609997256714647</v>
      </c>
      <c r="D141">
        <v>0.73449226930104039</v>
      </c>
      <c r="E141">
        <v>0.77419354838709675</v>
      </c>
      <c r="F141">
        <v>0.50084652200000002</v>
      </c>
      <c r="G141">
        <v>0.57538869463160958</v>
      </c>
      <c r="H141">
        <v>0.33373205741626794</v>
      </c>
      <c r="I141">
        <v>0.33571428571428569</v>
      </c>
      <c r="J141">
        <v>0.31237527300000001</v>
      </c>
      <c r="K141">
        <v>0.241948154</v>
      </c>
      <c r="L141">
        <v>0.42059553023358431</v>
      </c>
      <c r="M141">
        <v>0.87219782158649961</v>
      </c>
      <c r="N141">
        <v>0.69973190299999999</v>
      </c>
      <c r="O141">
        <v>0.57382792648580117</v>
      </c>
      <c r="P141">
        <v>0.28077753779697623</v>
      </c>
      <c r="Q141">
        <v>0.59426765500000001</v>
      </c>
      <c r="R141">
        <v>0.41852770900000003</v>
      </c>
      <c r="S141">
        <v>3</v>
      </c>
      <c r="T141">
        <v>0.660956015534923</v>
      </c>
      <c r="U141">
        <v>0.72283302528804805</v>
      </c>
      <c r="V141">
        <v>7.4</v>
      </c>
    </row>
    <row r="142" spans="1:22" x14ac:dyDescent="0.25">
      <c r="A142">
        <v>2.5813275516901268E-2</v>
      </c>
      <c r="B142">
        <v>0.33333333333333331</v>
      </c>
      <c r="C142">
        <v>0.62059330090842268</v>
      </c>
      <c r="D142">
        <v>0.46597626816802212</v>
      </c>
      <c r="E142">
        <v>0.91935483870967738</v>
      </c>
      <c r="F142">
        <v>0.46068376100000002</v>
      </c>
      <c r="G142">
        <v>0.28231610092916692</v>
      </c>
      <c r="H142">
        <v>5.5023923444976079E-2</v>
      </c>
      <c r="I142">
        <v>0.1111111111111111</v>
      </c>
      <c r="J142">
        <v>0.30876605200000001</v>
      </c>
      <c r="K142">
        <v>0.266998342</v>
      </c>
      <c r="L142">
        <v>0.43645857955669004</v>
      </c>
      <c r="M142">
        <v>0.5203716662716199</v>
      </c>
      <c r="N142">
        <v>0.86410313500000002</v>
      </c>
      <c r="O142">
        <v>0.6398132022563765</v>
      </c>
      <c r="P142">
        <v>0.28509719222462204</v>
      </c>
      <c r="Q142">
        <v>0.65206361599999996</v>
      </c>
      <c r="R142">
        <v>0.74127557200000005</v>
      </c>
      <c r="S142">
        <v>1</v>
      </c>
      <c r="T142">
        <v>0</v>
      </c>
      <c r="U142">
        <v>0</v>
      </c>
      <c r="V142">
        <v>8.3000000000000007</v>
      </c>
    </row>
    <row r="143" spans="1:22" x14ac:dyDescent="0.25">
      <c r="A143">
        <v>2.6875921156274667E-2</v>
      </c>
      <c r="B143">
        <v>1</v>
      </c>
      <c r="C143">
        <v>0.86384446090938516</v>
      </c>
      <c r="D143">
        <v>0.72440925098791142</v>
      </c>
      <c r="E143">
        <v>0.62903225806451601</v>
      </c>
      <c r="F143">
        <v>0.56230582100000004</v>
      </c>
      <c r="G143">
        <v>0.30809073650167718</v>
      </c>
      <c r="H143">
        <v>0.41985645933014354</v>
      </c>
      <c r="I143">
        <v>0.25</v>
      </c>
      <c r="J143">
        <v>0.37041656000000001</v>
      </c>
      <c r="K143">
        <v>0.27250608300000001</v>
      </c>
      <c r="L143">
        <v>0.72091798265884832</v>
      </c>
      <c r="M143">
        <v>0.79737794041457877</v>
      </c>
      <c r="N143">
        <v>0.81866097599999998</v>
      </c>
      <c r="O143">
        <v>0.46388337797844037</v>
      </c>
      <c r="P143">
        <v>0.2203023758099352</v>
      </c>
      <c r="Q143">
        <v>0.60682110700000003</v>
      </c>
      <c r="R143">
        <v>0.47584161899999999</v>
      </c>
      <c r="S143">
        <v>3</v>
      </c>
      <c r="T143">
        <v>0.36569053908540278</v>
      </c>
      <c r="U143">
        <v>0.40346494074977846</v>
      </c>
      <c r="V143">
        <v>6.5</v>
      </c>
    </row>
    <row r="144" spans="1:22" x14ac:dyDescent="0.25">
      <c r="A144">
        <v>7.6597872110141393E-2</v>
      </c>
      <c r="B144">
        <v>1</v>
      </c>
      <c r="C144">
        <v>0.91063900647207008</v>
      </c>
      <c r="D144">
        <v>0.52882126418494302</v>
      </c>
      <c r="E144">
        <v>0.87096774193548376</v>
      </c>
      <c r="F144">
        <v>0.55623599700000004</v>
      </c>
      <c r="G144">
        <v>0.52634135779586788</v>
      </c>
      <c r="H144">
        <v>3.4688995215311005E-2</v>
      </c>
      <c r="I144">
        <v>0.33333333333333331</v>
      </c>
      <c r="J144">
        <v>0.33058496399999998</v>
      </c>
      <c r="K144">
        <v>0.22315606399999999</v>
      </c>
      <c r="L144">
        <v>0.73916705034385521</v>
      </c>
      <c r="M144">
        <v>0.56407153245135944</v>
      </c>
      <c r="N144">
        <v>0.75407049000000004</v>
      </c>
      <c r="O144">
        <v>0.33394841537761377</v>
      </c>
      <c r="P144">
        <v>0.12095032397408208</v>
      </c>
      <c r="Q144">
        <v>0.52702702700000004</v>
      </c>
      <c r="R144">
        <v>0.52282676699999997</v>
      </c>
      <c r="S144">
        <v>3</v>
      </c>
      <c r="T144">
        <v>0</v>
      </c>
      <c r="U144">
        <v>0</v>
      </c>
      <c r="V144">
        <v>8</v>
      </c>
    </row>
    <row r="145" spans="1:22" x14ac:dyDescent="0.25">
      <c r="A145">
        <v>0.10245998264800163</v>
      </c>
      <c r="B145">
        <v>1</v>
      </c>
      <c r="C145">
        <v>0.59662901070160312</v>
      </c>
      <c r="D145">
        <v>0.63203646300770644</v>
      </c>
      <c r="E145">
        <v>0.67741935483870941</v>
      </c>
      <c r="F145">
        <v>0</v>
      </c>
      <c r="G145">
        <v>0.46260649177734248</v>
      </c>
      <c r="H145">
        <v>8.7320574162679424E-2</v>
      </c>
      <c r="I145">
        <v>0.20689655172413793</v>
      </c>
      <c r="J145">
        <v>0</v>
      </c>
      <c r="K145">
        <v>0</v>
      </c>
      <c r="L145">
        <v>0.24906566207989397</v>
      </c>
      <c r="M145">
        <v>0.53702662406653456</v>
      </c>
      <c r="N145">
        <v>0.87835453799999996</v>
      </c>
      <c r="O145">
        <v>0.62586629973428376</v>
      </c>
      <c r="P145">
        <v>0.4611231101511879</v>
      </c>
      <c r="Q145">
        <v>0.74185965300000001</v>
      </c>
      <c r="R145">
        <v>0.704287098</v>
      </c>
      <c r="S145">
        <v>3</v>
      </c>
      <c r="T145">
        <v>0</v>
      </c>
      <c r="U145">
        <v>0</v>
      </c>
      <c r="V145">
        <v>6.8</v>
      </c>
    </row>
    <row r="146" spans="1:22" x14ac:dyDescent="0.25">
      <c r="A146">
        <v>1.4193303630388118E-2</v>
      </c>
      <c r="B146">
        <v>0</v>
      </c>
      <c r="C146">
        <v>0.84722226342182805</v>
      </c>
      <c r="D146">
        <v>0.51456439186446012</v>
      </c>
      <c r="E146">
        <v>0.70967741935483863</v>
      </c>
      <c r="F146">
        <v>0.50615384600000002</v>
      </c>
      <c r="G146">
        <v>0.15522564613431755</v>
      </c>
      <c r="H146">
        <v>8.9712918660287078E-2</v>
      </c>
      <c r="I146">
        <v>0.375</v>
      </c>
      <c r="J146">
        <v>0.29195979900000002</v>
      </c>
      <c r="K146">
        <v>0.24552238800000001</v>
      </c>
      <c r="L146">
        <v>0.74429073372766508</v>
      </c>
      <c r="M146">
        <v>0.63991558553977268</v>
      </c>
      <c r="N146">
        <v>0.78267294300000001</v>
      </c>
      <c r="O146">
        <v>0.22979697344260519</v>
      </c>
      <c r="P146">
        <v>0.13930885529157666</v>
      </c>
      <c r="Q146">
        <v>0.61731219400000004</v>
      </c>
      <c r="R146">
        <v>0.68402988099999995</v>
      </c>
      <c r="S146">
        <v>0</v>
      </c>
      <c r="T146">
        <v>0</v>
      </c>
      <c r="U146">
        <v>0</v>
      </c>
      <c r="V146">
        <v>7</v>
      </c>
    </row>
    <row r="147" spans="1:22" x14ac:dyDescent="0.25">
      <c r="A147">
        <v>0.13772350894576907</v>
      </c>
      <c r="B147">
        <v>0</v>
      </c>
      <c r="C147">
        <v>0.49067881995911306</v>
      </c>
      <c r="D147">
        <v>0.699149263308248</v>
      </c>
      <c r="E147">
        <v>0.5967741935483869</v>
      </c>
      <c r="F147">
        <v>0.34208144800000001</v>
      </c>
      <c r="G147">
        <v>0.60240397845576543</v>
      </c>
      <c r="H147">
        <v>2.9904306220095694E-2</v>
      </c>
      <c r="I147">
        <v>0.27102803738317754</v>
      </c>
      <c r="J147">
        <v>0.20691693799999999</v>
      </c>
      <c r="K147">
        <v>0.14749780500000001</v>
      </c>
      <c r="L147">
        <v>0.33261005872149857</v>
      </c>
      <c r="M147">
        <v>0.72683329405976538</v>
      </c>
      <c r="N147">
        <v>0.96942199900000003</v>
      </c>
      <c r="O147">
        <v>0.42165078504987136</v>
      </c>
      <c r="P147">
        <v>0.29697624190064797</v>
      </c>
      <c r="Q147">
        <v>0.68191268199999999</v>
      </c>
      <c r="R147">
        <v>0.72978303700000002</v>
      </c>
      <c r="S147">
        <v>0</v>
      </c>
      <c r="T147">
        <v>0.4721550912673706</v>
      </c>
      <c r="U147">
        <v>0.5166639748121673</v>
      </c>
      <c r="V147">
        <v>6.3</v>
      </c>
    </row>
    <row r="148" spans="1:22" x14ac:dyDescent="0.25">
      <c r="A148">
        <v>0.20394347634779511</v>
      </c>
      <c r="B148">
        <v>1</v>
      </c>
      <c r="C148">
        <v>0.44365516531559418</v>
      </c>
      <c r="D148">
        <v>0.46190906925710634</v>
      </c>
      <c r="E148">
        <v>0.91935483870967738</v>
      </c>
      <c r="F148">
        <v>0</v>
      </c>
      <c r="G148">
        <v>0.65212007798803906</v>
      </c>
      <c r="H148">
        <v>8.3732057416267946E-3</v>
      </c>
      <c r="I148">
        <v>0.14666666666666667</v>
      </c>
      <c r="J148">
        <v>0</v>
      </c>
      <c r="K148">
        <v>0</v>
      </c>
      <c r="L148">
        <v>0.33272030560351934</v>
      </c>
      <c r="M148">
        <v>0.79357457775660512</v>
      </c>
      <c r="N148">
        <v>0.87139491400000002</v>
      </c>
      <c r="O148">
        <v>0.49167339180476649</v>
      </c>
      <c r="P148">
        <v>0.27429805615550756</v>
      </c>
      <c r="Q148">
        <v>0.66213656799999998</v>
      </c>
      <c r="R148">
        <v>0.743589744</v>
      </c>
      <c r="S148">
        <v>3</v>
      </c>
      <c r="T148">
        <v>0.4312902312158633</v>
      </c>
      <c r="U148">
        <v>0.35526496548805925</v>
      </c>
      <c r="V148">
        <v>8.3000000000000007</v>
      </c>
    </row>
    <row r="149" spans="1:22" x14ac:dyDescent="0.25">
      <c r="A149">
        <v>3.9490398160009071E-2</v>
      </c>
      <c r="B149">
        <v>1</v>
      </c>
      <c r="C149">
        <v>0.75530531891808506</v>
      </c>
      <c r="D149">
        <v>0.53279475549137767</v>
      </c>
      <c r="E149">
        <v>0.90322580645161266</v>
      </c>
      <c r="F149">
        <v>0.67782805400000001</v>
      </c>
      <c r="G149">
        <v>0.38700597896226863</v>
      </c>
      <c r="H149">
        <v>8.3732057416267949E-2</v>
      </c>
      <c r="I149">
        <v>0.32432432432432434</v>
      </c>
      <c r="J149">
        <v>0.25243866399999998</v>
      </c>
      <c r="K149">
        <v>0.27041264300000001</v>
      </c>
      <c r="L149">
        <v>0.50863470619400875</v>
      </c>
      <c r="M149">
        <v>0.51452956272080141</v>
      </c>
      <c r="N149">
        <v>0.76034345299999995</v>
      </c>
      <c r="O149">
        <v>0.48474581911364562</v>
      </c>
      <c r="P149">
        <v>0.59719222462203025</v>
      </c>
      <c r="Q149">
        <v>0.64577246200000005</v>
      </c>
      <c r="R149">
        <v>0.65557865599999998</v>
      </c>
      <c r="S149">
        <v>3</v>
      </c>
      <c r="T149">
        <v>0</v>
      </c>
      <c r="U149">
        <v>0</v>
      </c>
      <c r="V149">
        <v>8.1999999999999993</v>
      </c>
    </row>
    <row r="150" spans="1:22" x14ac:dyDescent="0.25">
      <c r="A150">
        <v>7.1227874448647061E-2</v>
      </c>
      <c r="B150">
        <v>1</v>
      </c>
      <c r="C150">
        <v>0.57673531085585927</v>
      </c>
      <c r="D150">
        <v>0.76802160298418498</v>
      </c>
      <c r="E150">
        <v>0.532258064516129</v>
      </c>
      <c r="F150">
        <v>0.58244853699999999</v>
      </c>
      <c r="G150">
        <v>0.27729322938722173</v>
      </c>
      <c r="H150">
        <v>0.1638755980861244</v>
      </c>
      <c r="I150">
        <v>0.84</v>
      </c>
      <c r="J150">
        <v>0.32797791799999998</v>
      </c>
      <c r="K150">
        <v>0.24721463099999999</v>
      </c>
      <c r="L150">
        <v>0.31128226824143973</v>
      </c>
      <c r="M150">
        <v>0.69482585781083239</v>
      </c>
      <c r="N150">
        <v>0.96407506700000001</v>
      </c>
      <c r="O150">
        <v>0.34628304478475525</v>
      </c>
      <c r="P150">
        <v>0.1101511879049676</v>
      </c>
      <c r="Q150">
        <v>0.78675675700000003</v>
      </c>
      <c r="R150">
        <v>0.76717948700000005</v>
      </c>
      <c r="S150">
        <v>3</v>
      </c>
      <c r="T150">
        <v>0.56491556002263021</v>
      </c>
      <c r="U150">
        <v>0.54950254960071876</v>
      </c>
      <c r="V150">
        <v>5.9</v>
      </c>
    </row>
    <row r="151" spans="1:22" x14ac:dyDescent="0.25">
      <c r="A151">
        <v>0.36772262352603896</v>
      </c>
      <c r="B151">
        <v>0.66666666666666663</v>
      </c>
      <c r="C151">
        <v>0.4844681274037072</v>
      </c>
      <c r="D151">
        <v>0</v>
      </c>
      <c r="E151">
        <v>0.85483870967741937</v>
      </c>
      <c r="F151">
        <v>0.56615384599999996</v>
      </c>
      <c r="G151">
        <v>0.35574312269302416</v>
      </c>
      <c r="H151">
        <v>9.3301435406698566E-2</v>
      </c>
      <c r="I151">
        <v>0.17241379310344829</v>
      </c>
      <c r="J151">
        <v>0.315577889</v>
      </c>
      <c r="K151">
        <v>0.20298507499999999</v>
      </c>
      <c r="L151">
        <v>0.238494003547289</v>
      </c>
      <c r="M151">
        <v>0</v>
      </c>
      <c r="N151">
        <v>0.81619158700000005</v>
      </c>
      <c r="O151">
        <v>0.40721993706982684</v>
      </c>
      <c r="P151">
        <v>0.46976241900647947</v>
      </c>
      <c r="Q151">
        <v>0.632938432</v>
      </c>
      <c r="R151">
        <v>0.589398643</v>
      </c>
      <c r="S151">
        <v>2</v>
      </c>
      <c r="T151">
        <v>0</v>
      </c>
      <c r="U151">
        <v>0</v>
      </c>
      <c r="V151">
        <v>7.9</v>
      </c>
    </row>
    <row r="152" spans="1:22" x14ac:dyDescent="0.25">
      <c r="A152">
        <v>6.4109507055018144E-3</v>
      </c>
      <c r="B152">
        <v>1</v>
      </c>
      <c r="C152">
        <v>0.62955597111567663</v>
      </c>
      <c r="D152">
        <v>0.58925189481971074</v>
      </c>
      <c r="E152">
        <v>0.62903225806451601</v>
      </c>
      <c r="F152">
        <v>0.514529915</v>
      </c>
      <c r="G152">
        <v>0.34682142865457705</v>
      </c>
      <c r="H152">
        <v>5.7416267942583733E-2</v>
      </c>
      <c r="I152">
        <v>0.47499999999999998</v>
      </c>
      <c r="J152">
        <v>0.32570258699999999</v>
      </c>
      <c r="K152">
        <v>0.24765063600000001</v>
      </c>
      <c r="L152">
        <v>0.38264467890943982</v>
      </c>
      <c r="M152">
        <v>0.69997059086364966</v>
      </c>
      <c r="N152">
        <v>0.99300163600000002</v>
      </c>
      <c r="O152">
        <v>0.57517697909008625</v>
      </c>
      <c r="P152">
        <v>0.16954643628509719</v>
      </c>
      <c r="Q152">
        <v>0.72674622700000002</v>
      </c>
      <c r="R152">
        <v>0.76923076899999998</v>
      </c>
      <c r="S152">
        <v>3</v>
      </c>
      <c r="T152">
        <v>0.60488531860139816</v>
      </c>
      <c r="U152">
        <v>0.5939355899188794</v>
      </c>
      <c r="V152">
        <v>6.5</v>
      </c>
    </row>
    <row r="153" spans="1:22" x14ac:dyDescent="0.25">
      <c r="A153">
        <v>8.130586006100636E-2</v>
      </c>
      <c r="B153">
        <v>1</v>
      </c>
      <c r="C153">
        <v>0.39556377535721243</v>
      </c>
      <c r="D153">
        <v>0.65663853589250376</v>
      </c>
      <c r="E153">
        <v>0.88709677419354827</v>
      </c>
      <c r="F153">
        <v>0.55238095200000004</v>
      </c>
      <c r="G153">
        <v>0.60190399151930529</v>
      </c>
      <c r="H153">
        <v>0.18301435406698566</v>
      </c>
      <c r="I153">
        <v>0.39622641509433965</v>
      </c>
      <c r="J153">
        <v>0.35223737700000002</v>
      </c>
      <c r="K153">
        <v>0.26439232400000001</v>
      </c>
      <c r="L153">
        <v>0.17877538715735911</v>
      </c>
      <c r="M153">
        <v>0.8093328328751348</v>
      </c>
      <c r="N153">
        <v>0.844662735</v>
      </c>
      <c r="O153">
        <v>0.61810674066097848</v>
      </c>
      <c r="P153">
        <v>0.66522678185745143</v>
      </c>
      <c r="Q153">
        <v>0.67151351400000003</v>
      </c>
      <c r="R153">
        <v>0.72746666699999996</v>
      </c>
      <c r="S153">
        <v>3</v>
      </c>
      <c r="T153">
        <v>0.55991006924864861</v>
      </c>
      <c r="U153">
        <v>0.65717189378963925</v>
      </c>
      <c r="V153">
        <v>8.1</v>
      </c>
    </row>
    <row r="154" spans="1:22" x14ac:dyDescent="0.25">
      <c r="A154">
        <v>1.086945935061626E-2</v>
      </c>
      <c r="B154">
        <v>0.33333333333333331</v>
      </c>
      <c r="C154">
        <v>0.58690800513460917</v>
      </c>
      <c r="D154">
        <v>0</v>
      </c>
      <c r="E154">
        <v>0.5645161290322579</v>
      </c>
      <c r="F154">
        <v>0.52741617399999996</v>
      </c>
      <c r="G154">
        <v>0.47255486880713848</v>
      </c>
      <c r="H154">
        <v>0.22248803827751196</v>
      </c>
      <c r="I154">
        <v>0.40909090909090912</v>
      </c>
      <c r="J154">
        <v>0.29944594800000002</v>
      </c>
      <c r="K154">
        <v>0.198239571</v>
      </c>
      <c r="L154">
        <v>0.36076685489457955</v>
      </c>
      <c r="M154">
        <v>0</v>
      </c>
      <c r="N154">
        <v>0.87500060999999996</v>
      </c>
      <c r="O154">
        <v>0.6152159459396036</v>
      </c>
      <c r="P154">
        <v>0.47300215982721383</v>
      </c>
      <c r="Q154">
        <v>0.66910353</v>
      </c>
      <c r="R154">
        <v>0.72542151200000005</v>
      </c>
      <c r="S154">
        <v>1</v>
      </c>
      <c r="T154">
        <v>0</v>
      </c>
      <c r="U154">
        <v>0</v>
      </c>
      <c r="V154">
        <v>6.1</v>
      </c>
    </row>
    <row r="155" spans="1:22" x14ac:dyDescent="0.25">
      <c r="A155">
        <v>4.5408859188797559E-3</v>
      </c>
      <c r="B155">
        <v>1</v>
      </c>
      <c r="C155">
        <v>0.50396514607922194</v>
      </c>
      <c r="D155">
        <v>0.37988755562336557</v>
      </c>
      <c r="E155">
        <v>0.77419354838709675</v>
      </c>
      <c r="F155">
        <v>0.48461538500000001</v>
      </c>
      <c r="G155">
        <v>0.59333656774505972</v>
      </c>
      <c r="H155">
        <v>0.17822966507177032</v>
      </c>
      <c r="I155">
        <v>0.5714285714285714</v>
      </c>
      <c r="J155">
        <v>0.35175879399999999</v>
      </c>
      <c r="K155">
        <v>0.31343283599999999</v>
      </c>
      <c r="L155">
        <v>0.37345196543114412</v>
      </c>
      <c r="M155">
        <v>0.50763699381265148</v>
      </c>
      <c r="N155">
        <v>0.855982405</v>
      </c>
      <c r="O155">
        <v>0.8322097159178562</v>
      </c>
      <c r="P155">
        <v>0.24406047516198703</v>
      </c>
      <c r="Q155">
        <v>0.64446107799999997</v>
      </c>
      <c r="R155">
        <v>0.68570551199999996</v>
      </c>
      <c r="S155">
        <v>3</v>
      </c>
      <c r="T155">
        <v>0</v>
      </c>
      <c r="U155">
        <v>0</v>
      </c>
      <c r="V155">
        <v>7.4</v>
      </c>
    </row>
    <row r="156" spans="1:22" x14ac:dyDescent="0.25">
      <c r="A156">
        <v>5.1063941442964313E-2</v>
      </c>
      <c r="B156">
        <v>1</v>
      </c>
      <c r="C156">
        <v>0.36810642767914298</v>
      </c>
      <c r="D156">
        <v>0.49308302291344708</v>
      </c>
      <c r="E156">
        <v>0.74193548387096753</v>
      </c>
      <c r="F156">
        <v>0.54441437999999998</v>
      </c>
      <c r="G156">
        <v>0.42434247065424541</v>
      </c>
      <c r="H156">
        <v>0.52272727272727271</v>
      </c>
      <c r="I156">
        <v>0.57894736842105265</v>
      </c>
      <c r="J156">
        <v>0.31322441400000001</v>
      </c>
      <c r="K156">
        <v>0.25095627399999998</v>
      </c>
      <c r="L156">
        <v>3.8972040856686777E-2</v>
      </c>
      <c r="M156">
        <v>0.49901309517485859</v>
      </c>
      <c r="N156">
        <v>0.78098515499999999</v>
      </c>
      <c r="O156">
        <v>0.56941776509787501</v>
      </c>
      <c r="P156">
        <v>0.31641468682505397</v>
      </c>
      <c r="Q156">
        <v>0.55488099999999996</v>
      </c>
      <c r="R156">
        <v>0.71060084199999995</v>
      </c>
      <c r="S156">
        <v>3</v>
      </c>
      <c r="T156">
        <v>0.60187770406720786</v>
      </c>
      <c r="U156">
        <v>0.61219720168193903</v>
      </c>
      <c r="V156">
        <v>7.2</v>
      </c>
    </row>
    <row r="157" spans="1:22" x14ac:dyDescent="0.25">
      <c r="A157">
        <v>3.9413020099869113E-2</v>
      </c>
      <c r="B157">
        <v>0.33333333333333331</v>
      </c>
      <c r="C157">
        <v>0.6865483405601619</v>
      </c>
      <c r="D157">
        <v>0.2212107443237635</v>
      </c>
      <c r="E157">
        <v>0.5645161290322579</v>
      </c>
      <c r="F157">
        <v>0.43076923099999997</v>
      </c>
      <c r="G157">
        <v>0.65092597474054648</v>
      </c>
      <c r="H157">
        <v>1.9138755980861243E-2</v>
      </c>
      <c r="I157">
        <v>0.3125</v>
      </c>
      <c r="J157">
        <v>0.28140703500000003</v>
      </c>
      <c r="K157">
        <v>0.371475954</v>
      </c>
      <c r="L157">
        <v>0.60208315976210325</v>
      </c>
      <c r="M157">
        <v>0.29416481894028607</v>
      </c>
      <c r="N157">
        <v>0.81082848399999996</v>
      </c>
      <c r="O157">
        <v>0.58148679122286051</v>
      </c>
      <c r="P157">
        <v>3.3477321814254862E-2</v>
      </c>
      <c r="Q157">
        <v>0.45945945900000001</v>
      </c>
      <c r="R157">
        <v>0.68792995599999995</v>
      </c>
      <c r="S157">
        <v>1</v>
      </c>
      <c r="T157">
        <v>0</v>
      </c>
      <c r="U157">
        <v>0</v>
      </c>
      <c r="V157">
        <v>6.1</v>
      </c>
    </row>
    <row r="158" spans="1:22" x14ac:dyDescent="0.25">
      <c r="A158">
        <v>6.9821406984194756E-2</v>
      </c>
      <c r="B158">
        <v>0.33333333333333331</v>
      </c>
      <c r="C158">
        <v>0.49006013699917239</v>
      </c>
      <c r="D158">
        <v>0.62338433906399005</v>
      </c>
      <c r="E158">
        <v>0.43548387096774183</v>
      </c>
      <c r="F158">
        <v>0.31328671299999999</v>
      </c>
      <c r="G158">
        <v>0.35355102191803295</v>
      </c>
      <c r="H158">
        <v>4.9043062200956937E-2</v>
      </c>
      <c r="I158">
        <v>0.3235294117647059</v>
      </c>
      <c r="J158">
        <v>0.33257195099999998</v>
      </c>
      <c r="K158">
        <v>0.11397557699999999</v>
      </c>
      <c r="L158">
        <v>0.36756042323963906</v>
      </c>
      <c r="M158">
        <v>0.62264173614092422</v>
      </c>
      <c r="N158">
        <v>0.89674904799999999</v>
      </c>
      <c r="O158">
        <v>0.39334569585391038</v>
      </c>
      <c r="P158">
        <v>0.22138228941684665</v>
      </c>
      <c r="Q158">
        <v>0.67161594400000002</v>
      </c>
      <c r="R158">
        <v>0.80586080599999999</v>
      </c>
      <c r="S158">
        <v>1</v>
      </c>
      <c r="T158">
        <v>0.40947113251017142</v>
      </c>
      <c r="U158">
        <v>0.47227604264016981</v>
      </c>
      <c r="V158">
        <v>5.3</v>
      </c>
    </row>
    <row r="159" spans="1:22" x14ac:dyDescent="0.25">
      <c r="A159">
        <v>6.9981274266891838E-2</v>
      </c>
      <c r="B159">
        <v>0.33333333333333331</v>
      </c>
      <c r="C159">
        <v>0.52044632050773765</v>
      </c>
      <c r="D159">
        <v>0.65423106202497705</v>
      </c>
      <c r="E159">
        <v>0.75806451612903203</v>
      </c>
      <c r="F159">
        <v>0</v>
      </c>
      <c r="G159">
        <v>0.36278108016589922</v>
      </c>
      <c r="H159">
        <v>0.11124401913875598</v>
      </c>
      <c r="I159">
        <v>0.25454545454545452</v>
      </c>
      <c r="J159">
        <v>0</v>
      </c>
      <c r="K159">
        <v>0</v>
      </c>
      <c r="L159">
        <v>0.38640151455118787</v>
      </c>
      <c r="M159">
        <v>0.74449204000864888</v>
      </c>
      <c r="N159">
        <v>0.83924253100000001</v>
      </c>
      <c r="O159">
        <v>0.51231937582254916</v>
      </c>
      <c r="P159">
        <v>0.2710583153347732</v>
      </c>
      <c r="Q159">
        <v>0.57880286599999997</v>
      </c>
      <c r="R159">
        <v>0.63725707499999995</v>
      </c>
      <c r="S159">
        <v>1</v>
      </c>
      <c r="T159">
        <v>0.44563428226394808</v>
      </c>
      <c r="U159">
        <v>0.49957364829725787</v>
      </c>
      <c r="V159">
        <v>7.3</v>
      </c>
    </row>
    <row r="160" spans="1:22" x14ac:dyDescent="0.25">
      <c r="A160">
        <v>1.1896718765514069E-2</v>
      </c>
      <c r="B160">
        <v>0</v>
      </c>
      <c r="C160">
        <v>0.64140366283256645</v>
      </c>
      <c r="D160">
        <v>0.61667540774925389</v>
      </c>
      <c r="E160">
        <v>0.67741935483870941</v>
      </c>
      <c r="F160">
        <v>0.6</v>
      </c>
      <c r="G160">
        <v>0.66875899993817456</v>
      </c>
      <c r="H160">
        <v>5.7416267942583733E-2</v>
      </c>
      <c r="I160">
        <v>0.23809523809523808</v>
      </c>
      <c r="J160">
        <v>0.32017229000000003</v>
      </c>
      <c r="K160">
        <v>0.26439232400000001</v>
      </c>
      <c r="L160">
        <v>0.43105421951370171</v>
      </c>
      <c r="M160">
        <v>0.62998824422191479</v>
      </c>
      <c r="N160">
        <v>0.821257232</v>
      </c>
      <c r="O160">
        <v>0.45437790140298356</v>
      </c>
      <c r="P160">
        <v>0.37904967602591794</v>
      </c>
      <c r="Q160">
        <v>0.59415007099999995</v>
      </c>
      <c r="R160">
        <v>0.60121457499999997</v>
      </c>
      <c r="S160">
        <v>0</v>
      </c>
      <c r="T160">
        <v>0</v>
      </c>
      <c r="U160">
        <v>0</v>
      </c>
      <c r="V160">
        <v>6.8</v>
      </c>
    </row>
    <row r="161" spans="1:22" x14ac:dyDescent="0.25">
      <c r="A161">
        <v>4.3470037895359817E-2</v>
      </c>
      <c r="B161">
        <v>0.66666666666666663</v>
      </c>
      <c r="C161">
        <v>0.65128578918598323</v>
      </c>
      <c r="D161">
        <v>0.40418188287915685</v>
      </c>
      <c r="E161">
        <v>0.91935483870967738</v>
      </c>
      <c r="F161">
        <v>0.49065666000000002</v>
      </c>
      <c r="G161">
        <v>0.5717511403435479</v>
      </c>
      <c r="H161">
        <v>0.22488038277511962</v>
      </c>
      <c r="I161">
        <v>0.32142857142857145</v>
      </c>
      <c r="J161">
        <v>0.30954773899999999</v>
      </c>
      <c r="K161">
        <v>0.25074626900000002</v>
      </c>
      <c r="L161">
        <v>0.41244999423837281</v>
      </c>
      <c r="M161">
        <v>0.45685488508636796</v>
      </c>
      <c r="N161">
        <v>0.87372814099999996</v>
      </c>
      <c r="O161">
        <v>0.61171570511377871</v>
      </c>
      <c r="P161">
        <v>0.55831533477321815</v>
      </c>
      <c r="Q161">
        <v>0.63115899200000003</v>
      </c>
      <c r="R161">
        <v>0.654942142</v>
      </c>
      <c r="S161">
        <v>2</v>
      </c>
      <c r="T161">
        <v>0.27648690243375779</v>
      </c>
      <c r="U161">
        <v>0.29554473354867217</v>
      </c>
      <c r="V161">
        <v>8.3000000000000007</v>
      </c>
    </row>
    <row r="162" spans="1:22" x14ac:dyDescent="0.25">
      <c r="A162">
        <v>3.3185238524248824E-2</v>
      </c>
      <c r="B162">
        <v>0.33333333333333331</v>
      </c>
      <c r="C162">
        <v>0.68727109131911668</v>
      </c>
      <c r="D162">
        <v>0.44649658514291846</v>
      </c>
      <c r="E162">
        <v>1</v>
      </c>
      <c r="F162">
        <v>0.65333333299999996</v>
      </c>
      <c r="G162">
        <v>0.35448376383086111</v>
      </c>
      <c r="H162">
        <v>0.15909090909090909</v>
      </c>
      <c r="I162">
        <v>0.33333333333333331</v>
      </c>
      <c r="J162">
        <v>0.403350084</v>
      </c>
      <c r="K162">
        <v>0.222885572</v>
      </c>
      <c r="L162">
        <v>0.45121659893754895</v>
      </c>
      <c r="M162">
        <v>0.4940958606012007</v>
      </c>
      <c r="N162">
        <v>0.77007055000000002</v>
      </c>
      <c r="O162">
        <v>0.42757507148795354</v>
      </c>
      <c r="P162">
        <v>0.69438444924406051</v>
      </c>
      <c r="Q162">
        <v>0.58586223100000001</v>
      </c>
      <c r="R162">
        <v>0.60552531600000004</v>
      </c>
      <c r="S162">
        <v>1</v>
      </c>
      <c r="T162">
        <v>0.60971469197825134</v>
      </c>
      <c r="U162">
        <v>0.62949231963096464</v>
      </c>
      <c r="V162">
        <v>8.8000000000000007</v>
      </c>
    </row>
    <row r="163" spans="1:22" x14ac:dyDescent="0.25">
      <c r="A163">
        <v>0.12274937930238411</v>
      </c>
      <c r="B163">
        <v>1</v>
      </c>
      <c r="C163">
        <v>0.91947421201224111</v>
      </c>
      <c r="D163">
        <v>0.42936109664328609</v>
      </c>
      <c r="E163">
        <v>0.61290322580645151</v>
      </c>
      <c r="F163">
        <v>0.52266666699999997</v>
      </c>
      <c r="G163">
        <v>0.19891484408729965</v>
      </c>
      <c r="H163">
        <v>0.18062200956937799</v>
      </c>
      <c r="I163">
        <v>0.44444444444444442</v>
      </c>
      <c r="J163">
        <v>0.32330541600000001</v>
      </c>
      <c r="K163">
        <v>0.22845771100000001</v>
      </c>
      <c r="L163">
        <v>0.64753799720842198</v>
      </c>
      <c r="M163">
        <v>0.4362487915338944</v>
      </c>
      <c r="N163">
        <v>0.88650580899999998</v>
      </c>
      <c r="O163">
        <v>0.28276589950561465</v>
      </c>
      <c r="P163">
        <v>0.10907127429805616</v>
      </c>
      <c r="Q163">
        <v>0.397072072</v>
      </c>
      <c r="R163">
        <v>0.41367521400000001</v>
      </c>
      <c r="S163">
        <v>3</v>
      </c>
      <c r="T163">
        <v>0</v>
      </c>
      <c r="U163">
        <v>0</v>
      </c>
      <c r="V163">
        <v>6.4</v>
      </c>
    </row>
    <row r="164" spans="1:22" x14ac:dyDescent="0.25">
      <c r="A164">
        <v>2.2612754728901299E-2</v>
      </c>
      <c r="B164">
        <v>0.33333333333333331</v>
      </c>
      <c r="C164">
        <v>0.69362617500583035</v>
      </c>
      <c r="D164">
        <v>0.36971908909618767</v>
      </c>
      <c r="E164">
        <v>0.67741935483870941</v>
      </c>
      <c r="F164">
        <v>0</v>
      </c>
      <c r="G164">
        <v>0.34464564048983365</v>
      </c>
      <c r="H164">
        <v>5.2631578947368418E-2</v>
      </c>
      <c r="I164">
        <v>0.33898305084745761</v>
      </c>
      <c r="J164">
        <v>0</v>
      </c>
      <c r="K164">
        <v>0</v>
      </c>
      <c r="L164">
        <v>0.60054019931227209</v>
      </c>
      <c r="M164">
        <v>0.36601073636035003</v>
      </c>
      <c r="N164">
        <v>0.81077015100000005</v>
      </c>
      <c r="O164">
        <v>0.2784305609895249</v>
      </c>
      <c r="P164">
        <v>9.9352051835853133E-2</v>
      </c>
      <c r="Q164">
        <v>0.62779506100000004</v>
      </c>
      <c r="R164">
        <v>0.56004427199999995</v>
      </c>
      <c r="S164">
        <v>1</v>
      </c>
      <c r="T164">
        <v>0</v>
      </c>
      <c r="U164">
        <v>0</v>
      </c>
      <c r="V164">
        <v>6.8</v>
      </c>
    </row>
    <row r="165" spans="1:22" x14ac:dyDescent="0.25">
      <c r="A165">
        <v>4.9244235298325709E-2</v>
      </c>
      <c r="B165">
        <v>0</v>
      </c>
      <c r="C165">
        <v>0.53552933743445474</v>
      </c>
      <c r="D165">
        <v>0.70041095702426637</v>
      </c>
      <c r="E165">
        <v>0.51612903225806439</v>
      </c>
      <c r="F165">
        <v>0.51692307699999995</v>
      </c>
      <c r="G165">
        <v>0.2378562006932213</v>
      </c>
      <c r="H165">
        <v>2.9904306220095694E-2</v>
      </c>
      <c r="I165">
        <v>0.16666666666666666</v>
      </c>
      <c r="J165">
        <v>0.30391959800000001</v>
      </c>
      <c r="K165">
        <v>0.25910447800000003</v>
      </c>
      <c r="L165">
        <v>0.35064295007386709</v>
      </c>
      <c r="M165">
        <v>0.68246004724494491</v>
      </c>
      <c r="N165">
        <v>0.84764922300000001</v>
      </c>
      <c r="O165">
        <v>0.47186337587409971</v>
      </c>
      <c r="P165">
        <v>0.27321814254859611</v>
      </c>
      <c r="Q165">
        <v>0.65718965699999998</v>
      </c>
      <c r="R165">
        <v>0.65445665399999997</v>
      </c>
      <c r="S165">
        <v>0</v>
      </c>
      <c r="T165">
        <v>0.41435003145117966</v>
      </c>
      <c r="U165">
        <v>0.41081586069777565</v>
      </c>
      <c r="V165">
        <v>5.8</v>
      </c>
    </row>
    <row r="166" spans="1:22" x14ac:dyDescent="0.25">
      <c r="A166">
        <v>3.2780192528145631E-2</v>
      </c>
      <c r="B166">
        <v>1</v>
      </c>
      <c r="C166">
        <v>0.5418086812597479</v>
      </c>
      <c r="D166">
        <v>0</v>
      </c>
      <c r="E166">
        <v>0.79032258064516125</v>
      </c>
      <c r="F166">
        <v>0.42279202300000002</v>
      </c>
      <c r="G166">
        <v>0.63796290523811727</v>
      </c>
      <c r="H166">
        <v>0.26794258373205743</v>
      </c>
      <c r="I166">
        <v>0.53333333333333333</v>
      </c>
      <c r="J166">
        <v>0.24492834499999999</v>
      </c>
      <c r="K166">
        <v>0.15478164699999999</v>
      </c>
      <c r="L166">
        <v>0.23748290320448662</v>
      </c>
      <c r="M166">
        <v>0</v>
      </c>
      <c r="N166">
        <v>0.87706019099999999</v>
      </c>
      <c r="O166">
        <v>0.59240957923188886</v>
      </c>
      <c r="P166">
        <v>0.30345572354211664</v>
      </c>
      <c r="Q166">
        <v>0.66002697099999996</v>
      </c>
      <c r="R166">
        <v>0.75995522100000001</v>
      </c>
      <c r="S166">
        <v>3</v>
      </c>
      <c r="T166">
        <v>0</v>
      </c>
      <c r="U166">
        <v>0</v>
      </c>
      <c r="V166">
        <v>7.5</v>
      </c>
    </row>
    <row r="167" spans="1:22" x14ac:dyDescent="0.25">
      <c r="A167">
        <v>9.6763642389201127E-2</v>
      </c>
      <c r="B167">
        <v>0.33333333333333331</v>
      </c>
      <c r="C167">
        <v>0.57854844271196337</v>
      </c>
      <c r="D167">
        <v>0.61059980022379434</v>
      </c>
      <c r="E167">
        <v>0.66129032258064502</v>
      </c>
      <c r="F167">
        <v>0.77869822499999997</v>
      </c>
      <c r="G167">
        <v>0.54212798078288627</v>
      </c>
      <c r="H167">
        <v>0.10167464114832536</v>
      </c>
      <c r="I167">
        <v>0.30434782608695654</v>
      </c>
      <c r="J167">
        <v>0.28681870900000001</v>
      </c>
      <c r="K167">
        <v>0.241102181</v>
      </c>
      <c r="L167">
        <v>0.31230286170423033</v>
      </c>
      <c r="M167">
        <v>0.67244731584578632</v>
      </c>
      <c r="N167">
        <v>0.80927234800000003</v>
      </c>
      <c r="O167">
        <v>0.56118690296065743</v>
      </c>
      <c r="P167">
        <v>0.68142548596112307</v>
      </c>
      <c r="Q167">
        <v>0.70156195200000004</v>
      </c>
      <c r="R167">
        <v>0.68538868500000005</v>
      </c>
      <c r="S167">
        <v>1</v>
      </c>
      <c r="T167">
        <v>0.64766097450556082</v>
      </c>
      <c r="U167">
        <v>0.64396882363780228</v>
      </c>
      <c r="V167">
        <v>6.7</v>
      </c>
    </row>
    <row r="168" spans="1:22" x14ac:dyDescent="0.25">
      <c r="A168">
        <v>0.1056214124331472</v>
      </c>
      <c r="B168">
        <v>1</v>
      </c>
      <c r="C168">
        <v>0.66138190009757514</v>
      </c>
      <c r="D168">
        <v>0</v>
      </c>
      <c r="E168">
        <v>0.20967741935483863</v>
      </c>
      <c r="F168">
        <v>0.66256410300000002</v>
      </c>
      <c r="G168">
        <v>0.50863661655872217</v>
      </c>
      <c r="H168">
        <v>0.15550239234449761</v>
      </c>
      <c r="I168">
        <v>0.63636363636363635</v>
      </c>
      <c r="J168">
        <v>0.345728643</v>
      </c>
      <c r="K168">
        <v>0.29850746299999997</v>
      </c>
      <c r="L168">
        <v>0.56828041027840648</v>
      </c>
      <c r="M168">
        <v>0</v>
      </c>
      <c r="N168">
        <v>0.88920856999999998</v>
      </c>
      <c r="O168">
        <v>0.3978915237388479</v>
      </c>
      <c r="P168">
        <v>0.10259179265658748</v>
      </c>
      <c r="Q168">
        <v>0.587837838</v>
      </c>
      <c r="R168">
        <v>0.66958515699999999</v>
      </c>
      <c r="S168">
        <v>3</v>
      </c>
      <c r="T168">
        <v>0</v>
      </c>
      <c r="U168">
        <v>0</v>
      </c>
      <c r="V168">
        <v>3.9</v>
      </c>
    </row>
    <row r="169" spans="1:22" x14ac:dyDescent="0.25">
      <c r="A169">
        <v>0.13003706622855618</v>
      </c>
      <c r="B169">
        <v>0.33333333333333331</v>
      </c>
      <c r="C169">
        <v>0.47677219009890143</v>
      </c>
      <c r="D169">
        <v>0.53110765143853222</v>
      </c>
      <c r="E169">
        <v>0.83870967741935454</v>
      </c>
      <c r="F169">
        <v>0.44755244799999999</v>
      </c>
      <c r="G169">
        <v>0.14656919110303102</v>
      </c>
      <c r="H169">
        <v>0.10885167464114832</v>
      </c>
      <c r="I169">
        <v>0.29545454545454547</v>
      </c>
      <c r="J169">
        <v>0.26678848799999999</v>
      </c>
      <c r="K169">
        <v>0.16824966099999999</v>
      </c>
      <c r="L169">
        <v>0.2288338562944395</v>
      </c>
      <c r="M169">
        <v>0.58638282290979382</v>
      </c>
      <c r="N169">
        <v>0.88870013000000003</v>
      </c>
      <c r="O169">
        <v>0.44145562909206743</v>
      </c>
      <c r="P169">
        <v>0.30885529157667385</v>
      </c>
      <c r="Q169">
        <v>0.66376772799999995</v>
      </c>
      <c r="R169">
        <v>0.66277397000000005</v>
      </c>
      <c r="S169">
        <v>1</v>
      </c>
      <c r="T169">
        <v>0.48330602921479154</v>
      </c>
      <c r="U169">
        <v>0.49931847174608313</v>
      </c>
      <c r="V169">
        <v>7.8</v>
      </c>
    </row>
    <row r="170" spans="1:22" x14ac:dyDescent="0.25">
      <c r="A170">
        <v>3.9625861098092317E-2</v>
      </c>
      <c r="B170">
        <v>0.33333333333333331</v>
      </c>
      <c r="C170">
        <v>0.44478488683507378</v>
      </c>
      <c r="D170">
        <v>0.53714731422623518</v>
      </c>
      <c r="E170">
        <v>0.35483870967741926</v>
      </c>
      <c r="F170">
        <v>0.74142011799999996</v>
      </c>
      <c r="G170">
        <v>0.34878607380098048</v>
      </c>
      <c r="H170">
        <v>0.16985645933014354</v>
      </c>
      <c r="I170">
        <v>0.4</v>
      </c>
      <c r="J170">
        <v>0.381523</v>
      </c>
      <c r="K170">
        <v>0.38576348999999999</v>
      </c>
      <c r="L170">
        <v>0.24774325802909963</v>
      </c>
      <c r="M170">
        <v>0.59928104954018446</v>
      </c>
      <c r="N170">
        <v>0.79212899400000003</v>
      </c>
      <c r="O170">
        <v>0.5707881953220546</v>
      </c>
      <c r="P170">
        <v>0.35097192224622031</v>
      </c>
      <c r="Q170">
        <v>0.64153627300000005</v>
      </c>
      <c r="R170">
        <v>0.63697705800000004</v>
      </c>
      <c r="S170">
        <v>1</v>
      </c>
      <c r="T170">
        <v>0.40479417764403802</v>
      </c>
      <c r="U170">
        <v>0.42073439138595747</v>
      </c>
      <c r="V170">
        <v>4.8</v>
      </c>
    </row>
    <row r="171" spans="1:22" x14ac:dyDescent="0.25">
      <c r="A171">
        <v>4.8395613343041625E-3</v>
      </c>
      <c r="B171">
        <v>0</v>
      </c>
      <c r="C171">
        <v>0</v>
      </c>
      <c r="D171">
        <v>0</v>
      </c>
      <c r="E171">
        <v>0.85483870967741937</v>
      </c>
      <c r="F171">
        <v>0</v>
      </c>
      <c r="G171">
        <v>0.36693949459880837</v>
      </c>
      <c r="H171">
        <v>0</v>
      </c>
      <c r="I171">
        <v>0.34285714285714286</v>
      </c>
      <c r="J171">
        <v>0</v>
      </c>
      <c r="K171">
        <v>0</v>
      </c>
      <c r="L171">
        <v>9.3965062813520364E-2</v>
      </c>
      <c r="M171">
        <v>0</v>
      </c>
      <c r="N171">
        <v>0.81911132799999997</v>
      </c>
      <c r="O171">
        <v>0.44384530364635694</v>
      </c>
      <c r="P171">
        <v>1</v>
      </c>
      <c r="Q171">
        <v>0.59460914099999995</v>
      </c>
      <c r="R171">
        <v>0.65336314200000001</v>
      </c>
      <c r="S171">
        <v>0</v>
      </c>
      <c r="T171">
        <v>0</v>
      </c>
      <c r="U171">
        <v>0</v>
      </c>
      <c r="V171">
        <v>7.9</v>
      </c>
    </row>
    <row r="172" spans="1:22" x14ac:dyDescent="0.25">
      <c r="A172">
        <v>4.230953214328855E-3</v>
      </c>
      <c r="B172">
        <v>0.33333333333333331</v>
      </c>
      <c r="C172">
        <v>0.46031391171116359</v>
      </c>
      <c r="D172">
        <v>0.58128181415534508</v>
      </c>
      <c r="E172">
        <v>0.54838709677419339</v>
      </c>
      <c r="F172">
        <v>0</v>
      </c>
      <c r="G172">
        <v>0.26883052605193186</v>
      </c>
      <c r="H172">
        <v>0.10047846889952153</v>
      </c>
      <c r="I172">
        <v>0.31578947368421051</v>
      </c>
      <c r="J172">
        <v>0</v>
      </c>
      <c r="K172">
        <v>0</v>
      </c>
      <c r="L172">
        <v>0.21398077338338856</v>
      </c>
      <c r="M172">
        <v>0.58415609038926719</v>
      </c>
      <c r="N172">
        <v>0.84820630699999999</v>
      </c>
      <c r="O172">
        <v>0.49534432658982558</v>
      </c>
      <c r="P172">
        <v>0.60907127429805619</v>
      </c>
      <c r="Q172">
        <v>0.62639598100000005</v>
      </c>
      <c r="R172">
        <v>0.64122257699999996</v>
      </c>
      <c r="S172">
        <v>1</v>
      </c>
      <c r="T172">
        <v>0.36641273694850496</v>
      </c>
      <c r="U172">
        <v>0.34782281425562933</v>
      </c>
      <c r="V172">
        <v>6</v>
      </c>
    </row>
    <row r="173" spans="1:22" x14ac:dyDescent="0.25">
      <c r="A173">
        <v>1.2073652425909659E-2</v>
      </c>
      <c r="B173">
        <v>1</v>
      </c>
      <c r="C173">
        <v>0.74617096736139099</v>
      </c>
      <c r="D173">
        <v>0.46476491848502594</v>
      </c>
      <c r="E173">
        <v>1</v>
      </c>
      <c r="F173">
        <v>0.70414201200000004</v>
      </c>
      <c r="G173">
        <v>0.25318621028263555</v>
      </c>
      <c r="H173">
        <v>7.7751196172248807E-2</v>
      </c>
      <c r="I173">
        <v>0.28125</v>
      </c>
      <c r="J173">
        <v>0.34634712000000001</v>
      </c>
      <c r="K173">
        <v>0.43398392699999999</v>
      </c>
      <c r="L173">
        <v>0.51486873694768232</v>
      </c>
      <c r="M173">
        <v>0.52649215846163255</v>
      </c>
      <c r="N173">
        <v>0.75577110400000003</v>
      </c>
      <c r="O173">
        <v>0.32104284410682671</v>
      </c>
      <c r="P173">
        <v>0.24298056155507558</v>
      </c>
      <c r="Q173">
        <v>0.56546715299999994</v>
      </c>
      <c r="R173">
        <v>0.59156823199999997</v>
      </c>
      <c r="S173">
        <v>3</v>
      </c>
      <c r="T173">
        <v>0.31204430394866417</v>
      </c>
      <c r="U173">
        <v>0.36888651386383847</v>
      </c>
      <c r="V173">
        <v>8.8000000000000007</v>
      </c>
    </row>
    <row r="174" spans="1:22" x14ac:dyDescent="0.25">
      <c r="A174">
        <v>3.7293138960449411E-2</v>
      </c>
      <c r="B174">
        <v>0</v>
      </c>
      <c r="C174">
        <v>0.51840693297753693</v>
      </c>
      <c r="D174">
        <v>0</v>
      </c>
      <c r="E174">
        <v>0.88709677419354827</v>
      </c>
      <c r="F174">
        <v>0.55146785600000003</v>
      </c>
      <c r="G174">
        <v>0.5550855092749839</v>
      </c>
      <c r="H174">
        <v>0.14952153110047847</v>
      </c>
      <c r="I174">
        <v>0.23880597014925373</v>
      </c>
      <c r="J174">
        <v>0.35549729299999999</v>
      </c>
      <c r="K174">
        <v>0.26447472799999999</v>
      </c>
      <c r="L174">
        <v>0.2723575444489526</v>
      </c>
      <c r="M174">
        <v>0</v>
      </c>
      <c r="N174">
        <v>0.79548065899999998</v>
      </c>
      <c r="O174">
        <v>0.57741245875473046</v>
      </c>
      <c r="P174">
        <v>0.81101511879049681</v>
      </c>
      <c r="Q174">
        <v>0.61918838499999995</v>
      </c>
      <c r="R174">
        <v>0.61782661800000005</v>
      </c>
      <c r="S174">
        <v>0</v>
      </c>
      <c r="T174">
        <v>0</v>
      </c>
      <c r="U174">
        <v>0</v>
      </c>
      <c r="V174">
        <v>8.1</v>
      </c>
    </row>
    <row r="175" spans="1:22" x14ac:dyDescent="0.25">
      <c r="A175">
        <v>2.6480351304792871E-2</v>
      </c>
      <c r="B175">
        <v>1</v>
      </c>
      <c r="C175">
        <v>0.57949017242525291</v>
      </c>
      <c r="D175">
        <v>0.58704238443702816</v>
      </c>
      <c r="E175">
        <v>0.77419354838709675</v>
      </c>
      <c r="F175">
        <v>0.52867132900000002</v>
      </c>
      <c r="G175">
        <v>0.5307459591625987</v>
      </c>
      <c r="H175">
        <v>0.13516746411483255</v>
      </c>
      <c r="I175">
        <v>0.31818181818181818</v>
      </c>
      <c r="J175">
        <v>0.27313035800000002</v>
      </c>
      <c r="K175">
        <v>0.21901189200000001</v>
      </c>
      <c r="L175">
        <v>0.36137694993328973</v>
      </c>
      <c r="M175">
        <v>0.66924124496807824</v>
      </c>
      <c r="N175">
        <v>0.91689008000000005</v>
      </c>
      <c r="O175">
        <v>0.54032067006900475</v>
      </c>
      <c r="P175">
        <v>0.34449244060475159</v>
      </c>
      <c r="Q175">
        <v>0.67469485600000001</v>
      </c>
      <c r="R175">
        <v>0.805210918</v>
      </c>
      <c r="S175">
        <v>3</v>
      </c>
      <c r="T175">
        <v>0.60102879910585472</v>
      </c>
      <c r="U175">
        <v>0.62673990709737937</v>
      </c>
      <c r="V175">
        <v>7.4</v>
      </c>
    </row>
    <row r="176" spans="1:22" x14ac:dyDescent="0.25">
      <c r="A176">
        <v>0.320447412394326</v>
      </c>
      <c r="B176">
        <v>0.66666666666666663</v>
      </c>
      <c r="C176">
        <v>0.50860339365466267</v>
      </c>
      <c r="D176">
        <v>0.57284280132429022</v>
      </c>
      <c r="E176">
        <v>0.51612903225806439</v>
      </c>
      <c r="F176">
        <v>0.52137931000000004</v>
      </c>
      <c r="G176">
        <v>0.40994570223769389</v>
      </c>
      <c r="H176">
        <v>0.10526315789473684</v>
      </c>
      <c r="I176">
        <v>0.14634146341463414</v>
      </c>
      <c r="J176">
        <v>0.37553283700000001</v>
      </c>
      <c r="K176">
        <v>0.270921256</v>
      </c>
      <c r="L176">
        <v>0.24166117791369693</v>
      </c>
      <c r="M176">
        <v>0.72337745350155858</v>
      </c>
      <c r="N176">
        <v>0.86796977799999997</v>
      </c>
      <c r="O176">
        <v>0.51064642017797268</v>
      </c>
      <c r="P176">
        <v>0.35529157667386607</v>
      </c>
      <c r="Q176">
        <v>0.57621621599999995</v>
      </c>
      <c r="R176">
        <v>0.70153846200000003</v>
      </c>
      <c r="S176">
        <v>2</v>
      </c>
      <c r="T176">
        <v>0.39564574276069325</v>
      </c>
      <c r="U176">
        <v>0.48471900889986125</v>
      </c>
      <c r="V176">
        <v>5.8</v>
      </c>
    </row>
    <row r="177" spans="1:22" x14ac:dyDescent="0.25">
      <c r="A177">
        <v>5.2659535815923163E-3</v>
      </c>
      <c r="B177">
        <v>1</v>
      </c>
      <c r="C177">
        <v>0.65432847222248403</v>
      </c>
      <c r="D177">
        <v>0.51323171201882001</v>
      </c>
      <c r="E177">
        <v>0.85483870967741937</v>
      </c>
      <c r="F177">
        <v>0.58092695900000002</v>
      </c>
      <c r="G177">
        <v>0.66976559612036157</v>
      </c>
      <c r="H177">
        <v>0.78349282296650713</v>
      </c>
      <c r="I177">
        <v>0.66666666666666663</v>
      </c>
      <c r="J177">
        <v>0.35020528499999998</v>
      </c>
      <c r="K177">
        <v>0.26168840300000001</v>
      </c>
      <c r="L177">
        <v>0.43340135094221566</v>
      </c>
      <c r="M177">
        <v>0.56717745932254782</v>
      </c>
      <c r="N177">
        <v>0.86613207699999994</v>
      </c>
      <c r="O177">
        <v>0.7192219306152331</v>
      </c>
      <c r="P177">
        <v>0.45572354211663069</v>
      </c>
      <c r="Q177">
        <v>0.67393346300000001</v>
      </c>
      <c r="R177">
        <v>0.63999080100000005</v>
      </c>
      <c r="S177">
        <v>3</v>
      </c>
      <c r="T177">
        <v>0.68314329405210328</v>
      </c>
      <c r="U177">
        <v>0.6843977236036437</v>
      </c>
      <c r="V177">
        <v>7.9</v>
      </c>
    </row>
    <row r="178" spans="1:22" x14ac:dyDescent="0.25">
      <c r="A178">
        <v>8.8759648618418646E-2</v>
      </c>
      <c r="B178">
        <v>1</v>
      </c>
      <c r="C178">
        <v>0.76666759728976952</v>
      </c>
      <c r="D178">
        <v>0.69866029497963755</v>
      </c>
      <c r="E178">
        <v>0.75806451612903203</v>
      </c>
      <c r="F178">
        <v>0.50738254999999999</v>
      </c>
      <c r="G178">
        <v>0.43100951155036804</v>
      </c>
      <c r="H178">
        <v>0.3145933014354067</v>
      </c>
      <c r="I178">
        <v>0.52941176470588236</v>
      </c>
      <c r="J178">
        <v>0.31162524000000003</v>
      </c>
      <c r="K178">
        <v>0.26084343399999999</v>
      </c>
      <c r="L178">
        <v>0.64385854309251822</v>
      </c>
      <c r="M178">
        <v>0.78387574514972458</v>
      </c>
      <c r="N178">
        <v>0.90336869099999995</v>
      </c>
      <c r="O178">
        <v>0.36982430775078307</v>
      </c>
      <c r="P178">
        <v>0.1717062634989201</v>
      </c>
      <c r="Q178">
        <v>0.68855268300000005</v>
      </c>
      <c r="R178">
        <v>0.600891862</v>
      </c>
      <c r="S178">
        <v>3</v>
      </c>
      <c r="T178">
        <v>0</v>
      </c>
      <c r="U178">
        <v>0</v>
      </c>
      <c r="V178">
        <v>7.3</v>
      </c>
    </row>
    <row r="179" spans="1:22" x14ac:dyDescent="0.25">
      <c r="A179">
        <v>5.7253195735036566E-2</v>
      </c>
      <c r="B179">
        <v>1</v>
      </c>
      <c r="C179">
        <v>0.63346289725182492</v>
      </c>
      <c r="D179">
        <v>0.50035327490561987</v>
      </c>
      <c r="E179">
        <v>0.80645161290322565</v>
      </c>
      <c r="F179">
        <v>0.491751622</v>
      </c>
      <c r="G179">
        <v>0.4465307066909382</v>
      </c>
      <c r="H179">
        <v>0.22248803827751196</v>
      </c>
      <c r="I179">
        <v>0.4</v>
      </c>
      <c r="J179">
        <v>0.32802567100000002</v>
      </c>
      <c r="K179">
        <v>0.21650782199999999</v>
      </c>
      <c r="L179">
        <v>0.3498320647277689</v>
      </c>
      <c r="M179">
        <v>0.57593586746411141</v>
      </c>
      <c r="N179">
        <v>0.95677761100000003</v>
      </c>
      <c r="O179">
        <v>0.92744754873164437</v>
      </c>
      <c r="P179">
        <v>1.9438444924406047E-2</v>
      </c>
      <c r="Q179">
        <v>1</v>
      </c>
      <c r="R179">
        <v>0.93558474000000003</v>
      </c>
      <c r="S179">
        <v>3</v>
      </c>
      <c r="T179">
        <v>0.74717360546003941</v>
      </c>
      <c r="U179">
        <v>0.83243896914073234</v>
      </c>
      <c r="V179">
        <v>7.6</v>
      </c>
    </row>
    <row r="180" spans="1:22" x14ac:dyDescent="0.25">
      <c r="A180">
        <v>8.552395441967767E-3</v>
      </c>
      <c r="B180">
        <v>1</v>
      </c>
      <c r="C180">
        <v>0.76465281573250998</v>
      </c>
      <c r="D180">
        <v>0.69477925496724979</v>
      </c>
      <c r="E180">
        <v>0.43548387096774183</v>
      </c>
      <c r="F180">
        <v>0.62299420999999999</v>
      </c>
      <c r="G180">
        <v>0.23721336330273193</v>
      </c>
      <c r="H180">
        <v>0.19976076555023922</v>
      </c>
      <c r="I180">
        <v>0.625</v>
      </c>
      <c r="J180">
        <v>0.41605878899999998</v>
      </c>
      <c r="K180">
        <v>0.37746750099999998</v>
      </c>
      <c r="L180">
        <v>0.64472710085118257</v>
      </c>
      <c r="M180">
        <v>0.77317113629398448</v>
      </c>
      <c r="N180">
        <v>0.80636151700000003</v>
      </c>
      <c r="O180">
        <v>0.43434472245208394</v>
      </c>
      <c r="P180">
        <v>0.33045356371490281</v>
      </c>
      <c r="Q180">
        <v>0.61047209099999999</v>
      </c>
      <c r="R180">
        <v>0.63921804900000001</v>
      </c>
      <c r="S180">
        <v>3</v>
      </c>
      <c r="T180">
        <v>0.37908093599674492</v>
      </c>
      <c r="U180">
        <v>0.36662484651199656</v>
      </c>
      <c r="V180">
        <v>5.3</v>
      </c>
    </row>
    <row r="181" spans="1:22" x14ac:dyDescent="0.25">
      <c r="A181">
        <v>3.5468761266126247E-2</v>
      </c>
      <c r="B181">
        <v>1</v>
      </c>
      <c r="C181">
        <v>0.81465220367608326</v>
      </c>
      <c r="D181">
        <v>0</v>
      </c>
      <c r="E181">
        <v>0.75806451612903203</v>
      </c>
      <c r="F181">
        <v>0.51164487700000005</v>
      </c>
      <c r="G181">
        <v>0.57905230356769155</v>
      </c>
      <c r="H181">
        <v>0.19258373205741627</v>
      </c>
      <c r="I181">
        <v>0.25</v>
      </c>
      <c r="J181">
        <v>0.329235108</v>
      </c>
      <c r="K181">
        <v>0.241165713</v>
      </c>
      <c r="L181">
        <v>0.88460739597378035</v>
      </c>
      <c r="M181">
        <v>0</v>
      </c>
      <c r="N181">
        <v>0.85376553700000002</v>
      </c>
      <c r="O181">
        <v>0.46518047125689926</v>
      </c>
      <c r="P181">
        <v>0.14362850971922247</v>
      </c>
      <c r="Q181">
        <v>0.73664004900000002</v>
      </c>
      <c r="R181">
        <v>1</v>
      </c>
      <c r="S181">
        <v>3</v>
      </c>
      <c r="T181">
        <v>0</v>
      </c>
      <c r="U181">
        <v>0</v>
      </c>
      <c r="V181">
        <v>7.3</v>
      </c>
    </row>
    <row r="182" spans="1:22" x14ac:dyDescent="0.25">
      <c r="A182">
        <v>3.6585911302702253E-3</v>
      </c>
      <c r="B182">
        <v>0.33333333333333331</v>
      </c>
      <c r="C182">
        <v>0.67988026293155057</v>
      </c>
      <c r="D182">
        <v>0.46283647802053846</v>
      </c>
      <c r="E182">
        <v>0.75806451612903203</v>
      </c>
      <c r="F182">
        <v>0.44298963400000002</v>
      </c>
      <c r="G182">
        <v>0.52807404879969355</v>
      </c>
      <c r="H182">
        <v>9.6889952153110054E-2</v>
      </c>
      <c r="I182">
        <v>0.36363636363636365</v>
      </c>
      <c r="J182">
        <v>0.26743647300000001</v>
      </c>
      <c r="K182">
        <v>0.210437176</v>
      </c>
      <c r="L182">
        <v>0.48269317763278236</v>
      </c>
      <c r="M182">
        <v>0.4989191893441815</v>
      </c>
      <c r="N182">
        <v>0.87410712599999996</v>
      </c>
      <c r="O182">
        <v>0.49426780197192499</v>
      </c>
      <c r="P182">
        <v>0.21598272138228941</v>
      </c>
      <c r="Q182">
        <v>0.68191268199999999</v>
      </c>
      <c r="R182">
        <v>0.75739645</v>
      </c>
      <c r="S182">
        <v>1</v>
      </c>
      <c r="T182">
        <v>0.68931808279865558</v>
      </c>
      <c r="U182">
        <v>0.65277339742066409</v>
      </c>
      <c r="V182">
        <v>7.3</v>
      </c>
    </row>
    <row r="183" spans="1:22" x14ac:dyDescent="0.25">
      <c r="A183">
        <v>8.6317060806209503E-3</v>
      </c>
      <c r="B183">
        <v>0.66666666666666663</v>
      </c>
      <c r="C183">
        <v>0.30472121339169572</v>
      </c>
      <c r="D183">
        <v>0</v>
      </c>
      <c r="E183">
        <v>0.48387096774193533</v>
      </c>
      <c r="F183">
        <v>0.51623931599999995</v>
      </c>
      <c r="G183">
        <v>0.41364229596497004</v>
      </c>
      <c r="H183">
        <v>0.17942583732057416</v>
      </c>
      <c r="I183">
        <v>0.23076923076923078</v>
      </c>
      <c r="J183">
        <v>0.36404243400000003</v>
      </c>
      <c r="K183">
        <v>0.271973466</v>
      </c>
      <c r="L183">
        <v>5.1263208628789234E-2</v>
      </c>
      <c r="M183">
        <v>0</v>
      </c>
      <c r="N183">
        <v>0.870890363</v>
      </c>
      <c r="O183">
        <v>0.47062807836764725</v>
      </c>
      <c r="P183">
        <v>0.5388768898488121</v>
      </c>
      <c r="Q183">
        <v>0.69562474200000002</v>
      </c>
      <c r="R183">
        <v>0.75085977999999998</v>
      </c>
      <c r="S183">
        <v>2</v>
      </c>
      <c r="T183">
        <v>0</v>
      </c>
      <c r="U183">
        <v>0</v>
      </c>
      <c r="V183">
        <v>5.6</v>
      </c>
    </row>
    <row r="184" spans="1:22" x14ac:dyDescent="0.25">
      <c r="A184">
        <v>0.13318224139559826</v>
      </c>
      <c r="B184">
        <v>1</v>
      </c>
      <c r="C184">
        <v>0.31992393004886793</v>
      </c>
      <c r="D184">
        <v>0</v>
      </c>
      <c r="E184">
        <v>0</v>
      </c>
      <c r="F184">
        <v>0.56273899500000002</v>
      </c>
      <c r="G184">
        <v>0.43218754793737063</v>
      </c>
      <c r="H184">
        <v>0.27990430622009571</v>
      </c>
      <c r="I184">
        <v>0.31818181818181818</v>
      </c>
      <c r="J184">
        <v>0.32898597000000002</v>
      </c>
      <c r="K184">
        <v>0.22465706199999999</v>
      </c>
      <c r="L184">
        <v>9.2342531406661682E-2</v>
      </c>
      <c r="M184">
        <v>0</v>
      </c>
      <c r="N184">
        <v>0.87089831200000001</v>
      </c>
      <c r="O184">
        <v>0.48020000565517518</v>
      </c>
      <c r="P184">
        <v>0.4244060475161987</v>
      </c>
      <c r="Q184">
        <v>0.63404073100000002</v>
      </c>
      <c r="R184">
        <v>0.75081256799999996</v>
      </c>
      <c r="S184">
        <v>3</v>
      </c>
      <c r="T184">
        <v>0</v>
      </c>
      <c r="U184">
        <v>0</v>
      </c>
      <c r="V184">
        <v>2.6</v>
      </c>
    </row>
    <row r="185" spans="1:22" x14ac:dyDescent="0.25">
      <c r="A185">
        <v>6.0794604346038943E-2</v>
      </c>
      <c r="B185">
        <v>0.66666666666666663</v>
      </c>
      <c r="C185">
        <v>0.60884315918894916</v>
      </c>
      <c r="D185">
        <v>0.55455129316117113</v>
      </c>
      <c r="E185">
        <v>0.75806451612903203</v>
      </c>
      <c r="F185">
        <v>0.46</v>
      </c>
      <c r="G185">
        <v>0.6223964041895419</v>
      </c>
      <c r="H185">
        <v>0.21411483253588517</v>
      </c>
      <c r="I185">
        <v>0.41176470588235292</v>
      </c>
      <c r="J185">
        <v>0.28241206000000002</v>
      </c>
      <c r="K185">
        <v>0.21343283599999999</v>
      </c>
      <c r="L185">
        <v>0.4162369149812773</v>
      </c>
      <c r="M185">
        <v>0.56386576641734454</v>
      </c>
      <c r="N185">
        <v>0.82032043499999996</v>
      </c>
      <c r="O185">
        <v>0.67637965354550633</v>
      </c>
      <c r="P185">
        <v>0.4222462203023758</v>
      </c>
      <c r="Q185">
        <v>0.63631122600000001</v>
      </c>
      <c r="R185">
        <v>0.58142994699999995</v>
      </c>
      <c r="S185">
        <v>2</v>
      </c>
      <c r="T185">
        <v>0.66783206818640473</v>
      </c>
      <c r="U185">
        <v>0.6765617190000186</v>
      </c>
      <c r="V185">
        <v>7.3</v>
      </c>
    </row>
    <row r="186" spans="1:22" x14ac:dyDescent="0.25">
      <c r="A186">
        <v>3.1903455198928191E-2</v>
      </c>
      <c r="B186">
        <v>0.66666666666666663</v>
      </c>
      <c r="C186">
        <v>0.46965514295957561</v>
      </c>
      <c r="D186">
        <v>0.48913232536777346</v>
      </c>
      <c r="E186">
        <v>0.49999999999999994</v>
      </c>
      <c r="F186">
        <v>0.44542124500000002</v>
      </c>
      <c r="G186">
        <v>0.80058818781800345</v>
      </c>
      <c r="H186">
        <v>8.8516746411483258E-2</v>
      </c>
      <c r="I186">
        <v>0.26804123711340205</v>
      </c>
      <c r="J186">
        <v>0.27374970100000001</v>
      </c>
      <c r="K186">
        <v>0.20469083199999999</v>
      </c>
      <c r="L186">
        <v>0.26246045849726546</v>
      </c>
      <c r="M186">
        <v>0.68422728256293475</v>
      </c>
      <c r="N186">
        <v>0.77967867000000002</v>
      </c>
      <c r="O186">
        <v>0.60100908809724141</v>
      </c>
      <c r="P186">
        <v>0.22570194384449244</v>
      </c>
      <c r="Q186">
        <v>0.61384406000000002</v>
      </c>
      <c r="R186">
        <v>0.59251060700000002</v>
      </c>
      <c r="S186">
        <v>2</v>
      </c>
      <c r="T186">
        <v>0.55172377891478142</v>
      </c>
      <c r="U186">
        <v>0.56811224197525989</v>
      </c>
      <c r="V186">
        <v>5.7</v>
      </c>
    </row>
    <row r="187" spans="1:22" x14ac:dyDescent="0.25">
      <c r="A187">
        <v>7.7521880095663867E-2</v>
      </c>
      <c r="B187">
        <v>1</v>
      </c>
      <c r="C187">
        <v>0.48401504104913673</v>
      </c>
      <c r="D187">
        <v>0.55961045168678469</v>
      </c>
      <c r="E187">
        <v>0.85483870967741937</v>
      </c>
      <c r="F187">
        <v>0.45852991500000001</v>
      </c>
      <c r="G187">
        <v>0.44653905183534981</v>
      </c>
      <c r="H187">
        <v>0.1854066985645933</v>
      </c>
      <c r="I187">
        <v>0.33673469387755101</v>
      </c>
      <c r="J187">
        <v>0.30391959800000001</v>
      </c>
      <c r="K187">
        <v>0.198739635</v>
      </c>
      <c r="L187">
        <v>0.35866732640446697</v>
      </c>
      <c r="M187">
        <v>0.69350546944540514</v>
      </c>
      <c r="N187">
        <v>0.80463106799999995</v>
      </c>
      <c r="O187">
        <v>0.60483013027292187</v>
      </c>
      <c r="P187">
        <v>0.41144708423326132</v>
      </c>
      <c r="Q187">
        <v>0.61581167199999998</v>
      </c>
      <c r="R187">
        <v>0.56410256400000003</v>
      </c>
      <c r="S187">
        <v>3</v>
      </c>
      <c r="T187">
        <v>0.56269374137933681</v>
      </c>
      <c r="U187">
        <v>0.61373155048308359</v>
      </c>
      <c r="V187">
        <v>7.9</v>
      </c>
    </row>
    <row r="188" spans="1:22" x14ac:dyDescent="0.25">
      <c r="A188">
        <v>5.615996690167762E-2</v>
      </c>
      <c r="B188">
        <v>1</v>
      </c>
      <c r="C188">
        <v>0.83620099243981916</v>
      </c>
      <c r="D188">
        <v>0.42237253541182196</v>
      </c>
      <c r="E188">
        <v>0.51612903225806439</v>
      </c>
      <c r="F188">
        <v>0.56842105300000001</v>
      </c>
      <c r="G188">
        <v>0.19176540417686638</v>
      </c>
      <c r="H188">
        <v>0.21291866028708134</v>
      </c>
      <c r="I188">
        <v>0.2558139534883721</v>
      </c>
      <c r="J188">
        <v>0.33853477900000001</v>
      </c>
      <c r="K188">
        <v>0.207384132</v>
      </c>
      <c r="L188">
        <v>0.804067534851031</v>
      </c>
      <c r="M188">
        <v>0.49637935797240607</v>
      </c>
      <c r="N188">
        <v>0.81831305399999998</v>
      </c>
      <c r="O188">
        <v>0.47204733977869423</v>
      </c>
      <c r="P188">
        <v>4.6436285097192227E-2</v>
      </c>
      <c r="Q188">
        <v>0.85239085199999998</v>
      </c>
      <c r="R188">
        <v>0.60749506900000005</v>
      </c>
      <c r="S188">
        <v>3</v>
      </c>
      <c r="T188">
        <v>0</v>
      </c>
      <c r="U188">
        <v>0</v>
      </c>
      <c r="V188">
        <v>5.8</v>
      </c>
    </row>
    <row r="189" spans="1:22" x14ac:dyDescent="0.25">
      <c r="A189">
        <v>0.20710800229257625</v>
      </c>
      <c r="B189">
        <v>0</v>
      </c>
      <c r="C189">
        <v>0.81913309156823044</v>
      </c>
      <c r="D189">
        <v>0.46321768008586051</v>
      </c>
      <c r="E189">
        <v>0.80645161290322565</v>
      </c>
      <c r="F189">
        <v>0.50532544400000001</v>
      </c>
      <c r="G189">
        <v>0.38265454490895751</v>
      </c>
      <c r="H189">
        <v>5.2631578947368418E-2</v>
      </c>
      <c r="I189">
        <v>0.16</v>
      </c>
      <c r="J189">
        <v>0.32289653400000001</v>
      </c>
      <c r="K189">
        <v>0.28396479099999999</v>
      </c>
      <c r="L189">
        <v>0.69067593960912455</v>
      </c>
      <c r="M189">
        <v>0.59806766089363284</v>
      </c>
      <c r="N189">
        <v>0.941060012</v>
      </c>
      <c r="O189">
        <v>0.59244714815673993</v>
      </c>
      <c r="P189">
        <v>0.10367170626349892</v>
      </c>
      <c r="Q189">
        <v>0.68191268199999999</v>
      </c>
      <c r="R189">
        <v>0.97199210999999996</v>
      </c>
      <c r="S189">
        <v>0</v>
      </c>
      <c r="T189">
        <v>0.66166119687879699</v>
      </c>
      <c r="U189">
        <v>0.69768301111576014</v>
      </c>
      <c r="V189">
        <v>7.6</v>
      </c>
    </row>
    <row r="190" spans="1:22" x14ac:dyDescent="0.25">
      <c r="A190">
        <v>5.4243343636016524E-2</v>
      </c>
      <c r="B190">
        <v>1</v>
      </c>
      <c r="C190">
        <v>0.77613329099679751</v>
      </c>
      <c r="D190">
        <v>0.63848913049493528</v>
      </c>
      <c r="E190">
        <v>0.74193548387096753</v>
      </c>
      <c r="F190">
        <v>0.55099885199999998</v>
      </c>
      <c r="G190">
        <v>0.52339453105901856</v>
      </c>
      <c r="H190">
        <v>0.2284688995215311</v>
      </c>
      <c r="I190">
        <v>0.52941176470588236</v>
      </c>
      <c r="J190">
        <v>0.32970824300000001</v>
      </c>
      <c r="K190">
        <v>0.244508799</v>
      </c>
      <c r="L190">
        <v>0.61165413946552749</v>
      </c>
      <c r="M190">
        <v>0.56469494458807412</v>
      </c>
      <c r="N190">
        <v>0.766967132</v>
      </c>
      <c r="O190">
        <v>0.42697774602031485</v>
      </c>
      <c r="P190">
        <v>0.2894168466522678</v>
      </c>
      <c r="Q190">
        <v>0.54314747799999996</v>
      </c>
      <c r="R190">
        <v>0.48859277200000001</v>
      </c>
      <c r="S190">
        <v>3</v>
      </c>
      <c r="T190">
        <v>0.3128672201746906</v>
      </c>
      <c r="U190">
        <v>0.29555195661856432</v>
      </c>
      <c r="V190">
        <v>7.2</v>
      </c>
    </row>
    <row r="191" spans="1:22" x14ac:dyDescent="0.25">
      <c r="A191">
        <v>0.21102650337740081</v>
      </c>
      <c r="B191">
        <v>0.33333333333333331</v>
      </c>
      <c r="C191">
        <v>0.5090168835418305</v>
      </c>
      <c r="D191">
        <v>0</v>
      </c>
      <c r="E191">
        <v>0.82258064516129015</v>
      </c>
      <c r="F191">
        <v>0.54748603399999995</v>
      </c>
      <c r="G191">
        <v>0.50796506783598716</v>
      </c>
      <c r="H191">
        <v>0.12679425837320574</v>
      </c>
      <c r="I191">
        <v>0.47058823529411764</v>
      </c>
      <c r="J191">
        <v>0.34822155500000002</v>
      </c>
      <c r="K191">
        <v>0.28950220999999998</v>
      </c>
      <c r="L191">
        <v>0.27512839859948718</v>
      </c>
      <c r="M191">
        <v>0</v>
      </c>
      <c r="N191">
        <v>0.814961347</v>
      </c>
      <c r="O191">
        <v>0.60682288462788758</v>
      </c>
      <c r="P191">
        <v>0.52051835853131745</v>
      </c>
      <c r="Q191">
        <v>0.63743112000000002</v>
      </c>
      <c r="R191">
        <v>0.66268359499999996</v>
      </c>
      <c r="S191">
        <v>1</v>
      </c>
      <c r="T191">
        <v>0</v>
      </c>
      <c r="U191">
        <v>0</v>
      </c>
      <c r="V191">
        <v>7.7</v>
      </c>
    </row>
    <row r="192" spans="1:22" x14ac:dyDescent="0.25">
      <c r="A192">
        <v>0.18834817834897871</v>
      </c>
      <c r="B192">
        <v>0.33333333333333331</v>
      </c>
      <c r="C192">
        <v>0.65507635457254365</v>
      </c>
      <c r="D192">
        <v>0.31320690933414513</v>
      </c>
      <c r="E192">
        <v>0.90322580645161266</v>
      </c>
      <c r="F192">
        <v>0.50100334400000002</v>
      </c>
      <c r="G192">
        <v>0.72148069920203772</v>
      </c>
      <c r="H192">
        <v>7.2966507177033499E-2</v>
      </c>
      <c r="I192">
        <v>0.25</v>
      </c>
      <c r="J192">
        <v>0.38846405899999997</v>
      </c>
      <c r="K192">
        <v>0.18170019500000001</v>
      </c>
      <c r="L192">
        <v>0.5450094384533466</v>
      </c>
      <c r="M192">
        <v>0.37912016643093094</v>
      </c>
      <c r="N192">
        <v>0.77720230000000001</v>
      </c>
      <c r="O192">
        <v>0.45794417457333247</v>
      </c>
      <c r="P192">
        <v>0.37688984881209503</v>
      </c>
      <c r="Q192">
        <v>0.60840268099999995</v>
      </c>
      <c r="R192">
        <v>0.61789981100000002</v>
      </c>
      <c r="S192">
        <v>1</v>
      </c>
      <c r="T192">
        <v>0</v>
      </c>
      <c r="U192">
        <v>0</v>
      </c>
      <c r="V192">
        <v>8.1999999999999993</v>
      </c>
    </row>
    <row r="193" spans="1:22" x14ac:dyDescent="0.25">
      <c r="A193">
        <v>8.8128465616693821E-3</v>
      </c>
      <c r="B193">
        <v>0.66666666666666663</v>
      </c>
      <c r="C193">
        <v>0.57837424779334623</v>
      </c>
      <c r="D193">
        <v>0.65893934267305465</v>
      </c>
      <c r="E193">
        <v>0.80645161290322565</v>
      </c>
      <c r="F193">
        <v>0.48169083299999998</v>
      </c>
      <c r="G193">
        <v>0.52982351545804784</v>
      </c>
      <c r="H193">
        <v>0.32057416267942584</v>
      </c>
      <c r="I193">
        <v>0.40909090909090912</v>
      </c>
      <c r="J193">
        <v>0.28230609899999998</v>
      </c>
      <c r="K193">
        <v>0.19894139499999999</v>
      </c>
      <c r="L193">
        <v>0.31007625374125225</v>
      </c>
      <c r="M193">
        <v>0.70290450978610441</v>
      </c>
      <c r="N193">
        <v>0.83197250499999997</v>
      </c>
      <c r="O193">
        <v>0.45560279983103724</v>
      </c>
      <c r="P193">
        <v>0.66198704103671702</v>
      </c>
      <c r="Q193">
        <v>0.59771855900000004</v>
      </c>
      <c r="R193">
        <v>0.65795500500000004</v>
      </c>
      <c r="S193">
        <v>2</v>
      </c>
      <c r="T193">
        <v>0.65879965190716183</v>
      </c>
      <c r="U193">
        <v>0.6507834925661995</v>
      </c>
      <c r="V193">
        <v>7.6</v>
      </c>
    </row>
    <row r="194" spans="1:22" x14ac:dyDescent="0.25">
      <c r="A194">
        <v>4.0861439557208085E-2</v>
      </c>
      <c r="B194">
        <v>1</v>
      </c>
      <c r="C194">
        <v>0.54739575919183214</v>
      </c>
      <c r="D194">
        <v>0.69866833778383164</v>
      </c>
      <c r="E194">
        <v>0.85483870967741937</v>
      </c>
      <c r="F194">
        <v>0.57435897400000002</v>
      </c>
      <c r="G194">
        <v>0.62942811961856537</v>
      </c>
      <c r="H194">
        <v>0.18421052631578946</v>
      </c>
      <c r="I194">
        <v>0.6470588235294118</v>
      </c>
      <c r="J194">
        <v>0.34805607</v>
      </c>
      <c r="K194">
        <v>0.27860696499999998</v>
      </c>
      <c r="L194">
        <v>0.11033828203159418</v>
      </c>
      <c r="M194">
        <v>0.61755822770338131</v>
      </c>
      <c r="N194">
        <v>0.83416598200000003</v>
      </c>
      <c r="O194">
        <v>0.69040734909242141</v>
      </c>
      <c r="P194">
        <v>0.18466522678185746</v>
      </c>
      <c r="Q194">
        <v>0.60618829200000002</v>
      </c>
      <c r="R194">
        <v>0.62446778300000005</v>
      </c>
      <c r="S194">
        <v>3</v>
      </c>
      <c r="T194">
        <v>0</v>
      </c>
      <c r="U194">
        <v>0</v>
      </c>
      <c r="V194">
        <v>7.9</v>
      </c>
    </row>
    <row r="195" spans="1:22" x14ac:dyDescent="0.25">
      <c r="A195">
        <v>3.7554355363412895E-2</v>
      </c>
      <c r="B195">
        <v>0.33333333333333331</v>
      </c>
      <c r="C195">
        <v>0.45575006699823523</v>
      </c>
      <c r="D195">
        <v>0</v>
      </c>
      <c r="E195">
        <v>0.87096774193548376</v>
      </c>
      <c r="F195">
        <v>0.53564605300000001</v>
      </c>
      <c r="G195">
        <v>0.29984710226113059</v>
      </c>
      <c r="H195">
        <v>0.41148325358851673</v>
      </c>
      <c r="I195">
        <v>0.37931034482758619</v>
      </c>
      <c r="J195">
        <v>0.3310671</v>
      </c>
      <c r="K195">
        <v>0.24992683600000001</v>
      </c>
      <c r="L195">
        <v>0.22444932461159264</v>
      </c>
      <c r="M195">
        <v>0</v>
      </c>
      <c r="N195">
        <v>0.83315637200000003</v>
      </c>
      <c r="O195">
        <v>0.53155260717037744</v>
      </c>
      <c r="P195">
        <v>0.82829373650107996</v>
      </c>
      <c r="Q195">
        <v>0.67473909600000004</v>
      </c>
      <c r="R195">
        <v>0.69814673800000004</v>
      </c>
      <c r="S195">
        <v>1</v>
      </c>
      <c r="T195">
        <v>0</v>
      </c>
      <c r="U195">
        <v>0</v>
      </c>
      <c r="V195">
        <v>8</v>
      </c>
    </row>
    <row r="196" spans="1:22" x14ac:dyDescent="0.25">
      <c r="A196">
        <v>0.42455119716586021</v>
      </c>
      <c r="B196">
        <v>0.33333333333333331</v>
      </c>
      <c r="C196">
        <v>0.61351830976744404</v>
      </c>
      <c r="D196">
        <v>0.26827978708906303</v>
      </c>
      <c r="E196">
        <v>0.74193548387096753</v>
      </c>
      <c r="F196">
        <v>0.75384615399999999</v>
      </c>
      <c r="G196">
        <v>0.49333589257993532</v>
      </c>
      <c r="H196">
        <v>0.12679425837320574</v>
      </c>
      <c r="I196">
        <v>0.24324324324324326</v>
      </c>
      <c r="J196">
        <v>0.38190954799999999</v>
      </c>
      <c r="K196">
        <v>0.22388059699999999</v>
      </c>
      <c r="L196">
        <v>0.49068216170139956</v>
      </c>
      <c r="M196">
        <v>0.33154894158999271</v>
      </c>
      <c r="N196">
        <v>0.77140414499999999</v>
      </c>
      <c r="O196">
        <v>0.50070753886778785</v>
      </c>
      <c r="P196">
        <v>0.61015118790496758</v>
      </c>
      <c r="Q196">
        <v>0.57635344300000002</v>
      </c>
      <c r="R196">
        <v>0.57108835400000002</v>
      </c>
      <c r="S196">
        <v>1</v>
      </c>
      <c r="T196">
        <v>0</v>
      </c>
      <c r="U196">
        <v>0</v>
      </c>
      <c r="V196">
        <v>7.2</v>
      </c>
    </row>
    <row r="197" spans="1:22" x14ac:dyDescent="0.25">
      <c r="A197">
        <v>1.8479245696494076E-2</v>
      </c>
      <c r="B197">
        <v>0.33333333333333331</v>
      </c>
      <c r="C197">
        <v>0.24358231735842573</v>
      </c>
      <c r="D197">
        <v>0.60252702296887628</v>
      </c>
      <c r="E197">
        <v>0.77419354838709675</v>
      </c>
      <c r="F197">
        <v>0.46390532499999998</v>
      </c>
      <c r="G197">
        <v>0.48738833713038271</v>
      </c>
      <c r="H197">
        <v>4.4258373205741629E-2</v>
      </c>
      <c r="I197">
        <v>0.33333333333333331</v>
      </c>
      <c r="J197">
        <v>0.30305373000000002</v>
      </c>
      <c r="K197">
        <v>0.25717565999999997</v>
      </c>
      <c r="L197">
        <v>0.11470582319581218</v>
      </c>
      <c r="M197">
        <v>0.79540639389090717</v>
      </c>
      <c r="N197">
        <v>0.89719831299999997</v>
      </c>
      <c r="O197">
        <v>0.56757038144348548</v>
      </c>
      <c r="P197">
        <v>0.34017278617710583</v>
      </c>
      <c r="Q197">
        <v>0.64315631399999995</v>
      </c>
      <c r="R197">
        <v>0.58389563700000002</v>
      </c>
      <c r="S197">
        <v>1</v>
      </c>
      <c r="T197">
        <v>0.43283450413374785</v>
      </c>
      <c r="U197">
        <v>0.59303780430291364</v>
      </c>
      <c r="V197">
        <v>7.4</v>
      </c>
    </row>
    <row r="198" spans="1:22" x14ac:dyDescent="0.25">
      <c r="A198">
        <v>8.0544307026595395E-3</v>
      </c>
      <c r="B198">
        <v>0.33333333333333331</v>
      </c>
      <c r="C198">
        <v>0.53766669978083137</v>
      </c>
      <c r="D198">
        <v>0.77638960787770139</v>
      </c>
      <c r="E198">
        <v>0.69354838709677424</v>
      </c>
      <c r="F198">
        <v>0.55875139399999996</v>
      </c>
      <c r="G198">
        <v>0.68473533915148044</v>
      </c>
      <c r="H198">
        <v>0.35645933014354064</v>
      </c>
      <c r="I198">
        <v>0.515625</v>
      </c>
      <c r="J198">
        <v>0.34326220499999999</v>
      </c>
      <c r="K198">
        <v>0.25438027299999999</v>
      </c>
      <c r="L198">
        <v>0.20711064634519324</v>
      </c>
      <c r="M198">
        <v>0.79944888600129926</v>
      </c>
      <c r="N198">
        <v>0.80842433599999997</v>
      </c>
      <c r="O198">
        <v>0.71698513333325653</v>
      </c>
      <c r="P198">
        <v>0.85637149028077753</v>
      </c>
      <c r="Q198">
        <v>0.65118528899999994</v>
      </c>
      <c r="R198">
        <v>0.64995808399999999</v>
      </c>
      <c r="S198">
        <v>1</v>
      </c>
      <c r="T198">
        <v>0.65474733360427928</v>
      </c>
      <c r="U198">
        <v>0.63792325401365124</v>
      </c>
      <c r="V198">
        <v>6.9</v>
      </c>
    </row>
    <row r="199" spans="1:22" x14ac:dyDescent="0.25">
      <c r="A199">
        <v>8.1074934426752718E-3</v>
      </c>
      <c r="B199">
        <v>0.33333333333333331</v>
      </c>
      <c r="C199">
        <v>0.6452324467741043</v>
      </c>
      <c r="D199">
        <v>0.38595551194202798</v>
      </c>
      <c r="E199">
        <v>0.98387096774193528</v>
      </c>
      <c r="F199">
        <v>0</v>
      </c>
      <c r="G199">
        <v>0.39794177075893478</v>
      </c>
      <c r="H199">
        <v>0.10885167464114832</v>
      </c>
      <c r="I199">
        <v>0.55000000000000004</v>
      </c>
      <c r="J199">
        <v>0</v>
      </c>
      <c r="K199">
        <v>0</v>
      </c>
      <c r="L199">
        <v>0.48244169090138672</v>
      </c>
      <c r="M199">
        <v>0.44116195173717304</v>
      </c>
      <c r="N199">
        <v>0.88184773100000002</v>
      </c>
      <c r="O199">
        <v>0.41748476997863732</v>
      </c>
      <c r="P199">
        <v>0.39848812095032399</v>
      </c>
      <c r="Q199">
        <v>0.67172925100000003</v>
      </c>
      <c r="R199">
        <v>0.67891990000000002</v>
      </c>
      <c r="S199">
        <v>1</v>
      </c>
      <c r="T199">
        <v>0.65044170107051824</v>
      </c>
      <c r="U199">
        <v>0.68167988128692414</v>
      </c>
      <c r="V199">
        <v>8.6999999999999993</v>
      </c>
    </row>
    <row r="200" spans="1:22" x14ac:dyDescent="0.25">
      <c r="A200">
        <v>2.2433565953115298E-2</v>
      </c>
      <c r="B200">
        <v>0.33333333333333331</v>
      </c>
      <c r="C200">
        <v>0.60580008068151792</v>
      </c>
      <c r="D200">
        <v>0</v>
      </c>
      <c r="E200">
        <v>0.87096774193548376</v>
      </c>
      <c r="F200">
        <v>0.43076923099999997</v>
      </c>
      <c r="G200">
        <v>0.57316902073377773</v>
      </c>
      <c r="H200">
        <v>3.7081339712918659E-2</v>
      </c>
      <c r="I200">
        <v>0.21052631578947367</v>
      </c>
      <c r="J200">
        <v>0.28140703500000003</v>
      </c>
      <c r="K200">
        <v>0.27860696499999998</v>
      </c>
      <c r="L200">
        <v>0.32750612990296407</v>
      </c>
      <c r="M200">
        <v>0</v>
      </c>
      <c r="N200">
        <v>0.64859659700000005</v>
      </c>
      <c r="O200">
        <v>0.47474745507501959</v>
      </c>
      <c r="P200">
        <v>0.23434125269978401</v>
      </c>
      <c r="Q200">
        <v>0.55179260900000004</v>
      </c>
      <c r="R200">
        <v>0.50654107800000003</v>
      </c>
      <c r="S200">
        <v>1</v>
      </c>
      <c r="T200">
        <v>0</v>
      </c>
      <c r="U200">
        <v>0</v>
      </c>
      <c r="V200">
        <v>8</v>
      </c>
    </row>
    <row r="201" spans="1:22" x14ac:dyDescent="0.25">
      <c r="A201">
        <v>6.2520192823211723E-2</v>
      </c>
      <c r="B201">
        <v>0</v>
      </c>
      <c r="C201">
        <v>0.31563279445048154</v>
      </c>
      <c r="D201">
        <v>0.63754868095395134</v>
      </c>
      <c r="E201">
        <v>0.80645161290322565</v>
      </c>
      <c r="F201">
        <v>0.59738751800000001</v>
      </c>
      <c r="G201">
        <v>0.15938257572132083</v>
      </c>
      <c r="H201">
        <v>6.6985645933014357E-2</v>
      </c>
      <c r="I201">
        <v>0.5</v>
      </c>
      <c r="J201">
        <v>0.26547833500000001</v>
      </c>
      <c r="K201">
        <v>0.244438186</v>
      </c>
      <c r="L201">
        <v>7.2275527797787938E-4</v>
      </c>
      <c r="M201">
        <v>0.58187137319104065</v>
      </c>
      <c r="N201">
        <v>0.83901442599999998</v>
      </c>
      <c r="O201">
        <v>0.37398976018979846</v>
      </c>
      <c r="P201">
        <v>0.2203023758099352</v>
      </c>
      <c r="Q201">
        <v>0.64639639599999998</v>
      </c>
      <c r="R201">
        <v>0.63394383399999998</v>
      </c>
      <c r="S201">
        <v>0</v>
      </c>
      <c r="T201">
        <v>0.44439074576768056</v>
      </c>
      <c r="U201">
        <v>0.40245939425051541</v>
      </c>
      <c r="V201">
        <v>7.6</v>
      </c>
    </row>
    <row r="202" spans="1:22" x14ac:dyDescent="0.25">
      <c r="A202">
        <v>0.17639921092650546</v>
      </c>
      <c r="B202">
        <v>0.33333333333333331</v>
      </c>
      <c r="C202">
        <v>0.47819748738492168</v>
      </c>
      <c r="D202">
        <v>0</v>
      </c>
      <c r="E202">
        <v>0.83870967741935454</v>
      </c>
      <c r="F202">
        <v>0.50038850000000001</v>
      </c>
      <c r="G202">
        <v>0.78071683134918435</v>
      </c>
      <c r="H202">
        <v>0.23803827751196172</v>
      </c>
      <c r="I202">
        <v>0.2413793103448276</v>
      </c>
      <c r="J202">
        <v>0.34820567499999999</v>
      </c>
      <c r="K202">
        <v>0.29408512999999997</v>
      </c>
      <c r="L202">
        <v>0.15568454260110659</v>
      </c>
      <c r="M202">
        <v>0</v>
      </c>
      <c r="N202">
        <v>0.83949413699999997</v>
      </c>
      <c r="O202">
        <v>0.67577794002744496</v>
      </c>
      <c r="P202">
        <v>0.20950323974082075</v>
      </c>
      <c r="Q202">
        <v>0.66038766000000004</v>
      </c>
      <c r="R202">
        <v>0.70655270699999995</v>
      </c>
      <c r="S202">
        <v>1</v>
      </c>
      <c r="T202">
        <v>0</v>
      </c>
      <c r="U202">
        <v>0</v>
      </c>
      <c r="V202">
        <v>7.8</v>
      </c>
    </row>
    <row r="203" spans="1:22" x14ac:dyDescent="0.25">
      <c r="A203">
        <v>0.21579978993125379</v>
      </c>
      <c r="B203">
        <v>0</v>
      </c>
      <c r="C203">
        <v>0.56495773878861877</v>
      </c>
      <c r="D203">
        <v>0.60810233747154563</v>
      </c>
      <c r="E203">
        <v>0.49999999999999994</v>
      </c>
      <c r="F203">
        <v>0.46993006999999998</v>
      </c>
      <c r="G203">
        <v>0.42992785045790943</v>
      </c>
      <c r="H203">
        <v>0.13038277511961721</v>
      </c>
      <c r="I203">
        <v>0.27619047619047621</v>
      </c>
      <c r="J203">
        <v>0.37094563699999999</v>
      </c>
      <c r="K203">
        <v>0.26594301199999998</v>
      </c>
      <c r="L203">
        <v>0.38233807024104194</v>
      </c>
      <c r="M203">
        <v>0.6319583314440953</v>
      </c>
      <c r="N203">
        <v>0.91738410100000001</v>
      </c>
      <c r="O203">
        <v>0.50845967792815938</v>
      </c>
      <c r="P203">
        <v>0.37149028077753782</v>
      </c>
      <c r="Q203">
        <v>0.63560583100000001</v>
      </c>
      <c r="R203">
        <v>0.69720541599999997</v>
      </c>
      <c r="S203">
        <v>0</v>
      </c>
      <c r="T203">
        <v>0.39790402799133906</v>
      </c>
      <c r="U203">
        <v>0.38112372501664038</v>
      </c>
      <c r="V203">
        <v>5.7</v>
      </c>
    </row>
    <row r="204" spans="1:22" x14ac:dyDescent="0.25">
      <c r="A204">
        <v>4.3369188699696505E-2</v>
      </c>
      <c r="B204">
        <v>0.33333333333333331</v>
      </c>
      <c r="C204">
        <v>0.50562161595178856</v>
      </c>
      <c r="D204">
        <v>0.49001244608811434</v>
      </c>
      <c r="E204">
        <v>0.69354838709677424</v>
      </c>
      <c r="F204">
        <v>0.45795369699999999</v>
      </c>
      <c r="G204">
        <v>0.37276813820759441</v>
      </c>
      <c r="H204">
        <v>0.11244019138755981</v>
      </c>
      <c r="I204">
        <v>0.41891891891891891</v>
      </c>
      <c r="J204">
        <v>0.262282285</v>
      </c>
      <c r="K204">
        <v>0.25967251099999999</v>
      </c>
      <c r="L204">
        <v>0.32169933541640994</v>
      </c>
      <c r="M204">
        <v>0.59971127698476168</v>
      </c>
      <c r="N204">
        <v>0.85583429099999997</v>
      </c>
      <c r="O204">
        <v>0.51108487177178952</v>
      </c>
      <c r="P204">
        <v>0.36933045356371491</v>
      </c>
      <c r="Q204">
        <v>0.66206161500000005</v>
      </c>
      <c r="R204">
        <v>0.62118437100000001</v>
      </c>
      <c r="S204">
        <v>1</v>
      </c>
      <c r="T204">
        <v>0.26882534422776083</v>
      </c>
      <c r="U204">
        <v>0.30987627829296605</v>
      </c>
      <c r="V204">
        <v>6.9</v>
      </c>
    </row>
    <row r="205" spans="1:22" x14ac:dyDescent="0.25">
      <c r="A205">
        <v>6.1916188066743212E-2</v>
      </c>
      <c r="B205">
        <v>1</v>
      </c>
      <c r="C205">
        <v>0.52635306858095809</v>
      </c>
      <c r="D205">
        <v>0.70686492479553609</v>
      </c>
      <c r="E205">
        <v>0.72580645161290314</v>
      </c>
      <c r="F205">
        <v>0.53025893000000002</v>
      </c>
      <c r="G205">
        <v>0.36081526576801592</v>
      </c>
      <c r="H205">
        <v>0.40430622009569378</v>
      </c>
      <c r="I205">
        <v>0.32142857142857145</v>
      </c>
      <c r="J205">
        <v>0.32565777299999998</v>
      </c>
      <c r="K205">
        <v>0.263889398</v>
      </c>
      <c r="L205">
        <v>0.29437503425367489</v>
      </c>
      <c r="M205">
        <v>0.75850491303537693</v>
      </c>
      <c r="N205">
        <v>0.84495084899999995</v>
      </c>
      <c r="O205">
        <v>0.56528288234273516</v>
      </c>
      <c r="P205">
        <v>0.35637149028077753</v>
      </c>
      <c r="Q205">
        <v>0.60966932799999995</v>
      </c>
      <c r="R205">
        <v>0.66666666699999999</v>
      </c>
      <c r="S205">
        <v>3</v>
      </c>
      <c r="T205">
        <v>0.42875076562652403</v>
      </c>
      <c r="U205">
        <v>0.43055167584055837</v>
      </c>
      <c r="V205">
        <v>7.1</v>
      </c>
    </row>
    <row r="206" spans="1:22" x14ac:dyDescent="0.25">
      <c r="A206">
        <v>8.1070964894389752E-2</v>
      </c>
      <c r="B206">
        <v>0.66666666666666663</v>
      </c>
      <c r="C206">
        <v>0.65274597569219905</v>
      </c>
      <c r="D206">
        <v>0.47036575693905813</v>
      </c>
      <c r="E206">
        <v>0.93548387096774188</v>
      </c>
      <c r="F206">
        <v>0.382133995</v>
      </c>
      <c r="G206">
        <v>0.23693828913157472</v>
      </c>
      <c r="H206">
        <v>3.7081339712918659E-2</v>
      </c>
      <c r="I206">
        <v>0.12820512820512819</v>
      </c>
      <c r="J206">
        <v>0.186091749</v>
      </c>
      <c r="K206">
        <v>5.3923929000000002E-2</v>
      </c>
      <c r="L206">
        <v>0.38303386650544857</v>
      </c>
      <c r="M206">
        <v>0.45849902905402895</v>
      </c>
      <c r="N206">
        <v>0.81777355500000004</v>
      </c>
      <c r="O206">
        <v>0.58737264555247415</v>
      </c>
      <c r="P206">
        <v>0.50863930885529163</v>
      </c>
      <c r="Q206">
        <v>0.61132968399999998</v>
      </c>
      <c r="R206">
        <v>0.64978902999999999</v>
      </c>
      <c r="S206">
        <v>2</v>
      </c>
      <c r="T206">
        <v>0</v>
      </c>
      <c r="U206">
        <v>0</v>
      </c>
      <c r="V206">
        <v>8.4</v>
      </c>
    </row>
    <row r="207" spans="1:22" x14ac:dyDescent="0.25">
      <c r="A207">
        <v>0.17827308374851392</v>
      </c>
      <c r="B207">
        <v>1</v>
      </c>
      <c r="C207">
        <v>0.59410504550885668</v>
      </c>
      <c r="D207">
        <v>0.45263089734993001</v>
      </c>
      <c r="E207">
        <v>0.61290322580645151</v>
      </c>
      <c r="F207">
        <v>0.55728886499999997</v>
      </c>
      <c r="G207">
        <v>0.55001833293194213</v>
      </c>
      <c r="H207">
        <v>0.44138755980861244</v>
      </c>
      <c r="I207">
        <v>0.66666666666666663</v>
      </c>
      <c r="J207">
        <v>0.27058368799999999</v>
      </c>
      <c r="K207">
        <v>0.225028703</v>
      </c>
      <c r="L207">
        <v>0.44543766645206728</v>
      </c>
      <c r="M207">
        <v>0.48417273840928315</v>
      </c>
      <c r="N207">
        <v>0.82355865100000003</v>
      </c>
      <c r="O207">
        <v>0.71113883878095974</v>
      </c>
      <c r="P207">
        <v>0.30021598272138228</v>
      </c>
      <c r="Q207">
        <v>0.62290100800000003</v>
      </c>
      <c r="R207">
        <v>0.616396096</v>
      </c>
      <c r="S207">
        <v>3</v>
      </c>
      <c r="T207">
        <v>0.72125556795892432</v>
      </c>
      <c r="U207">
        <v>0.70005269978657214</v>
      </c>
      <c r="V207">
        <v>6.4</v>
      </c>
    </row>
    <row r="208" spans="1:22" x14ac:dyDescent="0.25">
      <c r="A208">
        <v>2.0882591152439754E-2</v>
      </c>
      <c r="B208">
        <v>1</v>
      </c>
      <c r="C208">
        <v>0.95098707999438337</v>
      </c>
      <c r="D208">
        <v>0.73832261075451389</v>
      </c>
      <c r="E208">
        <v>0.5967741935483869</v>
      </c>
      <c r="F208">
        <v>0.49987179500000001</v>
      </c>
      <c r="G208">
        <v>0.435250847125284</v>
      </c>
      <c r="H208">
        <v>0.21411483253588517</v>
      </c>
      <c r="I208">
        <v>0.36842105263157893</v>
      </c>
      <c r="J208">
        <v>0.31423785599999998</v>
      </c>
      <c r="K208">
        <v>0.24029850699999999</v>
      </c>
      <c r="L208">
        <v>0.80625411050008944</v>
      </c>
      <c r="M208">
        <v>0.8341514459251006</v>
      </c>
      <c r="N208">
        <v>0.90665366800000002</v>
      </c>
      <c r="O208">
        <v>0.43321002310542983</v>
      </c>
      <c r="P208">
        <v>0.16954643628509719</v>
      </c>
      <c r="Q208">
        <v>0.66038766000000004</v>
      </c>
      <c r="R208">
        <v>0.66096866099999996</v>
      </c>
      <c r="S208">
        <v>3</v>
      </c>
      <c r="T208">
        <v>0.34462763757260911</v>
      </c>
      <c r="U208">
        <v>0.39246020777067575</v>
      </c>
      <c r="V208">
        <v>6.3</v>
      </c>
    </row>
    <row r="209" spans="1:22" x14ac:dyDescent="0.25">
      <c r="A209">
        <v>4.7891731861334393E-2</v>
      </c>
      <c r="B209">
        <v>1</v>
      </c>
      <c r="C209">
        <v>0.6019075614995395</v>
      </c>
      <c r="D209">
        <v>0.64805096113638727</v>
      </c>
      <c r="E209">
        <v>0.69354838709677424</v>
      </c>
      <c r="F209">
        <v>0.57620935799999995</v>
      </c>
      <c r="G209">
        <v>0.5914507254920881</v>
      </c>
      <c r="H209">
        <v>0.26913875598086123</v>
      </c>
      <c r="I209">
        <v>0.4</v>
      </c>
      <c r="J209">
        <v>0.36698958700000001</v>
      </c>
      <c r="K209">
        <v>0.26496384099999998</v>
      </c>
      <c r="L209">
        <v>0.40544635372931015</v>
      </c>
      <c r="M209">
        <v>0.7118713141540276</v>
      </c>
      <c r="N209">
        <v>0.77323006699999997</v>
      </c>
      <c r="O209">
        <v>0.67701330245299962</v>
      </c>
      <c r="P209">
        <v>0.46436285097192226</v>
      </c>
      <c r="Q209">
        <v>0.59509509500000002</v>
      </c>
      <c r="R209">
        <v>0.63095916399999996</v>
      </c>
      <c r="S209">
        <v>3</v>
      </c>
      <c r="T209">
        <v>0</v>
      </c>
      <c r="U209">
        <v>0</v>
      </c>
      <c r="V209">
        <v>6.9</v>
      </c>
    </row>
    <row r="210" spans="1:22" x14ac:dyDescent="0.25">
      <c r="A210">
        <v>0.12700271454833745</v>
      </c>
      <c r="B210">
        <v>0</v>
      </c>
      <c r="C210">
        <v>0.66347271967873744</v>
      </c>
      <c r="D210">
        <v>0.45920980263094335</v>
      </c>
      <c r="E210">
        <v>0.93548387096774188</v>
      </c>
      <c r="F210">
        <v>0.54832347100000001</v>
      </c>
      <c r="G210">
        <v>0.48927209439067126</v>
      </c>
      <c r="H210">
        <v>0.16148325358851676</v>
      </c>
      <c r="I210">
        <v>0.1111111111111111</v>
      </c>
      <c r="J210">
        <v>0.34840871000000001</v>
      </c>
      <c r="K210">
        <v>0.26176808299999998</v>
      </c>
      <c r="L210">
        <v>0.51130958694823037</v>
      </c>
      <c r="M210">
        <v>0.48985742638515867</v>
      </c>
      <c r="N210">
        <v>0.83252802000000004</v>
      </c>
      <c r="O210">
        <v>0.73280285771002351</v>
      </c>
      <c r="P210">
        <v>0.52267818574514036</v>
      </c>
      <c r="Q210">
        <v>0.64454425800000004</v>
      </c>
      <c r="R210">
        <v>0.63360517199999999</v>
      </c>
      <c r="S210">
        <v>0</v>
      </c>
      <c r="T210">
        <v>0.60186314444442912</v>
      </c>
      <c r="U210">
        <v>0.61335400124057848</v>
      </c>
      <c r="V210">
        <v>8.4</v>
      </c>
    </row>
    <row r="211" spans="1:22" x14ac:dyDescent="0.25">
      <c r="A211">
        <v>0.12282296199672076</v>
      </c>
      <c r="B211">
        <v>0.66666666666666663</v>
      </c>
      <c r="C211">
        <v>0.58137772049029712</v>
      </c>
      <c r="D211">
        <v>0.6555500264327947</v>
      </c>
      <c r="E211">
        <v>0.74193548387096753</v>
      </c>
      <c r="F211">
        <v>0.55934065899999996</v>
      </c>
      <c r="G211">
        <v>0.42821413392223606</v>
      </c>
      <c r="H211">
        <v>0.37918660287081341</v>
      </c>
      <c r="I211">
        <v>0.29166666666666669</v>
      </c>
      <c r="J211">
        <v>0.34314429299999999</v>
      </c>
      <c r="K211">
        <v>0.24307036200000001</v>
      </c>
      <c r="L211">
        <v>0.47985579417287688</v>
      </c>
      <c r="M211">
        <v>0.72114336034197879</v>
      </c>
      <c r="N211">
        <v>0.79392943299999996</v>
      </c>
      <c r="O211">
        <v>0.53547316071199813</v>
      </c>
      <c r="P211">
        <v>0.72570194384449249</v>
      </c>
      <c r="Q211">
        <v>0.63931990999999999</v>
      </c>
      <c r="R211">
        <v>0.61087488700000003</v>
      </c>
      <c r="S211">
        <v>2</v>
      </c>
      <c r="T211">
        <v>0.5730331446431266</v>
      </c>
      <c r="U211">
        <v>0.66067007976250702</v>
      </c>
      <c r="V211">
        <v>7.2</v>
      </c>
    </row>
    <row r="212" spans="1:22" x14ac:dyDescent="0.25">
      <c r="A212">
        <v>0.14957255731897859</v>
      </c>
      <c r="B212">
        <v>0.66666666666666663</v>
      </c>
      <c r="C212">
        <v>0.56898855658411329</v>
      </c>
      <c r="D212">
        <v>0.52163191575076129</v>
      </c>
      <c r="E212">
        <v>0.45161290322580644</v>
      </c>
      <c r="F212">
        <v>0.71256410299999995</v>
      </c>
      <c r="G212">
        <v>0.40558491417254378</v>
      </c>
      <c r="H212">
        <v>9.4497607655502386E-2</v>
      </c>
      <c r="I212">
        <v>0.33663366336633666</v>
      </c>
      <c r="J212">
        <v>0.44438861000000002</v>
      </c>
      <c r="K212">
        <v>0.34477611899999999</v>
      </c>
      <c r="L212">
        <v>0.37572604783906544</v>
      </c>
      <c r="M212">
        <v>0.53928474852250929</v>
      </c>
      <c r="N212">
        <v>0.83109919600000004</v>
      </c>
      <c r="O212">
        <v>0.51310147307694232</v>
      </c>
      <c r="P212">
        <v>0.26997840172786175</v>
      </c>
      <c r="Q212">
        <v>0.61939061699999998</v>
      </c>
      <c r="R212">
        <v>0.59603289800000003</v>
      </c>
      <c r="S212">
        <v>2</v>
      </c>
      <c r="T212">
        <v>0.62611650966442367</v>
      </c>
      <c r="U212">
        <v>0.63124721456715371</v>
      </c>
      <c r="V212">
        <v>5.4</v>
      </c>
    </row>
    <row r="213" spans="1:22" x14ac:dyDescent="0.25">
      <c r="A213">
        <v>2.2880137253643691E-2</v>
      </c>
      <c r="B213">
        <v>1</v>
      </c>
      <c r="C213">
        <v>0.69161455850068221</v>
      </c>
      <c r="D213">
        <v>0.55879510073892846</v>
      </c>
      <c r="E213">
        <v>0.5967741935483869</v>
      </c>
      <c r="F213">
        <v>0.51765734299999999</v>
      </c>
      <c r="G213">
        <v>0.55174628743253851</v>
      </c>
      <c r="H213">
        <v>0.54066985645933019</v>
      </c>
      <c r="I213">
        <v>0.76923076923076927</v>
      </c>
      <c r="J213">
        <v>0.313385107</v>
      </c>
      <c r="K213">
        <v>0.24932157399999999</v>
      </c>
      <c r="L213">
        <v>0.55199406535789119</v>
      </c>
      <c r="M213">
        <v>0.64162295412894788</v>
      </c>
      <c r="N213">
        <v>0.79658360100000003</v>
      </c>
      <c r="O213">
        <v>0.78139975634658765</v>
      </c>
      <c r="P213">
        <v>0.28401727861771059</v>
      </c>
      <c r="Q213">
        <v>0.60098213</v>
      </c>
      <c r="R213">
        <v>0.67199103299999996</v>
      </c>
      <c r="S213">
        <v>3</v>
      </c>
      <c r="T213">
        <v>0.86550914706503912</v>
      </c>
      <c r="U213">
        <v>0.95905889265365174</v>
      </c>
      <c r="V213">
        <v>6.3</v>
      </c>
    </row>
    <row r="214" spans="1:22" x14ac:dyDescent="0.25">
      <c r="A214">
        <v>4.5424662866812647E-2</v>
      </c>
      <c r="B214">
        <v>0.66666666666666663</v>
      </c>
      <c r="C214">
        <v>0.54084654977654245</v>
      </c>
      <c r="D214">
        <v>0</v>
      </c>
      <c r="E214">
        <v>0.80645161290322565</v>
      </c>
      <c r="F214">
        <v>1</v>
      </c>
      <c r="G214">
        <v>0.34643683028340638</v>
      </c>
      <c r="H214">
        <v>7.8947368421052627E-2</v>
      </c>
      <c r="I214">
        <v>0.35897435897435898</v>
      </c>
      <c r="J214">
        <v>1</v>
      </c>
      <c r="K214">
        <v>1</v>
      </c>
      <c r="L214">
        <v>0.19782803347902606</v>
      </c>
      <c r="M214">
        <v>0</v>
      </c>
      <c r="N214">
        <v>0.84457647999999996</v>
      </c>
      <c r="O214">
        <v>0.68326377852641529</v>
      </c>
      <c r="P214">
        <v>0.51511879049676024</v>
      </c>
      <c r="Q214">
        <v>0.60592977100000001</v>
      </c>
      <c r="R214">
        <v>0.64251064300000005</v>
      </c>
      <c r="S214">
        <v>2</v>
      </c>
      <c r="T214">
        <v>0</v>
      </c>
      <c r="U214">
        <v>0</v>
      </c>
      <c r="V214">
        <v>7.6</v>
      </c>
    </row>
    <row r="215" spans="1:22" x14ac:dyDescent="0.25">
      <c r="A215">
        <v>3.2518498130714481E-2</v>
      </c>
      <c r="B215">
        <v>1</v>
      </c>
      <c r="C215">
        <v>0.5505915761572433</v>
      </c>
      <c r="D215">
        <v>0.44926458563540622</v>
      </c>
      <c r="E215">
        <v>0.70967741935483863</v>
      </c>
      <c r="F215">
        <v>0.54794388000000005</v>
      </c>
      <c r="G215">
        <v>0.21884216424309982</v>
      </c>
      <c r="H215">
        <v>0.20215311004784689</v>
      </c>
      <c r="I215">
        <v>0.3902439024390244</v>
      </c>
      <c r="J215">
        <v>0.32875067200000002</v>
      </c>
      <c r="K215">
        <v>0.27203604599999998</v>
      </c>
      <c r="L215">
        <v>0.35647322994960595</v>
      </c>
      <c r="M215">
        <v>0.53901554948490349</v>
      </c>
      <c r="N215">
        <v>1</v>
      </c>
      <c r="O215">
        <v>0.48441673216282755</v>
      </c>
      <c r="P215">
        <v>0.29157667386609071</v>
      </c>
      <c r="Q215">
        <v>0.72161072400000004</v>
      </c>
      <c r="R215">
        <v>0.76426799000000001</v>
      </c>
      <c r="S215">
        <v>3</v>
      </c>
      <c r="T215">
        <v>0.34612234872405623</v>
      </c>
      <c r="U215">
        <v>0.39570203459055564</v>
      </c>
      <c r="V215">
        <v>7</v>
      </c>
    </row>
    <row r="216" spans="1:22" x14ac:dyDescent="0.25">
      <c r="A216">
        <v>0.1126806293995976</v>
      </c>
      <c r="B216">
        <v>0.33333333333333331</v>
      </c>
      <c r="C216">
        <v>0.61309768749485283</v>
      </c>
      <c r="D216">
        <v>0.63891470634150704</v>
      </c>
      <c r="E216">
        <v>0.46774193548387089</v>
      </c>
      <c r="F216">
        <v>0</v>
      </c>
      <c r="G216">
        <v>0.49726035583012845</v>
      </c>
      <c r="H216">
        <v>0.10526315789473684</v>
      </c>
      <c r="I216">
        <v>0.25</v>
      </c>
      <c r="J216">
        <v>0</v>
      </c>
      <c r="K216">
        <v>0</v>
      </c>
      <c r="L216">
        <v>0.4482456509076469</v>
      </c>
      <c r="M216">
        <v>0.6890710380102586</v>
      </c>
      <c r="N216">
        <v>0.84548360499999997</v>
      </c>
      <c r="O216">
        <v>0.4639319110183201</v>
      </c>
      <c r="P216">
        <v>0.35097192224622031</v>
      </c>
      <c r="Q216">
        <v>0.64262279099999997</v>
      </c>
      <c r="R216">
        <v>0.65088757399999997</v>
      </c>
      <c r="S216">
        <v>1</v>
      </c>
      <c r="T216">
        <v>0.63964435071193015</v>
      </c>
      <c r="U216">
        <v>0.64346955320276966</v>
      </c>
      <c r="V216">
        <v>5.5</v>
      </c>
    </row>
    <row r="217" spans="1:22" x14ac:dyDescent="0.25">
      <c r="A217">
        <v>3.270946696158273E-2</v>
      </c>
      <c r="B217">
        <v>0</v>
      </c>
      <c r="C217">
        <v>0.6013092190699062</v>
      </c>
      <c r="D217">
        <v>0.59126134259105001</v>
      </c>
      <c r="E217">
        <v>0.90322580645161266</v>
      </c>
      <c r="F217">
        <v>0.77342657299999995</v>
      </c>
      <c r="G217">
        <v>2.397763315045243E-2</v>
      </c>
      <c r="H217">
        <v>4.6650717703349283E-2</v>
      </c>
      <c r="I217">
        <v>0.14634146341463414</v>
      </c>
      <c r="J217">
        <v>0.32617633600000001</v>
      </c>
      <c r="K217">
        <v>0.189959294</v>
      </c>
      <c r="L217">
        <v>0.31321378454120824</v>
      </c>
      <c r="M217">
        <v>0.6051684934828967</v>
      </c>
      <c r="N217">
        <v>0.94245034999999999</v>
      </c>
      <c r="O217">
        <v>0</v>
      </c>
      <c r="P217">
        <v>0.20086393088552915</v>
      </c>
      <c r="Q217">
        <v>0.70601548199999997</v>
      </c>
      <c r="R217">
        <v>0.70102066200000002</v>
      </c>
      <c r="S217">
        <v>0</v>
      </c>
      <c r="T217">
        <v>0.82453678707589373</v>
      </c>
      <c r="U217">
        <v>0.77359498328542919</v>
      </c>
      <c r="V217">
        <v>8.1999999999999993</v>
      </c>
    </row>
    <row r="218" spans="1:22" x14ac:dyDescent="0.25">
      <c r="A218">
        <v>8.159062516539832E-2</v>
      </c>
      <c r="B218">
        <v>0</v>
      </c>
      <c r="C218">
        <v>0.70459521919074364</v>
      </c>
      <c r="D218">
        <v>0.76910112025213173</v>
      </c>
      <c r="E218">
        <v>0.69354838709677424</v>
      </c>
      <c r="F218">
        <v>0.51153846199999997</v>
      </c>
      <c r="G218">
        <v>0.36998126093424749</v>
      </c>
      <c r="H218">
        <v>3.4688995215311005E-2</v>
      </c>
      <c r="I218">
        <v>0.25</v>
      </c>
      <c r="J218">
        <v>0.33919598000000001</v>
      </c>
      <c r="K218">
        <v>0.22388059699999999</v>
      </c>
      <c r="L218">
        <v>0.40840812863300485</v>
      </c>
      <c r="M218">
        <v>0.68557441745556835</v>
      </c>
      <c r="N218">
        <v>0.96115404900000001</v>
      </c>
      <c r="O218">
        <v>0.52359535260016876</v>
      </c>
      <c r="P218">
        <v>0.28401727861771059</v>
      </c>
      <c r="Q218">
        <v>0.72676127999999995</v>
      </c>
      <c r="R218">
        <v>0.78360690899999996</v>
      </c>
      <c r="S218">
        <v>0</v>
      </c>
      <c r="T218">
        <v>0.69283892869570529</v>
      </c>
      <c r="U218">
        <v>0.65987144880917836</v>
      </c>
      <c r="V218">
        <v>6.9</v>
      </c>
    </row>
    <row r="219" spans="1:22" x14ac:dyDescent="0.25">
      <c r="A219">
        <v>0.32747150394823377</v>
      </c>
      <c r="B219">
        <v>0</v>
      </c>
      <c r="C219">
        <v>0</v>
      </c>
      <c r="D219">
        <v>0</v>
      </c>
      <c r="E219">
        <v>0.83870967741935454</v>
      </c>
      <c r="F219">
        <v>0</v>
      </c>
      <c r="G219">
        <v>0.36693949459880837</v>
      </c>
      <c r="H219">
        <v>0</v>
      </c>
      <c r="I219">
        <v>0.2413793103448276</v>
      </c>
      <c r="J219">
        <v>0</v>
      </c>
      <c r="K219">
        <v>0</v>
      </c>
      <c r="L219">
        <v>0.50750362412960692</v>
      </c>
      <c r="M219">
        <v>0.75771323792977585</v>
      </c>
      <c r="N219">
        <v>0.69654027799999996</v>
      </c>
      <c r="O219">
        <v>0.44319455456647699</v>
      </c>
      <c r="P219">
        <v>0.1101511879049676</v>
      </c>
      <c r="Q219">
        <v>0.485456885</v>
      </c>
      <c r="R219">
        <v>0.386813187</v>
      </c>
      <c r="S219">
        <v>0</v>
      </c>
      <c r="T219">
        <v>0</v>
      </c>
      <c r="U219">
        <v>0.50034162982684049</v>
      </c>
      <c r="V219">
        <v>7.8</v>
      </c>
    </row>
    <row r="220" spans="1:22" x14ac:dyDescent="0.25">
      <c r="A220">
        <v>4.9280550020121695E-2</v>
      </c>
      <c r="B220">
        <v>1</v>
      </c>
      <c r="C220">
        <v>0.61698355338221766</v>
      </c>
      <c r="D220">
        <v>0.6505668309025463</v>
      </c>
      <c r="E220">
        <v>0.66129032258064502</v>
      </c>
      <c r="F220">
        <v>0.57615384599999997</v>
      </c>
      <c r="G220">
        <v>0.63744848373692775</v>
      </c>
      <c r="H220">
        <v>0.34090909090909088</v>
      </c>
      <c r="I220">
        <v>0.29411764705882354</v>
      </c>
      <c r="J220">
        <v>0.30603015099999997</v>
      </c>
      <c r="K220">
        <v>0.20373134300000001</v>
      </c>
      <c r="L220">
        <v>0.31216055973074447</v>
      </c>
      <c r="M220">
        <v>0.65273752457890588</v>
      </c>
      <c r="N220">
        <v>0.79269461200000002</v>
      </c>
      <c r="O220">
        <v>0.65603072972148468</v>
      </c>
      <c r="P220">
        <v>0.37365010799136067</v>
      </c>
      <c r="Q220">
        <v>0.57955654199999995</v>
      </c>
      <c r="R220">
        <v>0.67814496000000002</v>
      </c>
      <c r="S220">
        <v>3</v>
      </c>
      <c r="T220">
        <v>0</v>
      </c>
      <c r="U220">
        <v>0</v>
      </c>
      <c r="V220">
        <v>6.7</v>
      </c>
    </row>
    <row r="221" spans="1:22" x14ac:dyDescent="0.25">
      <c r="A221">
        <v>7.7330042911834804E-2</v>
      </c>
      <c r="B221">
        <v>0.33333333333333331</v>
      </c>
      <c r="C221">
        <v>0.48716471269717709</v>
      </c>
      <c r="D221">
        <v>0.61783490903428318</v>
      </c>
      <c r="E221">
        <v>0.98387096774193528</v>
      </c>
      <c r="F221">
        <v>0.50158862900000001</v>
      </c>
      <c r="G221">
        <v>0.38567178024487542</v>
      </c>
      <c r="H221">
        <v>0.13277511961722488</v>
      </c>
      <c r="I221">
        <v>0.2413793103448276</v>
      </c>
      <c r="J221">
        <v>0.33111208199999997</v>
      </c>
      <c r="K221">
        <v>0.23053212200000001</v>
      </c>
      <c r="L221">
        <v>0.29631535558974881</v>
      </c>
      <c r="M221">
        <v>0.73924834392170691</v>
      </c>
      <c r="N221">
        <v>0.81051959699999998</v>
      </c>
      <c r="O221">
        <v>0.45703471325376854</v>
      </c>
      <c r="P221">
        <v>0.5010799136069114</v>
      </c>
      <c r="Q221">
        <v>0.69256756799999997</v>
      </c>
      <c r="R221">
        <v>0.62319902299999996</v>
      </c>
      <c r="S221">
        <v>1</v>
      </c>
      <c r="T221">
        <v>0.67550290405299651</v>
      </c>
      <c r="U221">
        <v>0.74833312923986661</v>
      </c>
      <c r="V221">
        <v>8.6999999999999993</v>
      </c>
    </row>
    <row r="222" spans="1:22" x14ac:dyDescent="0.25">
      <c r="A222">
        <v>0.46910709206756962</v>
      </c>
      <c r="B222">
        <v>1</v>
      </c>
      <c r="C222">
        <v>0.57679259248279913</v>
      </c>
      <c r="D222">
        <v>0.65896438139467139</v>
      </c>
      <c r="E222">
        <v>0.58064516129032251</v>
      </c>
      <c r="F222">
        <v>0.71242603599999998</v>
      </c>
      <c r="G222">
        <v>0.47302578484065461</v>
      </c>
      <c r="H222">
        <v>2.3923444976076555E-2</v>
      </c>
      <c r="I222">
        <v>0.10526315789473684</v>
      </c>
      <c r="J222">
        <v>0.30305373000000002</v>
      </c>
      <c r="K222">
        <v>0.14466130899999999</v>
      </c>
      <c r="L222">
        <v>0.26610095168473602</v>
      </c>
      <c r="M222">
        <v>0.7494227630948922</v>
      </c>
      <c r="N222">
        <v>0.71659219500000004</v>
      </c>
      <c r="O222">
        <v>0.54595837473729414</v>
      </c>
      <c r="P222">
        <v>0.10043196544276457</v>
      </c>
      <c r="Q222">
        <v>0.47402402399999999</v>
      </c>
      <c r="R222">
        <v>0.52649572600000005</v>
      </c>
      <c r="S222">
        <v>3</v>
      </c>
      <c r="T222">
        <v>0.42171196287925539</v>
      </c>
      <c r="U222">
        <v>0.3442566772229827</v>
      </c>
      <c r="V222">
        <v>6.2</v>
      </c>
    </row>
    <row r="223" spans="1:22" x14ac:dyDescent="0.25">
      <c r="A223">
        <v>0.56252106028760462</v>
      </c>
      <c r="B223">
        <v>0.33333333333333331</v>
      </c>
      <c r="C223">
        <v>0.48225373371887409</v>
      </c>
      <c r="D223">
        <v>0.57098980177623215</v>
      </c>
      <c r="E223">
        <v>0.88709677419354827</v>
      </c>
      <c r="F223">
        <v>0.54537755799999998</v>
      </c>
      <c r="G223">
        <v>0.47083343831590541</v>
      </c>
      <c r="H223">
        <v>0.14354066985645933</v>
      </c>
      <c r="I223">
        <v>0.26829268292682928</v>
      </c>
      <c r="J223">
        <v>0.34078650100000002</v>
      </c>
      <c r="K223">
        <v>0.27988497899999998</v>
      </c>
      <c r="L223">
        <v>0.32952049385490728</v>
      </c>
      <c r="M223">
        <v>0.72598164900814421</v>
      </c>
      <c r="N223">
        <v>0.88126464299999996</v>
      </c>
      <c r="O223">
        <v>0.62578173899712597</v>
      </c>
      <c r="P223">
        <v>0.58207343412527002</v>
      </c>
      <c r="Q223">
        <v>0.74622595599999997</v>
      </c>
      <c r="R223">
        <v>0.75213675199999996</v>
      </c>
      <c r="S223">
        <v>1</v>
      </c>
      <c r="T223">
        <v>0.69702136313809127</v>
      </c>
      <c r="U223">
        <v>0.73973467187531206</v>
      </c>
      <c r="V223">
        <v>8.1</v>
      </c>
    </row>
    <row r="224" spans="1:22" x14ac:dyDescent="0.25">
      <c r="A224">
        <v>6.6745393231376057E-2</v>
      </c>
      <c r="B224">
        <v>0.33333333333333331</v>
      </c>
      <c r="C224">
        <v>0.62249748493797818</v>
      </c>
      <c r="D224">
        <v>0.70236080771329334</v>
      </c>
      <c r="E224">
        <v>0.74193548387096753</v>
      </c>
      <c r="F224">
        <v>0.59350427400000005</v>
      </c>
      <c r="G224">
        <v>0.33553597116812112</v>
      </c>
      <c r="H224">
        <v>8.7320574162679424E-2</v>
      </c>
      <c r="I224">
        <v>0.390625</v>
      </c>
      <c r="J224">
        <v>0.35540666300000001</v>
      </c>
      <c r="K224">
        <v>0.27860696499999998</v>
      </c>
      <c r="L224">
        <v>0.38816249616849935</v>
      </c>
      <c r="M224">
        <v>0.70609790816058315</v>
      </c>
      <c r="N224">
        <v>0.85133120500000004</v>
      </c>
      <c r="O224">
        <v>0.48429854573517089</v>
      </c>
      <c r="P224">
        <v>0.51619870410367175</v>
      </c>
      <c r="Q224">
        <v>0.67041862900000004</v>
      </c>
      <c r="R224">
        <v>0.66507557699999997</v>
      </c>
      <c r="S224">
        <v>1</v>
      </c>
      <c r="T224">
        <v>0.37303164338434874</v>
      </c>
      <c r="U224">
        <v>0.366452198585839</v>
      </c>
      <c r="V224">
        <v>7.2</v>
      </c>
    </row>
    <row r="225" spans="1:22" x14ac:dyDescent="0.25">
      <c r="A225">
        <v>1.0634217423051802E-2</v>
      </c>
      <c r="B225">
        <v>1</v>
      </c>
      <c r="C225">
        <v>0.54858576852052876</v>
      </c>
      <c r="D225">
        <v>0.43201718273879114</v>
      </c>
      <c r="E225">
        <v>0.67741935483870941</v>
      </c>
      <c r="F225">
        <v>0</v>
      </c>
      <c r="G225">
        <v>0.31444186737739227</v>
      </c>
      <c r="H225">
        <v>6.1004784688995214E-2</v>
      </c>
      <c r="I225">
        <v>0.27272727272727271</v>
      </c>
      <c r="J225">
        <v>0</v>
      </c>
      <c r="K225">
        <v>0</v>
      </c>
      <c r="L225">
        <v>0.26433771265356154</v>
      </c>
      <c r="M225">
        <v>0.58731530143278954</v>
      </c>
      <c r="N225">
        <v>0.73648174899999996</v>
      </c>
      <c r="O225">
        <v>0.45697406198148877</v>
      </c>
      <c r="P225">
        <v>0.29265658747300216</v>
      </c>
      <c r="Q225">
        <v>0.63332640299999998</v>
      </c>
      <c r="R225">
        <v>0.72899408300000001</v>
      </c>
      <c r="S225">
        <v>3</v>
      </c>
      <c r="T225">
        <v>0.30314070059390658</v>
      </c>
      <c r="U225">
        <v>0.30862679645772911</v>
      </c>
      <c r="V225">
        <v>6.8</v>
      </c>
    </row>
    <row r="226" spans="1:22" x14ac:dyDescent="0.25">
      <c r="A226">
        <v>5.4653101384537106E-2</v>
      </c>
      <c r="B226">
        <v>0.66666666666666663</v>
      </c>
      <c r="C226">
        <v>0.6277809963593638</v>
      </c>
      <c r="D226">
        <v>0.75380064044180295</v>
      </c>
      <c r="E226">
        <v>0.64516129032258052</v>
      </c>
      <c r="F226">
        <v>0.56538461500000003</v>
      </c>
      <c r="G226">
        <v>0.61146808577235656</v>
      </c>
      <c r="H226">
        <v>0.34688995215311003</v>
      </c>
      <c r="I226">
        <v>0.6428571428571429</v>
      </c>
      <c r="J226">
        <v>0.35596460600000002</v>
      </c>
      <c r="K226">
        <v>0.278228423</v>
      </c>
      <c r="L226">
        <v>0.32612389127617131</v>
      </c>
      <c r="M226">
        <v>0.691360560051552</v>
      </c>
      <c r="N226">
        <v>0.81802572500000004</v>
      </c>
      <c r="O226">
        <v>0.63505352604015797</v>
      </c>
      <c r="P226">
        <v>0.36933045356371491</v>
      </c>
      <c r="Q226">
        <v>0.65988460400000004</v>
      </c>
      <c r="R226">
        <v>0.70143090399999997</v>
      </c>
      <c r="S226">
        <v>2</v>
      </c>
      <c r="T226">
        <v>0.51409310383007345</v>
      </c>
      <c r="U226">
        <v>0.44762394515107956</v>
      </c>
      <c r="V226">
        <v>6.6</v>
      </c>
    </row>
    <row r="227" spans="1:22" x14ac:dyDescent="0.25">
      <c r="A227">
        <v>0.10496951063165928</v>
      </c>
      <c r="B227">
        <v>1</v>
      </c>
      <c r="C227">
        <v>0.57900799034003292</v>
      </c>
      <c r="D227">
        <v>0.65214112630205301</v>
      </c>
      <c r="E227">
        <v>0.80645161290322565</v>
      </c>
      <c r="F227">
        <v>0.64615384600000003</v>
      </c>
      <c r="G227">
        <v>0.3623721060055809</v>
      </c>
      <c r="H227">
        <v>0.11483253588516747</v>
      </c>
      <c r="I227">
        <v>0.25</v>
      </c>
      <c r="J227">
        <v>0.42807979299999999</v>
      </c>
      <c r="K227">
        <v>0.316598824</v>
      </c>
      <c r="L227">
        <v>0.32378859048664371</v>
      </c>
      <c r="M227">
        <v>0.67894103371627479</v>
      </c>
      <c r="N227">
        <v>0.91583872200000005</v>
      </c>
      <c r="O227">
        <v>0.47547247882098448</v>
      </c>
      <c r="P227">
        <v>0.18142548596112312</v>
      </c>
      <c r="Q227">
        <v>0.53775834700000003</v>
      </c>
      <c r="R227">
        <v>0.59728506800000003</v>
      </c>
      <c r="S227">
        <v>3</v>
      </c>
      <c r="T227">
        <v>0</v>
      </c>
      <c r="U227">
        <v>0</v>
      </c>
      <c r="V227">
        <v>7.6</v>
      </c>
    </row>
    <row r="228" spans="1:22" x14ac:dyDescent="0.25">
      <c r="A228">
        <v>0.15380279709623434</v>
      </c>
      <c r="B228">
        <v>0</v>
      </c>
      <c r="C228">
        <v>0</v>
      </c>
      <c r="D228">
        <v>0</v>
      </c>
      <c r="E228">
        <v>0.95161290322580638</v>
      </c>
      <c r="F228">
        <v>0</v>
      </c>
      <c r="G228">
        <v>0.36693949459880837</v>
      </c>
      <c r="H228">
        <v>0</v>
      </c>
      <c r="I228">
        <v>0.26041666666666669</v>
      </c>
      <c r="J228">
        <v>0</v>
      </c>
      <c r="K228">
        <v>0</v>
      </c>
      <c r="L228">
        <v>0.3814717117550791</v>
      </c>
      <c r="M228">
        <v>0.55063043543218315</v>
      </c>
      <c r="N228">
        <v>0.83557302200000005</v>
      </c>
      <c r="O228">
        <v>0.43431277023177373</v>
      </c>
      <c r="P228">
        <v>0.51835853131749465</v>
      </c>
      <c r="Q228">
        <v>0.59190867899999999</v>
      </c>
      <c r="R228">
        <v>0.64702447299999999</v>
      </c>
      <c r="S228">
        <v>0</v>
      </c>
      <c r="T228">
        <v>0</v>
      </c>
      <c r="U228">
        <v>0.6958083092960351</v>
      </c>
      <c r="V228">
        <v>8.5</v>
      </c>
    </row>
    <row r="229" spans="1:22" x14ac:dyDescent="0.25">
      <c r="A229">
        <v>9.7560408270699367E-2</v>
      </c>
      <c r="B229">
        <v>1</v>
      </c>
      <c r="C229">
        <v>0.75993518964361662</v>
      </c>
      <c r="D229">
        <v>0.64239794858377408</v>
      </c>
      <c r="E229">
        <v>0.532258064516129</v>
      </c>
      <c r="F229">
        <v>0.48563135000000002</v>
      </c>
      <c r="G229">
        <v>0.2122483490143236</v>
      </c>
      <c r="H229">
        <v>0.33253588516746413</v>
      </c>
      <c r="I229">
        <v>0.58064516129032262</v>
      </c>
      <c r="J229">
        <v>0.24822224300000001</v>
      </c>
      <c r="K229">
        <v>0.22078287799999999</v>
      </c>
      <c r="L229">
        <v>0.68331814690613124</v>
      </c>
      <c r="M229">
        <v>0.77321327605774626</v>
      </c>
      <c r="N229">
        <v>0.76822202799999995</v>
      </c>
      <c r="O229">
        <v>0.41994247975197257</v>
      </c>
      <c r="P229">
        <v>0.21382289416846653</v>
      </c>
      <c r="Q229">
        <v>0.62668286299999998</v>
      </c>
      <c r="R229">
        <v>0.49438202199999998</v>
      </c>
      <c r="S229">
        <v>3</v>
      </c>
      <c r="T229">
        <v>0.40328616427375363</v>
      </c>
      <c r="U229">
        <v>0.42730510625546575</v>
      </c>
      <c r="V229">
        <v>5.9</v>
      </c>
    </row>
    <row r="230" spans="1:22" x14ac:dyDescent="0.25">
      <c r="A230">
        <v>0.10179348099821336</v>
      </c>
      <c r="B230">
        <v>1</v>
      </c>
      <c r="C230">
        <v>0.66785962156186829</v>
      </c>
      <c r="D230">
        <v>0.7169984681313627</v>
      </c>
      <c r="E230">
        <v>0.74193548387096753</v>
      </c>
      <c r="F230">
        <v>0.53350202400000002</v>
      </c>
      <c r="G230">
        <v>0.36529161054302678</v>
      </c>
      <c r="H230">
        <v>0.41028708133971292</v>
      </c>
      <c r="I230">
        <v>0.4264705882352941</v>
      </c>
      <c r="J230">
        <v>0.30593758300000001</v>
      </c>
      <c r="K230">
        <v>0.24607227000000001</v>
      </c>
      <c r="L230">
        <v>0.59522735914119951</v>
      </c>
      <c r="M230">
        <v>0.84885872820831354</v>
      </c>
      <c r="N230">
        <v>0.79136859999999998</v>
      </c>
      <c r="O230">
        <v>0.30894247407756209</v>
      </c>
      <c r="P230">
        <v>0.39740820734341253</v>
      </c>
      <c r="Q230">
        <v>0.55878378399999995</v>
      </c>
      <c r="R230">
        <v>0.67141963699999996</v>
      </c>
      <c r="S230">
        <v>3</v>
      </c>
      <c r="T230">
        <v>0.65917344691671875</v>
      </c>
      <c r="U230">
        <v>0.73032582371092547</v>
      </c>
      <c r="V230">
        <v>7.2</v>
      </c>
    </row>
    <row r="231" spans="1:22" x14ac:dyDescent="0.25">
      <c r="A231">
        <v>5.7301675563249083E-2</v>
      </c>
      <c r="B231">
        <v>1</v>
      </c>
      <c r="C231">
        <v>0.72581608197849945</v>
      </c>
      <c r="D231">
        <v>0.67776267530665213</v>
      </c>
      <c r="E231">
        <v>0.77419354838709675</v>
      </c>
      <c r="F231">
        <v>0.55152880599999998</v>
      </c>
      <c r="G231">
        <v>0.68950880573119488</v>
      </c>
      <c r="H231">
        <v>0.19377990430622011</v>
      </c>
      <c r="I231">
        <v>0.56000000000000005</v>
      </c>
      <c r="J231">
        <v>0.36971468200000002</v>
      </c>
      <c r="K231">
        <v>0.25878973300000002</v>
      </c>
      <c r="L231">
        <v>0.51314539860801467</v>
      </c>
      <c r="M231">
        <v>0.64885895577598796</v>
      </c>
      <c r="N231">
        <v>0.82814854800000004</v>
      </c>
      <c r="O231">
        <v>0.71181032350294637</v>
      </c>
      <c r="P231">
        <v>0.44492440604751621</v>
      </c>
      <c r="Q231">
        <v>0.58601871100000003</v>
      </c>
      <c r="R231">
        <v>0.63753603400000003</v>
      </c>
      <c r="S231">
        <v>3</v>
      </c>
      <c r="T231">
        <v>0.98567023252734109</v>
      </c>
      <c r="U231">
        <v>0.81955355045385059</v>
      </c>
      <c r="V231">
        <v>7.4</v>
      </c>
    </row>
    <row r="232" spans="1:22" x14ac:dyDescent="0.25">
      <c r="A232">
        <v>0.17526679924438018</v>
      </c>
      <c r="B232">
        <v>1</v>
      </c>
      <c r="C232">
        <v>0.60659423377538557</v>
      </c>
      <c r="D232">
        <v>0.60882551155498177</v>
      </c>
      <c r="E232">
        <v>0.532258064516129</v>
      </c>
      <c r="F232">
        <v>0.54400000000000004</v>
      </c>
      <c r="G232">
        <v>0.56412542188119641</v>
      </c>
      <c r="H232">
        <v>0.36004784688995217</v>
      </c>
      <c r="I232">
        <v>0.84615384615384615</v>
      </c>
      <c r="J232">
        <v>0.33206030199999997</v>
      </c>
      <c r="K232">
        <v>0.22447761199999999</v>
      </c>
      <c r="L232">
        <v>0.3713672009095611</v>
      </c>
      <c r="M232">
        <v>0.63557251872686027</v>
      </c>
      <c r="N232">
        <v>0.81822502600000002</v>
      </c>
      <c r="O232">
        <v>0.56513836520813165</v>
      </c>
      <c r="P232">
        <v>0.48812095032397407</v>
      </c>
      <c r="Q232">
        <v>0.63129738999999996</v>
      </c>
      <c r="R232">
        <v>0.656339644</v>
      </c>
      <c r="S232">
        <v>3</v>
      </c>
      <c r="T232">
        <v>0.76518111811452461</v>
      </c>
      <c r="U232">
        <v>0.67823214736808024</v>
      </c>
      <c r="V232">
        <v>5.9</v>
      </c>
    </row>
    <row r="233" spans="1:22" x14ac:dyDescent="0.25">
      <c r="A233">
        <v>0.16409025618717429</v>
      </c>
      <c r="B233">
        <v>1</v>
      </c>
      <c r="C233">
        <v>0.81699436772152312</v>
      </c>
      <c r="D233">
        <v>0.81057660039694746</v>
      </c>
      <c r="E233">
        <v>0.79032258064516125</v>
      </c>
      <c r="F233">
        <v>0.518269231</v>
      </c>
      <c r="G233">
        <v>0.36866020594864451</v>
      </c>
      <c r="H233">
        <v>0.13397129186602871</v>
      </c>
      <c r="I233">
        <v>0.30769230769230771</v>
      </c>
      <c r="J233">
        <v>0.36934673400000001</v>
      </c>
      <c r="K233">
        <v>0.20895522399999999</v>
      </c>
      <c r="L233">
        <v>0.64633119123635818</v>
      </c>
      <c r="M233">
        <v>0.8071347275367099</v>
      </c>
      <c r="N233">
        <v>0.76508844600000003</v>
      </c>
      <c r="O233">
        <v>0.45555200904904969</v>
      </c>
      <c r="P233">
        <v>0.36177105831533479</v>
      </c>
      <c r="Q233">
        <v>0.58387753799999997</v>
      </c>
      <c r="R233">
        <v>0.60458839399999997</v>
      </c>
      <c r="S233">
        <v>3</v>
      </c>
      <c r="T233">
        <v>0.3502866997804826</v>
      </c>
      <c r="U233">
        <v>0.35842429871410764</v>
      </c>
      <c r="V233">
        <v>7.5</v>
      </c>
    </row>
    <row r="234" spans="1:22" x14ac:dyDescent="0.25">
      <c r="A234">
        <v>0.10589839660769645</v>
      </c>
      <c r="B234">
        <v>1</v>
      </c>
      <c r="C234">
        <v>0.6389155906610805</v>
      </c>
      <c r="D234">
        <v>0</v>
      </c>
      <c r="E234">
        <v>0.93548387096774188</v>
      </c>
      <c r="F234">
        <v>0.45886287599999998</v>
      </c>
      <c r="G234">
        <v>0.62136220384243979</v>
      </c>
      <c r="H234">
        <v>0.35167464114832536</v>
      </c>
      <c r="I234">
        <v>0.29545454545454547</v>
      </c>
      <c r="J234">
        <v>0.36093511</v>
      </c>
      <c r="K234">
        <v>0.23621025300000001</v>
      </c>
      <c r="L234">
        <v>0.38412655166238674</v>
      </c>
      <c r="M234">
        <v>0</v>
      </c>
      <c r="N234">
        <v>0.81546623600000001</v>
      </c>
      <c r="O234">
        <v>0.59254171605327255</v>
      </c>
      <c r="P234">
        <v>0.82937365010799136</v>
      </c>
      <c r="Q234">
        <v>0.63195128899999997</v>
      </c>
      <c r="R234">
        <v>0.60416359100000006</v>
      </c>
      <c r="S234">
        <v>3</v>
      </c>
      <c r="T234">
        <v>0</v>
      </c>
      <c r="U234">
        <v>0</v>
      </c>
      <c r="V234">
        <v>8.4</v>
      </c>
    </row>
    <row r="235" spans="1:22" x14ac:dyDescent="0.25">
      <c r="A235">
        <v>2.9137125077641542E-2</v>
      </c>
      <c r="B235">
        <v>0.33333333333333331</v>
      </c>
      <c r="C235">
        <v>0.43704904929919308</v>
      </c>
      <c r="D235">
        <v>0.67286052664538021</v>
      </c>
      <c r="E235">
        <v>0.48387096774193533</v>
      </c>
      <c r="F235">
        <v>0.62594491900000004</v>
      </c>
      <c r="G235">
        <v>0.32599379779347759</v>
      </c>
      <c r="H235">
        <v>0.31937799043062198</v>
      </c>
      <c r="I235">
        <v>0.38333333333333336</v>
      </c>
      <c r="J235">
        <v>0.35610149499999999</v>
      </c>
      <c r="K235">
        <v>0.28479823100000001</v>
      </c>
      <c r="L235">
        <v>0.12904166622945687</v>
      </c>
      <c r="M235">
        <v>0.64218936875613641</v>
      </c>
      <c r="N235">
        <v>0.856490258</v>
      </c>
      <c r="O235">
        <v>0.46543695460740975</v>
      </c>
      <c r="P235">
        <v>0.83153347732181426</v>
      </c>
      <c r="Q235">
        <v>0.62647371799999996</v>
      </c>
      <c r="R235">
        <v>0.64316575799999998</v>
      </c>
      <c r="S235">
        <v>1</v>
      </c>
      <c r="T235">
        <v>0.61299868547862357</v>
      </c>
      <c r="U235">
        <v>0.60709093771247669</v>
      </c>
      <c r="V235">
        <v>5.6</v>
      </c>
    </row>
    <row r="236" spans="1:22" x14ac:dyDescent="0.25">
      <c r="A236">
        <v>0.12289294827517884</v>
      </c>
      <c r="B236">
        <v>0.33333333333333331</v>
      </c>
      <c r="C236">
        <v>0.69488777378049993</v>
      </c>
      <c r="D236">
        <v>0.58156104025534494</v>
      </c>
      <c r="E236">
        <v>1</v>
      </c>
      <c r="F236">
        <v>0.694017094</v>
      </c>
      <c r="G236">
        <v>0</v>
      </c>
      <c r="H236">
        <v>4.1866028708133975E-2</v>
      </c>
      <c r="I236">
        <v>0.28000000000000003</v>
      </c>
      <c r="J236">
        <v>0.293132328</v>
      </c>
      <c r="K236">
        <v>0.17412935299999999</v>
      </c>
      <c r="L236">
        <v>0.64101387749301042</v>
      </c>
      <c r="M236">
        <v>0.75359570223671479</v>
      </c>
      <c r="N236">
        <v>0.82653629799999995</v>
      </c>
      <c r="O236">
        <v>0.53113211171933106</v>
      </c>
      <c r="P236">
        <v>0.27321814254859611</v>
      </c>
      <c r="Q236">
        <v>0.677901431</v>
      </c>
      <c r="R236">
        <v>0.73443941700000004</v>
      </c>
      <c r="S236">
        <v>1</v>
      </c>
      <c r="T236">
        <v>0.61492109727926492</v>
      </c>
      <c r="U236">
        <v>0.88041001692862553</v>
      </c>
      <c r="V236">
        <v>8.8000000000000007</v>
      </c>
    </row>
    <row r="237" spans="1:22" x14ac:dyDescent="0.25">
      <c r="A237">
        <v>2.3784814759289911E-3</v>
      </c>
      <c r="B237">
        <v>1</v>
      </c>
      <c r="C237">
        <v>0.59087579529373246</v>
      </c>
      <c r="D237">
        <v>0.69824914325422693</v>
      </c>
      <c r="E237">
        <v>0.72580645161290314</v>
      </c>
      <c r="F237">
        <v>0.50743155100000004</v>
      </c>
      <c r="G237">
        <v>0.45377107659864746</v>
      </c>
      <c r="H237">
        <v>0.17942583732057416</v>
      </c>
      <c r="I237">
        <v>0.26</v>
      </c>
      <c r="J237">
        <v>0.30525508899999998</v>
      </c>
      <c r="K237">
        <v>0.20541361</v>
      </c>
      <c r="L237">
        <v>0.32515439422746473</v>
      </c>
      <c r="M237">
        <v>0.70537196018898241</v>
      </c>
      <c r="N237">
        <v>0.80547058599999999</v>
      </c>
      <c r="O237">
        <v>0.64692118272794108</v>
      </c>
      <c r="P237">
        <v>0.39848812095032399</v>
      </c>
      <c r="Q237">
        <v>0.59432670600000004</v>
      </c>
      <c r="R237">
        <v>0.64113859699999998</v>
      </c>
      <c r="S237">
        <v>3</v>
      </c>
      <c r="T237">
        <v>0.55384422085340146</v>
      </c>
      <c r="U237">
        <v>0.57584648496915913</v>
      </c>
      <c r="V237">
        <v>7.1</v>
      </c>
    </row>
    <row r="238" spans="1:22" x14ac:dyDescent="0.25">
      <c r="A238">
        <v>1</v>
      </c>
      <c r="B238">
        <v>0.33333333333333331</v>
      </c>
      <c r="C238">
        <v>0.58816199671846725</v>
      </c>
      <c r="D238">
        <v>0.46435009426165424</v>
      </c>
      <c r="E238">
        <v>0.58064516129032251</v>
      </c>
      <c r="F238">
        <v>0.41943319800000001</v>
      </c>
      <c r="G238">
        <v>0.51583200908705007</v>
      </c>
      <c r="H238">
        <v>3.1100478468899521E-2</v>
      </c>
      <c r="I238">
        <v>0.21739130434782608</v>
      </c>
      <c r="J238">
        <v>0.30362338</v>
      </c>
      <c r="K238">
        <v>0.15396700699999999</v>
      </c>
      <c r="L238">
        <v>0.42294021803752335</v>
      </c>
      <c r="M238">
        <v>0.68951371736956246</v>
      </c>
      <c r="N238">
        <v>0.76741756900000002</v>
      </c>
      <c r="O238">
        <v>0.58637795987826369</v>
      </c>
      <c r="P238">
        <v>0.32181425485961124</v>
      </c>
      <c r="Q238">
        <v>0.60891979600000001</v>
      </c>
      <c r="R238">
        <v>0.63003662999999999</v>
      </c>
      <c r="S238">
        <v>1</v>
      </c>
      <c r="T238">
        <v>0.60123705166267105</v>
      </c>
      <c r="U238">
        <v>0.59736102025709892</v>
      </c>
      <c r="V238">
        <v>6.2</v>
      </c>
    </row>
    <row r="239" spans="1:22" x14ac:dyDescent="0.25">
      <c r="A239">
        <v>1.6278942092313477E-2</v>
      </c>
      <c r="B239">
        <v>1</v>
      </c>
      <c r="C239">
        <v>0.6293476178547095</v>
      </c>
      <c r="D239">
        <v>0.52580836383930518</v>
      </c>
      <c r="E239">
        <v>0.58064516129032251</v>
      </c>
      <c r="F239">
        <v>0.52653846199999998</v>
      </c>
      <c r="G239">
        <v>0.41888116343626458</v>
      </c>
      <c r="H239">
        <v>0.33133971291866027</v>
      </c>
      <c r="I239">
        <v>0.25</v>
      </c>
      <c r="J239">
        <v>0.28768844199999999</v>
      </c>
      <c r="K239">
        <v>0.236567164</v>
      </c>
      <c r="L239">
        <v>0.37237585860031808</v>
      </c>
      <c r="M239">
        <v>0.54217303777527448</v>
      </c>
      <c r="N239">
        <v>0.82627123400000002</v>
      </c>
      <c r="O239">
        <v>0.56128057641622708</v>
      </c>
      <c r="P239">
        <v>0.56263498920086397</v>
      </c>
      <c r="Q239">
        <v>0.558652013</v>
      </c>
      <c r="R239">
        <v>0.54771784199999995</v>
      </c>
      <c r="S239">
        <v>3</v>
      </c>
      <c r="T239">
        <v>0</v>
      </c>
      <c r="U239">
        <v>0</v>
      </c>
      <c r="V239">
        <v>6.2</v>
      </c>
    </row>
    <row r="240" spans="1:22" x14ac:dyDescent="0.25">
      <c r="A240">
        <v>5.6245710526830937E-2</v>
      </c>
      <c r="B240">
        <v>0</v>
      </c>
      <c r="C240">
        <v>0.59464088780863067</v>
      </c>
      <c r="D240">
        <v>0.54084813737978166</v>
      </c>
      <c r="E240">
        <v>0.96774193548387077</v>
      </c>
      <c r="F240">
        <v>0.63031674199999999</v>
      </c>
      <c r="G240">
        <v>0.17627463803000787</v>
      </c>
      <c r="H240">
        <v>4.1866028708133975E-2</v>
      </c>
      <c r="I240">
        <v>9.5238095238095233E-2</v>
      </c>
      <c r="J240">
        <v>0.44280224699999998</v>
      </c>
      <c r="K240">
        <v>0.31343283599999999</v>
      </c>
      <c r="L240">
        <v>0.3231172789902762</v>
      </c>
      <c r="M240">
        <v>0.52372258154258455</v>
      </c>
      <c r="N240">
        <v>0.76435941200000002</v>
      </c>
      <c r="O240">
        <v>0.44083237926297297</v>
      </c>
      <c r="P240">
        <v>0.60259179265658747</v>
      </c>
      <c r="Q240">
        <v>0.52886977899999998</v>
      </c>
      <c r="R240">
        <v>0.53205128199999996</v>
      </c>
      <c r="S240">
        <v>0</v>
      </c>
      <c r="T240">
        <v>0</v>
      </c>
      <c r="U240">
        <v>0</v>
      </c>
      <c r="V240">
        <v>8.6</v>
      </c>
    </row>
    <row r="241" spans="1:22" x14ac:dyDescent="0.25">
      <c r="A241">
        <v>7.4308991626443388E-2</v>
      </c>
      <c r="B241">
        <v>1</v>
      </c>
      <c r="C241">
        <v>0.55695127732227989</v>
      </c>
      <c r="D241">
        <v>0.62968954629141893</v>
      </c>
      <c r="E241">
        <v>0.33870967741935482</v>
      </c>
      <c r="F241">
        <v>0.55282051300000001</v>
      </c>
      <c r="G241">
        <v>0.52937397447979306</v>
      </c>
      <c r="H241">
        <v>0.19497607655502391</v>
      </c>
      <c r="I241">
        <v>0.45454545454545453</v>
      </c>
      <c r="J241">
        <v>0.31892797299999998</v>
      </c>
      <c r="K241">
        <v>0.19966832500000001</v>
      </c>
      <c r="L241">
        <v>0.19542358377090246</v>
      </c>
      <c r="M241">
        <v>0.62919228454197129</v>
      </c>
      <c r="N241">
        <v>0.84713055100000001</v>
      </c>
      <c r="O241">
        <v>0.62004331113965627</v>
      </c>
      <c r="P241">
        <v>0.3434125269978402</v>
      </c>
      <c r="Q241">
        <v>0.61241253900000003</v>
      </c>
      <c r="R241">
        <v>0.60132760600000001</v>
      </c>
      <c r="S241">
        <v>3</v>
      </c>
      <c r="T241">
        <v>0.54323297884468658</v>
      </c>
      <c r="U241">
        <v>0.56684479803682575</v>
      </c>
      <c r="V241">
        <v>4.7</v>
      </c>
    </row>
    <row r="242" spans="1:22" x14ac:dyDescent="0.25">
      <c r="A242">
        <v>5.6956026325048047E-3</v>
      </c>
      <c r="B242">
        <v>1</v>
      </c>
      <c r="C242">
        <v>0.63801268719406135</v>
      </c>
      <c r="D242">
        <v>0.68705652875061562</v>
      </c>
      <c r="E242">
        <v>0.66129032258064502</v>
      </c>
      <c r="F242">
        <v>0.54193548400000002</v>
      </c>
      <c r="G242">
        <v>0.58837082396789631</v>
      </c>
      <c r="H242">
        <v>0.14473684210526316</v>
      </c>
      <c r="I242">
        <v>0.203125</v>
      </c>
      <c r="J242">
        <v>0.35251526399999999</v>
      </c>
      <c r="K242">
        <v>0.274113304</v>
      </c>
      <c r="L242">
        <v>0.31342217234682102</v>
      </c>
      <c r="M242">
        <v>0.68227616534654112</v>
      </c>
      <c r="N242">
        <v>0.82374433599999997</v>
      </c>
      <c r="O242">
        <v>0.60105688298288562</v>
      </c>
      <c r="P242">
        <v>0.21058315334773217</v>
      </c>
      <c r="Q242">
        <v>0.66192298500000002</v>
      </c>
      <c r="R242">
        <v>0.65895166800000005</v>
      </c>
      <c r="S242">
        <v>3</v>
      </c>
      <c r="T242">
        <v>0.92709847563413506</v>
      </c>
      <c r="U242">
        <v>0.81260372491474075</v>
      </c>
      <c r="V242">
        <v>6.7</v>
      </c>
    </row>
    <row r="243" spans="1:22" x14ac:dyDescent="0.25">
      <c r="A243">
        <v>2.749380589597622E-2</v>
      </c>
      <c r="B243">
        <v>1</v>
      </c>
      <c r="C243">
        <v>0.62571586281949432</v>
      </c>
      <c r="D243">
        <v>0.81542192408737357</v>
      </c>
      <c r="E243">
        <v>0.12903225806451607</v>
      </c>
      <c r="F243">
        <v>0.47972028</v>
      </c>
      <c r="G243">
        <v>0.41191618846781758</v>
      </c>
      <c r="H243">
        <v>0.11722488038277512</v>
      </c>
      <c r="I243">
        <v>0.12</v>
      </c>
      <c r="J243">
        <v>0.28140703500000003</v>
      </c>
      <c r="K243">
        <v>0.14246947099999999</v>
      </c>
      <c r="L243">
        <v>0.4344083312268493</v>
      </c>
      <c r="M243">
        <v>0.80656746616564745</v>
      </c>
      <c r="N243">
        <v>0.75937997599999996</v>
      </c>
      <c r="O243">
        <v>0.64284076709949922</v>
      </c>
      <c r="P243">
        <v>0.15118790496760259</v>
      </c>
      <c r="Q243">
        <v>0.63561531100000002</v>
      </c>
      <c r="R243">
        <v>0.76168163499999997</v>
      </c>
      <c r="S243">
        <v>3</v>
      </c>
      <c r="T243">
        <v>0.77947229951759456</v>
      </c>
      <c r="U243">
        <v>0.75827135969590465</v>
      </c>
      <c r="V243">
        <v>3.4</v>
      </c>
    </row>
    <row r="244" spans="1:22" x14ac:dyDescent="0.25">
      <c r="A244">
        <v>4.9940487289171408E-2</v>
      </c>
      <c r="B244">
        <v>0.33333333333333331</v>
      </c>
      <c r="C244">
        <v>0.57266860041076606</v>
      </c>
      <c r="D244">
        <v>0.69321543921239448</v>
      </c>
      <c r="E244">
        <v>0.75806451612903203</v>
      </c>
      <c r="F244">
        <v>0.59854251000000003</v>
      </c>
      <c r="G244">
        <v>0.56307301018361133</v>
      </c>
      <c r="H244">
        <v>0.18779904306220097</v>
      </c>
      <c r="I244">
        <v>0.13793103448275862</v>
      </c>
      <c r="J244">
        <v>0.336947897</v>
      </c>
      <c r="K244">
        <v>0.22435192500000001</v>
      </c>
      <c r="L244">
        <v>0.32625495121421094</v>
      </c>
      <c r="M244">
        <v>0.7318944629392562</v>
      </c>
      <c r="N244">
        <v>0.83805135600000003</v>
      </c>
      <c r="O244">
        <v>0.50047370987951401</v>
      </c>
      <c r="P244">
        <v>0.31641468682505397</v>
      </c>
      <c r="Q244">
        <v>0.68572089199999997</v>
      </c>
      <c r="R244">
        <v>0.71209905399999995</v>
      </c>
      <c r="S244">
        <v>1</v>
      </c>
      <c r="T244">
        <v>0.49977209303573966</v>
      </c>
      <c r="U244">
        <v>0.57571241840704979</v>
      </c>
      <c r="V244">
        <v>7.3</v>
      </c>
    </row>
    <row r="245" spans="1:22" x14ac:dyDescent="0.25">
      <c r="A245">
        <v>1.6007552835300913E-2</v>
      </c>
      <c r="B245">
        <v>0.33333333333333331</v>
      </c>
      <c r="C245">
        <v>0.48671440640121466</v>
      </c>
      <c r="D245">
        <v>0</v>
      </c>
      <c r="E245">
        <v>0.90322580645161266</v>
      </c>
      <c r="F245">
        <v>0.57570093499999997</v>
      </c>
      <c r="G245">
        <v>0.46109824273402039</v>
      </c>
      <c r="H245">
        <v>0.13995215311004786</v>
      </c>
      <c r="I245">
        <v>0.28000000000000003</v>
      </c>
      <c r="J245">
        <v>0.332691495</v>
      </c>
      <c r="K245">
        <v>0.27339935799999998</v>
      </c>
      <c r="L245">
        <v>0.34692306568264758</v>
      </c>
      <c r="M245">
        <v>0</v>
      </c>
      <c r="N245">
        <v>0.82756260299999995</v>
      </c>
      <c r="O245">
        <v>0.68300086097155921</v>
      </c>
      <c r="P245">
        <v>0.39200863930885527</v>
      </c>
      <c r="Q245">
        <v>0.65867596299999998</v>
      </c>
      <c r="R245">
        <v>0.58510638299999995</v>
      </c>
      <c r="S245">
        <v>1</v>
      </c>
      <c r="T245">
        <v>0</v>
      </c>
      <c r="U245">
        <v>0</v>
      </c>
      <c r="V245">
        <v>8.1999999999999993</v>
      </c>
    </row>
    <row r="246" spans="1:22" x14ac:dyDescent="0.25">
      <c r="A246">
        <v>7.7343932274367602E-2</v>
      </c>
      <c r="B246">
        <v>0</v>
      </c>
      <c r="C246">
        <v>0.41643759439752454</v>
      </c>
      <c r="D246">
        <v>0.64127567584410594</v>
      </c>
      <c r="E246">
        <v>0.67741935483870941</v>
      </c>
      <c r="F246">
        <v>0.47449392699999998</v>
      </c>
      <c r="G246">
        <v>0.43432533284217878</v>
      </c>
      <c r="H246">
        <v>0.11602870813397129</v>
      </c>
      <c r="I246">
        <v>0.375</v>
      </c>
      <c r="J246">
        <v>0.32372388299999999</v>
      </c>
      <c r="K246">
        <v>0.25137470499999998</v>
      </c>
      <c r="L246">
        <v>8.6124255936505495E-2</v>
      </c>
      <c r="M246">
        <v>0.55107355374919098</v>
      </c>
      <c r="N246">
        <v>0.91183454600000002</v>
      </c>
      <c r="O246">
        <v>0.40957465148540684</v>
      </c>
      <c r="P246">
        <v>0.14902807775377969</v>
      </c>
      <c r="Q246">
        <v>0.831081081</v>
      </c>
      <c r="R246">
        <v>0.83809523799999996</v>
      </c>
      <c r="S246">
        <v>0</v>
      </c>
      <c r="T246">
        <v>0.48933221703003377</v>
      </c>
      <c r="U246">
        <v>0.40527264989815404</v>
      </c>
      <c r="V246">
        <v>6.8</v>
      </c>
    </row>
    <row r="247" spans="1:22" x14ac:dyDescent="0.25">
      <c r="A247">
        <v>4.4398909483801249E-2</v>
      </c>
      <c r="B247">
        <v>1</v>
      </c>
      <c r="C247">
        <v>0.52386242869319455</v>
      </c>
      <c r="D247">
        <v>0.6041563281788892</v>
      </c>
      <c r="E247">
        <v>0.82258064516129015</v>
      </c>
      <c r="F247">
        <v>0.53458771400000005</v>
      </c>
      <c r="G247">
        <v>0.60799037230053588</v>
      </c>
      <c r="H247">
        <v>9.4497607655502386E-2</v>
      </c>
      <c r="I247">
        <v>0.24193548387096775</v>
      </c>
      <c r="J247">
        <v>0.34113011100000001</v>
      </c>
      <c r="K247">
        <v>0.174379899</v>
      </c>
      <c r="L247">
        <v>0.34486251530447409</v>
      </c>
      <c r="M247">
        <v>0.61145200503522534</v>
      </c>
      <c r="N247">
        <v>0.79768163000000003</v>
      </c>
      <c r="O247">
        <v>0.57329843186225693</v>
      </c>
      <c r="P247">
        <v>0.47516198704103674</v>
      </c>
      <c r="Q247">
        <v>0.59383600299999995</v>
      </c>
      <c r="R247">
        <v>0.60092387999999997</v>
      </c>
      <c r="S247">
        <v>3</v>
      </c>
      <c r="T247">
        <v>0.69931269614418068</v>
      </c>
      <c r="U247">
        <v>0.71835168172170083</v>
      </c>
      <c r="V247">
        <v>7.7</v>
      </c>
    </row>
    <row r="248" spans="1:22" x14ac:dyDescent="0.25">
      <c r="A248">
        <v>0.13078410683430561</v>
      </c>
      <c r="B248">
        <v>0.33333333333333331</v>
      </c>
      <c r="C248">
        <v>0.44281141791637035</v>
      </c>
      <c r="D248">
        <v>0.60373022272119403</v>
      </c>
      <c r="E248">
        <v>0.90322580645161266</v>
      </c>
      <c r="F248">
        <v>0.55746606300000001</v>
      </c>
      <c r="G248">
        <v>0.70416323630184385</v>
      </c>
      <c r="H248">
        <v>3.7081339712918659E-2</v>
      </c>
      <c r="I248">
        <v>0.2967032967032967</v>
      </c>
      <c r="J248">
        <v>0.36417380999999999</v>
      </c>
      <c r="K248">
        <v>0.122914838</v>
      </c>
      <c r="L248">
        <v>0.31477977879186175</v>
      </c>
      <c r="M248">
        <v>0.68803356042268404</v>
      </c>
      <c r="N248">
        <v>0.80562654499999997</v>
      </c>
      <c r="O248">
        <v>0.51733493188206925</v>
      </c>
      <c r="P248">
        <v>0.39740820734341253</v>
      </c>
      <c r="Q248">
        <v>0.67997543000000005</v>
      </c>
      <c r="R248">
        <v>0.57728937700000005</v>
      </c>
      <c r="S248">
        <v>1</v>
      </c>
      <c r="T248">
        <v>0.46065906332988416</v>
      </c>
      <c r="U248">
        <v>0.54283929005967457</v>
      </c>
      <c r="V248">
        <v>8.1999999999999993</v>
      </c>
    </row>
    <row r="249" spans="1:22" x14ac:dyDescent="0.25">
      <c r="A249">
        <v>3.1967390296851812E-2</v>
      </c>
      <c r="B249">
        <v>1</v>
      </c>
      <c r="C249">
        <v>0.75937642585816612</v>
      </c>
      <c r="D249">
        <v>0.51487047567581723</v>
      </c>
      <c r="E249">
        <v>0.83870967741935454</v>
      </c>
      <c r="F249">
        <v>0.46313917300000002</v>
      </c>
      <c r="G249">
        <v>0.433211861383685</v>
      </c>
      <c r="H249">
        <v>0.17583732057416268</v>
      </c>
      <c r="I249">
        <v>0.54285714285714282</v>
      </c>
      <c r="J249">
        <v>0.283846981</v>
      </c>
      <c r="K249">
        <v>0.20533172299999999</v>
      </c>
      <c r="L249">
        <v>0.67588360292761018</v>
      </c>
      <c r="M249">
        <v>0.52960490996631204</v>
      </c>
      <c r="N249">
        <v>0.83906500299999998</v>
      </c>
      <c r="O249">
        <v>0.57858065635809042</v>
      </c>
      <c r="P249">
        <v>0.36285097192224625</v>
      </c>
      <c r="Q249">
        <v>0.72133235500000004</v>
      </c>
      <c r="R249">
        <v>0.78577865199999997</v>
      </c>
      <c r="S249">
        <v>3</v>
      </c>
      <c r="T249">
        <v>0.31531698774603278</v>
      </c>
      <c r="U249">
        <v>0.34733879677355817</v>
      </c>
      <c r="V249">
        <v>7.8</v>
      </c>
    </row>
    <row r="250" spans="1:22" x14ac:dyDescent="0.25">
      <c r="A250">
        <v>0.17656249121845047</v>
      </c>
      <c r="B250">
        <v>0.66666666666666663</v>
      </c>
      <c r="C250">
        <v>0.6771891742330689</v>
      </c>
      <c r="D250">
        <v>0.47439826110019573</v>
      </c>
      <c r="E250">
        <v>0.90322580645161266</v>
      </c>
      <c r="F250">
        <v>0.62600996099999995</v>
      </c>
      <c r="G250">
        <v>0.28660414447912824</v>
      </c>
      <c r="H250">
        <v>8.8516746411483258E-2</v>
      </c>
      <c r="I250">
        <v>0.34883720930232559</v>
      </c>
      <c r="J250">
        <v>0.34922815499999998</v>
      </c>
      <c r="K250">
        <v>0.279609149</v>
      </c>
      <c r="L250">
        <v>0.41635566149995568</v>
      </c>
      <c r="M250">
        <v>0.49783575930823076</v>
      </c>
      <c r="N250">
        <v>0.72100553599999995</v>
      </c>
      <c r="O250">
        <v>0.58368095829443001</v>
      </c>
      <c r="P250">
        <v>0.31641468682505397</v>
      </c>
      <c r="Q250">
        <v>0.55045630000000001</v>
      </c>
      <c r="R250">
        <v>0.71794871800000004</v>
      </c>
      <c r="S250">
        <v>2</v>
      </c>
      <c r="T250">
        <v>0</v>
      </c>
      <c r="U250">
        <v>0</v>
      </c>
      <c r="V250">
        <v>8.1999999999999993</v>
      </c>
    </row>
    <row r="251" spans="1:22" x14ac:dyDescent="0.25">
      <c r="A251">
        <v>6.1237157801881492E-2</v>
      </c>
      <c r="B251">
        <v>0.33333333333333331</v>
      </c>
      <c r="C251">
        <v>0.50115491038894633</v>
      </c>
      <c r="D251">
        <v>0.49848455596743668</v>
      </c>
      <c r="E251">
        <v>0.38709677419354832</v>
      </c>
      <c r="F251">
        <v>0.47645687599999997</v>
      </c>
      <c r="G251">
        <v>0.47288645766210241</v>
      </c>
      <c r="H251">
        <v>6.8181818181818177E-2</v>
      </c>
      <c r="I251">
        <v>0.2</v>
      </c>
      <c r="J251">
        <v>0.41358306700000003</v>
      </c>
      <c r="K251">
        <v>0.26594301199999998</v>
      </c>
      <c r="L251">
        <v>0.39925210454399473</v>
      </c>
      <c r="M251">
        <v>0.69469691436917735</v>
      </c>
      <c r="N251">
        <v>0.85326184100000002</v>
      </c>
      <c r="O251">
        <v>0.47215994316356658</v>
      </c>
      <c r="P251">
        <v>0.32721382289416845</v>
      </c>
      <c r="Q251">
        <v>0.59686732200000003</v>
      </c>
      <c r="R251">
        <v>0.52307692299999997</v>
      </c>
      <c r="S251">
        <v>1</v>
      </c>
      <c r="T251">
        <v>0.35915313071915544</v>
      </c>
      <c r="U251">
        <v>0.49924222653323908</v>
      </c>
      <c r="V251">
        <v>5</v>
      </c>
    </row>
    <row r="252" spans="1:22" x14ac:dyDescent="0.25">
      <c r="A252">
        <v>5.8392893732478669E-2</v>
      </c>
      <c r="B252">
        <v>0</v>
      </c>
      <c r="C252">
        <v>0.47807789568154663</v>
      </c>
      <c r="D252">
        <v>0.43579707462919454</v>
      </c>
      <c r="E252">
        <v>0.66129032258064502</v>
      </c>
      <c r="F252">
        <v>0.627424749</v>
      </c>
      <c r="G252">
        <v>0.62246555299774609</v>
      </c>
      <c r="H252">
        <v>6.3397129186602869E-2</v>
      </c>
      <c r="I252">
        <v>0.24</v>
      </c>
      <c r="J252">
        <v>0.36705265500000001</v>
      </c>
      <c r="K252">
        <v>0.18170019500000001</v>
      </c>
      <c r="L252">
        <v>0.33645174247426068</v>
      </c>
      <c r="M252">
        <v>0.63539837576632463</v>
      </c>
      <c r="N252">
        <v>0.76932831000000002</v>
      </c>
      <c r="O252">
        <v>0.6391860668987982</v>
      </c>
      <c r="P252">
        <v>0.28401727861771059</v>
      </c>
      <c r="Q252">
        <v>0.57838750900000002</v>
      </c>
      <c r="R252">
        <v>0.66320166300000005</v>
      </c>
      <c r="S252">
        <v>0</v>
      </c>
      <c r="T252">
        <v>0.41904631957112809</v>
      </c>
      <c r="U252">
        <v>0.55013338702826964</v>
      </c>
      <c r="V252">
        <v>6.7</v>
      </c>
    </row>
    <row r="253" spans="1:22" x14ac:dyDescent="0.25">
      <c r="A253">
        <v>3.3099529980953488E-2</v>
      </c>
      <c r="B253">
        <v>1</v>
      </c>
      <c r="C253">
        <v>0.49628844104378173</v>
      </c>
      <c r="D253">
        <v>0.31874756028863105</v>
      </c>
      <c r="E253">
        <v>0.74193548387096753</v>
      </c>
      <c r="F253">
        <v>0.53763945999999996</v>
      </c>
      <c r="G253">
        <v>0.59148136401980389</v>
      </c>
      <c r="H253">
        <v>0.22129186602870812</v>
      </c>
      <c r="I253">
        <v>0.66666666666666663</v>
      </c>
      <c r="J253">
        <v>0.33081437699999999</v>
      </c>
      <c r="K253">
        <v>0.24883217499999999</v>
      </c>
      <c r="L253">
        <v>0.33317937654262547</v>
      </c>
      <c r="M253">
        <v>0.3937498035861472</v>
      </c>
      <c r="N253">
        <v>0.93064589600000003</v>
      </c>
      <c r="O253">
        <v>0.56962131052720477</v>
      </c>
      <c r="P253">
        <v>0.326133909287257</v>
      </c>
      <c r="Q253">
        <v>0.73307987699999999</v>
      </c>
      <c r="R253">
        <v>0.74794657499999995</v>
      </c>
      <c r="S253">
        <v>3</v>
      </c>
      <c r="T253">
        <v>0</v>
      </c>
      <c r="U253">
        <v>0</v>
      </c>
      <c r="V253">
        <v>7.2</v>
      </c>
    </row>
    <row r="254" spans="1:22" x14ac:dyDescent="0.25">
      <c r="A254">
        <v>2.7441150828242333E-2</v>
      </c>
      <c r="B254">
        <v>0.33333333333333331</v>
      </c>
      <c r="C254">
        <v>0.67562372699677753</v>
      </c>
      <c r="D254">
        <v>0.75577175115289008</v>
      </c>
      <c r="E254">
        <v>0.85483870967741937</v>
      </c>
      <c r="F254">
        <v>0.50989010999999995</v>
      </c>
      <c r="G254">
        <v>0.62816463992098759</v>
      </c>
      <c r="H254">
        <v>0.18301435406698566</v>
      </c>
      <c r="I254">
        <v>0.34782608695652173</v>
      </c>
      <c r="J254">
        <v>0.350897344</v>
      </c>
      <c r="K254">
        <v>0.257569296</v>
      </c>
      <c r="L254">
        <v>0.54138670592357907</v>
      </c>
      <c r="M254">
        <v>0.77590573993832357</v>
      </c>
      <c r="N254">
        <v>0.86633637799999996</v>
      </c>
      <c r="O254">
        <v>0.49913881925714088</v>
      </c>
      <c r="P254">
        <v>0.60043196544276456</v>
      </c>
      <c r="Q254">
        <v>0.65133977700000001</v>
      </c>
      <c r="R254">
        <v>0.732004612</v>
      </c>
      <c r="S254">
        <v>1</v>
      </c>
      <c r="T254">
        <v>0.4190278714920862</v>
      </c>
      <c r="U254">
        <v>0.41355643165463557</v>
      </c>
      <c r="V254">
        <v>7.9</v>
      </c>
    </row>
    <row r="255" spans="1:22" x14ac:dyDescent="0.25">
      <c r="A255">
        <v>4.6643506635468117E-2</v>
      </c>
      <c r="B255">
        <v>0.33333333333333331</v>
      </c>
      <c r="C255">
        <v>0.79567302832622666</v>
      </c>
      <c r="D255">
        <v>0.58722323785474906</v>
      </c>
      <c r="E255">
        <v>0.88709677419354827</v>
      </c>
      <c r="F255">
        <v>0.62222222199999999</v>
      </c>
      <c r="G255">
        <v>0.43692918345633325</v>
      </c>
      <c r="H255">
        <v>0.15789473684210525</v>
      </c>
      <c r="I255">
        <v>0.27906976744186046</v>
      </c>
      <c r="J255">
        <v>0.26577331100000001</v>
      </c>
      <c r="K255">
        <v>0.2631288</v>
      </c>
      <c r="L255">
        <v>0.68162487416546291</v>
      </c>
      <c r="M255">
        <v>0.65199489982491909</v>
      </c>
      <c r="N255">
        <v>0.86389842800000005</v>
      </c>
      <c r="O255">
        <v>0.35958411765226372</v>
      </c>
      <c r="P255">
        <v>0.23542116630669546</v>
      </c>
      <c r="Q255">
        <v>0.66894151700000004</v>
      </c>
      <c r="R255">
        <v>0.75842552100000005</v>
      </c>
      <c r="S255">
        <v>1</v>
      </c>
      <c r="T255">
        <v>0.31807577907995671</v>
      </c>
      <c r="U255">
        <v>0.35670399693919325</v>
      </c>
      <c r="V255">
        <v>8.1</v>
      </c>
    </row>
    <row r="256" spans="1:22" x14ac:dyDescent="0.25">
      <c r="A256">
        <v>1.3840100986469459E-2</v>
      </c>
      <c r="B256">
        <v>0</v>
      </c>
      <c r="C256">
        <v>0.48538856557037557</v>
      </c>
      <c r="D256">
        <v>0.78946266076501348</v>
      </c>
      <c r="E256">
        <v>0.75806451612903203</v>
      </c>
      <c r="F256">
        <v>0.50909090899999998</v>
      </c>
      <c r="G256">
        <v>0.36214845303114224</v>
      </c>
      <c r="H256">
        <v>5.7416267942583733E-2</v>
      </c>
      <c r="I256">
        <v>0.2</v>
      </c>
      <c r="J256">
        <v>0.26861580600000001</v>
      </c>
      <c r="K256">
        <v>0.11397557699999999</v>
      </c>
      <c r="L256">
        <v>0.23488815612798725</v>
      </c>
      <c r="M256">
        <v>0.81195468341444765</v>
      </c>
      <c r="N256">
        <v>0.836744398</v>
      </c>
      <c r="O256">
        <v>0.44354548559296053</v>
      </c>
      <c r="P256">
        <v>0.24298056155507558</v>
      </c>
      <c r="Q256">
        <v>0.74640489499999996</v>
      </c>
      <c r="R256">
        <v>0.66415094299999999</v>
      </c>
      <c r="S256">
        <v>0</v>
      </c>
      <c r="T256">
        <v>0.69721566716595917</v>
      </c>
      <c r="U256">
        <v>0.64568736267456606</v>
      </c>
      <c r="V256">
        <v>7.3</v>
      </c>
    </row>
    <row r="257" spans="1:22" x14ac:dyDescent="0.25">
      <c r="A257">
        <v>8.1101969833689377E-2</v>
      </c>
      <c r="B257">
        <v>1</v>
      </c>
      <c r="C257">
        <v>0.50213287973518539</v>
      </c>
      <c r="D257">
        <v>0.55333987637558668</v>
      </c>
      <c r="E257">
        <v>0.91935483870967738</v>
      </c>
      <c r="F257">
        <v>0.48510048500000003</v>
      </c>
      <c r="G257">
        <v>0.28965047658638587</v>
      </c>
      <c r="H257">
        <v>6.4593301435406703E-2</v>
      </c>
      <c r="I257">
        <v>0.28888888888888886</v>
      </c>
      <c r="J257">
        <v>0.27760423699999998</v>
      </c>
      <c r="K257">
        <v>0.16565819600000001</v>
      </c>
      <c r="L257">
        <v>0.28698507424029468</v>
      </c>
      <c r="M257">
        <v>0.56594535145176139</v>
      </c>
      <c r="N257">
        <v>0.879473897</v>
      </c>
      <c r="O257">
        <v>0.35239785195674839</v>
      </c>
      <c r="P257">
        <v>0.55183585313174943</v>
      </c>
      <c r="Q257">
        <v>0.72136140500000001</v>
      </c>
      <c r="R257">
        <v>0.67642933299999997</v>
      </c>
      <c r="S257">
        <v>3</v>
      </c>
      <c r="T257">
        <v>0</v>
      </c>
      <c r="U257">
        <v>0</v>
      </c>
      <c r="V257">
        <v>8.3000000000000007</v>
      </c>
    </row>
    <row r="258" spans="1:22" x14ac:dyDescent="0.25">
      <c r="A258">
        <v>4.6836628611401379E-2</v>
      </c>
      <c r="B258">
        <v>0.33333333333333331</v>
      </c>
      <c r="C258">
        <v>0.60885224290999906</v>
      </c>
      <c r="D258">
        <v>0.6721260136665036</v>
      </c>
      <c r="E258">
        <v>0.96774193548387077</v>
      </c>
      <c r="F258">
        <v>0.49255150599999997</v>
      </c>
      <c r="G258">
        <v>0.45666667615174511</v>
      </c>
      <c r="H258">
        <v>0.38516746411483255</v>
      </c>
      <c r="I258">
        <v>0.31034482758620691</v>
      </c>
      <c r="J258">
        <v>0.30727329199999998</v>
      </c>
      <c r="K258">
        <v>0.22849303400000001</v>
      </c>
      <c r="L258">
        <v>0.35182897140510466</v>
      </c>
      <c r="M258">
        <v>0.70301546144108473</v>
      </c>
      <c r="N258">
        <v>0.71659219500000004</v>
      </c>
      <c r="O258">
        <v>0.61822697564696949</v>
      </c>
      <c r="P258">
        <v>0.37904967602591794</v>
      </c>
      <c r="Q258">
        <v>0.59099099099999997</v>
      </c>
      <c r="R258">
        <v>0.50142450100000002</v>
      </c>
      <c r="S258">
        <v>1</v>
      </c>
      <c r="T258">
        <v>0.58557775367970055</v>
      </c>
      <c r="U258">
        <v>0.55920505562407152</v>
      </c>
      <c r="V258">
        <v>8.6</v>
      </c>
    </row>
    <row r="259" spans="1:22" x14ac:dyDescent="0.25">
      <c r="A259">
        <v>0.16119139201247609</v>
      </c>
      <c r="B259">
        <v>1</v>
      </c>
      <c r="C259">
        <v>0.45557532946687052</v>
      </c>
      <c r="D259">
        <v>0.62469574418522622</v>
      </c>
      <c r="E259">
        <v>0.62903225806451601</v>
      </c>
      <c r="F259">
        <v>0.51182444299999996</v>
      </c>
      <c r="G259">
        <v>0.43380988953936411</v>
      </c>
      <c r="H259">
        <v>0.52153110047846885</v>
      </c>
      <c r="I259">
        <v>0.28723404255319152</v>
      </c>
      <c r="J259">
        <v>0.307028313</v>
      </c>
      <c r="K259">
        <v>0.21307725399999999</v>
      </c>
      <c r="L259">
        <v>0.2089031384356132</v>
      </c>
      <c r="M259">
        <v>0.63780840625495239</v>
      </c>
      <c r="N259">
        <v>0</v>
      </c>
      <c r="O259">
        <v>0.46927978315288715</v>
      </c>
      <c r="P259">
        <v>0.23758099352051837</v>
      </c>
      <c r="Q259">
        <v>0</v>
      </c>
      <c r="R259">
        <v>0</v>
      </c>
      <c r="S259">
        <v>3</v>
      </c>
      <c r="T259">
        <v>0.59512695031531881</v>
      </c>
      <c r="U259">
        <v>0.63190205831723889</v>
      </c>
      <c r="V259">
        <v>6.5</v>
      </c>
    </row>
    <row r="260" spans="1:22" x14ac:dyDescent="0.25">
      <c r="A260">
        <v>0.16014842606082544</v>
      </c>
      <c r="B260">
        <v>0.33333333333333331</v>
      </c>
      <c r="C260">
        <v>0.43709248004757445</v>
      </c>
      <c r="D260">
        <v>0.48494427443115862</v>
      </c>
      <c r="E260">
        <v>0.5967741935483869</v>
      </c>
      <c r="F260">
        <v>0.57435897400000002</v>
      </c>
      <c r="G260">
        <v>5.6949888520149303E-2</v>
      </c>
      <c r="H260">
        <v>3.5885167464114833E-3</v>
      </c>
      <c r="I260">
        <v>0.34722222222222221</v>
      </c>
      <c r="J260">
        <v>0.21105527600000001</v>
      </c>
      <c r="K260">
        <v>0.13930348300000001</v>
      </c>
      <c r="L260">
        <v>0.69908828227061071</v>
      </c>
      <c r="M260">
        <v>0.97695258732484502</v>
      </c>
      <c r="N260">
        <v>0</v>
      </c>
      <c r="O260">
        <v>0.5677934338608035</v>
      </c>
      <c r="P260">
        <v>0</v>
      </c>
      <c r="Q260">
        <v>0</v>
      </c>
      <c r="R260">
        <v>0</v>
      </c>
      <c r="S260">
        <v>1</v>
      </c>
      <c r="T260">
        <v>0.43333621711278486</v>
      </c>
      <c r="U260">
        <v>0.72735274059667188</v>
      </c>
      <c r="V260">
        <v>6.3</v>
      </c>
    </row>
    <row r="261" spans="1:22" x14ac:dyDescent="0.25">
      <c r="A261">
        <v>2.1957146288053651E-2</v>
      </c>
      <c r="B261">
        <v>1</v>
      </c>
      <c r="C261">
        <v>0.68789508492999929</v>
      </c>
      <c r="D261">
        <v>0.6893977232828794</v>
      </c>
      <c r="E261">
        <v>0.64516129032258052</v>
      </c>
      <c r="F261">
        <v>0.55954814399999997</v>
      </c>
      <c r="G261">
        <v>0.35869961903613845</v>
      </c>
      <c r="H261">
        <v>0.2930622009569378</v>
      </c>
      <c r="I261">
        <v>0.46666666666666667</v>
      </c>
      <c r="J261">
        <v>0.306989493</v>
      </c>
      <c r="K261">
        <v>0.21918380100000001</v>
      </c>
      <c r="L261">
        <v>0.6298592558385645</v>
      </c>
      <c r="M261">
        <v>0.74307078703952312</v>
      </c>
      <c r="N261">
        <v>0.78563098899999995</v>
      </c>
      <c r="O261">
        <v>0.32619746890519274</v>
      </c>
      <c r="P261">
        <v>0.28185745140388768</v>
      </c>
      <c r="Q261">
        <v>0.69567325199999996</v>
      </c>
      <c r="R261">
        <v>0.68299413600000003</v>
      </c>
      <c r="S261">
        <v>3</v>
      </c>
      <c r="T261">
        <v>0.35044351381914302</v>
      </c>
      <c r="U261">
        <v>0.37589732556285138</v>
      </c>
      <c r="V261">
        <v>6.6</v>
      </c>
    </row>
    <row r="262" spans="1:22" x14ac:dyDescent="0.25">
      <c r="A262">
        <v>7.572573612047781E-2</v>
      </c>
      <c r="B262">
        <v>0.66666666666666663</v>
      </c>
      <c r="C262">
        <v>0.6993444538550716</v>
      </c>
      <c r="D262">
        <v>0.59816988473004984</v>
      </c>
      <c r="E262">
        <v>0.2741935483870967</v>
      </c>
      <c r="F262">
        <v>0.42051282099999998</v>
      </c>
      <c r="G262">
        <v>0.60802062280231817</v>
      </c>
      <c r="H262">
        <v>2.5119617224880382E-2</v>
      </c>
      <c r="I262">
        <v>0.10526315789473684</v>
      </c>
      <c r="J262">
        <v>0.21440535999999999</v>
      </c>
      <c r="K262">
        <v>0.20895522399999999</v>
      </c>
      <c r="L262">
        <v>0.39903911170917211</v>
      </c>
      <c r="M262">
        <v>0.58893121227415413</v>
      </c>
      <c r="N262">
        <v>0.75986212200000003</v>
      </c>
      <c r="O262">
        <v>0.66342136555936804</v>
      </c>
      <c r="P262">
        <v>0.32181425485961124</v>
      </c>
      <c r="Q262">
        <v>0.66090733599999996</v>
      </c>
      <c r="R262">
        <v>0.66886446899999996</v>
      </c>
      <c r="S262">
        <v>2</v>
      </c>
      <c r="T262">
        <v>0.52528059077943678</v>
      </c>
      <c r="U262">
        <v>0.54012179153369544</v>
      </c>
      <c r="V262">
        <v>4.3</v>
      </c>
    </row>
    <row r="263" spans="1:22" x14ac:dyDescent="0.25">
      <c r="A263">
        <v>4.7570959849391754E-2</v>
      </c>
      <c r="B263">
        <v>1</v>
      </c>
      <c r="C263">
        <v>0.43853744604671552</v>
      </c>
      <c r="D263">
        <v>0.59854210821261666</v>
      </c>
      <c r="E263">
        <v>0.72580645161290314</v>
      </c>
      <c r="F263">
        <v>0.45680473399999999</v>
      </c>
      <c r="G263">
        <v>0.31666327187088777</v>
      </c>
      <c r="H263">
        <v>7.7751196172248807E-2</v>
      </c>
      <c r="I263">
        <v>0.26923076923076922</v>
      </c>
      <c r="J263">
        <v>0.27058368799999999</v>
      </c>
      <c r="K263">
        <v>0.1836969</v>
      </c>
      <c r="L263">
        <v>0.22601411008281663</v>
      </c>
      <c r="M263">
        <v>0.67434234536112347</v>
      </c>
      <c r="N263">
        <v>0.88329383100000003</v>
      </c>
      <c r="O263">
        <v>0.54717500439526379</v>
      </c>
      <c r="P263">
        <v>0.24838012958963282</v>
      </c>
      <c r="Q263">
        <v>0.67583888199999997</v>
      </c>
      <c r="R263">
        <v>0.75758701799999995</v>
      </c>
      <c r="S263">
        <v>3</v>
      </c>
      <c r="T263">
        <v>0.49182730894706717</v>
      </c>
      <c r="U263">
        <v>0.48082788139944332</v>
      </c>
      <c r="V263">
        <v>7.1</v>
      </c>
    </row>
    <row r="264" spans="1:22" x14ac:dyDescent="0.25">
      <c r="A264">
        <v>1.8436539859146173E-2</v>
      </c>
      <c r="B264">
        <v>1</v>
      </c>
      <c r="C264">
        <v>0.46536110141754827</v>
      </c>
      <c r="D264">
        <v>0.57429362645703275</v>
      </c>
      <c r="E264">
        <v>0.80645161290322565</v>
      </c>
      <c r="F264">
        <v>0.612649573</v>
      </c>
      <c r="G264">
        <v>0.51668489784958627</v>
      </c>
      <c r="H264">
        <v>0.1423444976076555</v>
      </c>
      <c r="I264">
        <v>0.13333333333333333</v>
      </c>
      <c r="J264">
        <v>0.27828028999999999</v>
      </c>
      <c r="K264">
        <v>0.21359867299999999</v>
      </c>
      <c r="L264">
        <v>0.20400022888063743</v>
      </c>
      <c r="M264">
        <v>0.59134360135071795</v>
      </c>
      <c r="N264">
        <v>0.864130061</v>
      </c>
      <c r="O264">
        <v>0.40789032297589939</v>
      </c>
      <c r="P264">
        <v>0.25377969762419006</v>
      </c>
      <c r="Q264">
        <v>0.69523128899999997</v>
      </c>
      <c r="R264">
        <v>0.70874424700000005</v>
      </c>
      <c r="S264">
        <v>3</v>
      </c>
      <c r="T264">
        <v>0.25014863982643804</v>
      </c>
      <c r="U264">
        <v>0.30696530764342633</v>
      </c>
      <c r="V264">
        <v>7.6</v>
      </c>
    </row>
    <row r="265" spans="1:22" x14ac:dyDescent="0.25">
      <c r="A265">
        <v>2.3115403923655832E-2</v>
      </c>
      <c r="B265">
        <v>1</v>
      </c>
      <c r="C265">
        <v>0.51538888608074473</v>
      </c>
      <c r="D265">
        <v>0.6329013162917595</v>
      </c>
      <c r="E265">
        <v>0.83870967741935454</v>
      </c>
      <c r="F265">
        <v>0.56130536099999995</v>
      </c>
      <c r="G265">
        <v>0.35445470586211481</v>
      </c>
      <c r="H265">
        <v>0.14114832535885166</v>
      </c>
      <c r="I265">
        <v>0.37931034482758619</v>
      </c>
      <c r="J265">
        <v>0.39226435199999998</v>
      </c>
      <c r="K265">
        <v>0.31026684799999998</v>
      </c>
      <c r="L265">
        <v>0.36317406330504015</v>
      </c>
      <c r="M265">
        <v>0.75788065060614329</v>
      </c>
      <c r="N265">
        <v>0.87472500099999995</v>
      </c>
      <c r="O265">
        <v>0.37768465493237063</v>
      </c>
      <c r="P265">
        <v>0.26565874730021599</v>
      </c>
      <c r="Q265">
        <v>0.64148783300000001</v>
      </c>
      <c r="R265">
        <v>0.633444075</v>
      </c>
      <c r="S265">
        <v>3</v>
      </c>
      <c r="T265">
        <v>0.80618975459296316</v>
      </c>
      <c r="U265">
        <v>0.82923334315635411</v>
      </c>
      <c r="V265">
        <v>7.8</v>
      </c>
    </row>
    <row r="266" spans="1:22" x14ac:dyDescent="0.25">
      <c r="A266">
        <v>8.113308226567835E-2</v>
      </c>
      <c r="B266">
        <v>0.33333333333333331</v>
      </c>
      <c r="C266">
        <v>0.69395845346282004</v>
      </c>
      <c r="D266">
        <v>0.74972840672045349</v>
      </c>
      <c r="E266">
        <v>0.48387096774193533</v>
      </c>
      <c r="F266">
        <v>0.51461022199999995</v>
      </c>
      <c r="G266">
        <v>0.36081258321539506</v>
      </c>
      <c r="H266">
        <v>5.9808612440191387E-3</v>
      </c>
      <c r="I266">
        <v>0.3392857142857143</v>
      </c>
      <c r="J266">
        <v>0.35506390999999998</v>
      </c>
      <c r="K266">
        <v>0.20194330399999999</v>
      </c>
      <c r="L266">
        <v>0.53105937821870852</v>
      </c>
      <c r="M266">
        <v>0.79312951197426895</v>
      </c>
      <c r="N266">
        <v>0.85827582300000005</v>
      </c>
      <c r="O266">
        <v>0.43666791022813445</v>
      </c>
      <c r="P266">
        <v>0.43628509719222464</v>
      </c>
      <c r="Q266">
        <v>0.60882745900000002</v>
      </c>
      <c r="R266">
        <v>0.73354782100000004</v>
      </c>
      <c r="S266">
        <v>1</v>
      </c>
      <c r="T266">
        <v>0.68820839216440077</v>
      </c>
      <c r="U266">
        <v>0.76219340269805436</v>
      </c>
      <c r="V266">
        <v>5.6</v>
      </c>
    </row>
    <row r="267" spans="1:22" x14ac:dyDescent="0.25">
      <c r="A267">
        <v>2.0118786496819075E-2</v>
      </c>
      <c r="B267">
        <v>0.33333333333333331</v>
      </c>
      <c r="C267">
        <v>0.64360855642421066</v>
      </c>
      <c r="D267">
        <v>0.73431347938039282</v>
      </c>
      <c r="E267">
        <v>0.77419354838709675</v>
      </c>
      <c r="F267">
        <v>0.59606440100000002</v>
      </c>
      <c r="G267">
        <v>0.28558551173248153</v>
      </c>
      <c r="H267">
        <v>7.2966507177033499E-2</v>
      </c>
      <c r="I267">
        <v>0.28000000000000003</v>
      </c>
      <c r="J267">
        <v>0.25850181100000003</v>
      </c>
      <c r="K267">
        <v>0.233252343</v>
      </c>
      <c r="L267">
        <v>0.31400574596712749</v>
      </c>
      <c r="M267">
        <v>0.57569910671030344</v>
      </c>
      <c r="N267">
        <v>0.90917214999999996</v>
      </c>
      <c r="O267">
        <v>0.53209214501946422</v>
      </c>
      <c r="P267">
        <v>0.11987041036717062</v>
      </c>
      <c r="Q267">
        <v>0.63590294800000002</v>
      </c>
      <c r="R267">
        <v>0.61538461499999997</v>
      </c>
      <c r="S267">
        <v>1</v>
      </c>
      <c r="T267">
        <v>0</v>
      </c>
      <c r="U267">
        <v>0</v>
      </c>
      <c r="V267">
        <v>7.4</v>
      </c>
    </row>
    <row r="268" spans="1:22" x14ac:dyDescent="0.25">
      <c r="A268">
        <v>5.6133907988999449E-2</v>
      </c>
      <c r="B268">
        <v>0.66666666666666663</v>
      </c>
      <c r="C268">
        <v>0.59088067739749883</v>
      </c>
      <c r="D268">
        <v>0.49081110240372822</v>
      </c>
      <c r="E268">
        <v>0.87096774193548376</v>
      </c>
      <c r="F268">
        <v>0.711000827</v>
      </c>
      <c r="G268">
        <v>0.83915957204361113</v>
      </c>
      <c r="H268">
        <v>0.14473684210526316</v>
      </c>
      <c r="I268">
        <v>0.2608695652173913</v>
      </c>
      <c r="J268">
        <v>0.34495055899999999</v>
      </c>
      <c r="K268">
        <v>0.238164019</v>
      </c>
      <c r="L268">
        <v>0.2652514565219643</v>
      </c>
      <c r="M268">
        <v>0.54035651007815366</v>
      </c>
      <c r="N268">
        <v>0.86035113399999996</v>
      </c>
      <c r="O268">
        <v>0.67065608254478259</v>
      </c>
      <c r="P268">
        <v>0.48812095032397407</v>
      </c>
      <c r="Q268">
        <v>0.61083599099999997</v>
      </c>
      <c r="R268">
        <v>0.68439772799999998</v>
      </c>
      <c r="S268">
        <v>2</v>
      </c>
      <c r="T268">
        <v>0</v>
      </c>
      <c r="U268">
        <v>0</v>
      </c>
      <c r="V26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776F-51D8-4EC7-B21A-9FADA37C2CD7}">
  <dimension ref="A1:V327"/>
  <sheetViews>
    <sheetView topLeftCell="A306" workbookViewId="0">
      <selection activeCell="V16" sqref="V16"/>
    </sheetView>
  </sheetViews>
  <sheetFormatPr defaultRowHeight="15" x14ac:dyDescent="0.25"/>
  <sheetData>
    <row r="1" spans="1:22" x14ac:dyDescent="0.25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R1" t="s">
        <v>349</v>
      </c>
      <c r="S1" t="s">
        <v>350</v>
      </c>
      <c r="T1" t="s">
        <v>351</v>
      </c>
      <c r="U1" t="s">
        <v>352</v>
      </c>
      <c r="V1" t="s">
        <v>353</v>
      </c>
    </row>
    <row r="2" spans="1:22" x14ac:dyDescent="0.25">
      <c r="A2" t="s">
        <v>354</v>
      </c>
      <c r="B2" t="s">
        <v>2</v>
      </c>
      <c r="C2" t="e">
        <f>VLOOKUP(B2,Sheet2!A2:V327,22,FALSE)</f>
        <v>#N/A</v>
      </c>
      <c r="D2">
        <v>6.9</v>
      </c>
      <c r="E2">
        <v>62847</v>
      </c>
      <c r="F2" t="s">
        <v>355</v>
      </c>
      <c r="G2">
        <v>3</v>
      </c>
      <c r="H2">
        <v>1999</v>
      </c>
      <c r="I2">
        <v>374</v>
      </c>
      <c r="J2">
        <v>147800</v>
      </c>
      <c r="K2" t="s">
        <v>356</v>
      </c>
      <c r="L2" t="s">
        <v>357</v>
      </c>
      <c r="M2">
        <v>4951</v>
      </c>
      <c r="N2">
        <v>16000000</v>
      </c>
      <c r="O2" t="s">
        <v>358</v>
      </c>
      <c r="P2">
        <v>12.069966000000001</v>
      </c>
      <c r="Q2" t="s">
        <v>359</v>
      </c>
      <c r="R2">
        <v>53478166</v>
      </c>
      <c r="S2" t="s">
        <v>360</v>
      </c>
      <c r="T2">
        <v>1768</v>
      </c>
      <c r="U2">
        <v>3.3423853750000001</v>
      </c>
      <c r="V2">
        <f>(R2-N2)/N2</f>
        <v>2.3423853750000001</v>
      </c>
    </row>
    <row r="3" spans="1:22" x14ac:dyDescent="0.25">
      <c r="A3" t="s">
        <v>361</v>
      </c>
      <c r="B3" t="s">
        <v>3</v>
      </c>
      <c r="C3">
        <v>1968</v>
      </c>
      <c r="D3">
        <v>8.4</v>
      </c>
      <c r="E3">
        <v>163227</v>
      </c>
      <c r="F3" t="s">
        <v>362</v>
      </c>
      <c r="G3">
        <v>0</v>
      </c>
      <c r="H3">
        <v>1968</v>
      </c>
      <c r="I3">
        <v>919</v>
      </c>
      <c r="J3">
        <v>62622</v>
      </c>
      <c r="K3" t="s">
        <v>363</v>
      </c>
      <c r="L3" t="s">
        <v>364</v>
      </c>
      <c r="M3">
        <v>62</v>
      </c>
      <c r="N3">
        <v>10500000</v>
      </c>
      <c r="O3" t="s">
        <v>365</v>
      </c>
      <c r="P3">
        <v>22.494622</v>
      </c>
      <c r="Q3" t="s">
        <v>366</v>
      </c>
      <c r="R3">
        <v>68700000</v>
      </c>
      <c r="S3" t="s">
        <v>367</v>
      </c>
      <c r="T3">
        <v>3075</v>
      </c>
      <c r="U3">
        <v>6.54285714285714</v>
      </c>
      <c r="V3">
        <f t="shared" ref="V3:V66" si="0">(R3-N3)/N3</f>
        <v>5.5428571428571427</v>
      </c>
    </row>
    <row r="4" spans="1:22" x14ac:dyDescent="0.25">
      <c r="A4" t="s">
        <v>368</v>
      </c>
      <c r="B4" t="s">
        <v>4</v>
      </c>
      <c r="C4">
        <v>1982</v>
      </c>
      <c r="D4">
        <v>6.9</v>
      </c>
      <c r="E4">
        <v>22289</v>
      </c>
      <c r="F4" t="s">
        <v>369</v>
      </c>
      <c r="G4">
        <v>2</v>
      </c>
      <c r="H4">
        <v>1982</v>
      </c>
      <c r="I4">
        <v>5355</v>
      </c>
      <c r="J4">
        <v>83511</v>
      </c>
      <c r="K4" t="s">
        <v>370</v>
      </c>
      <c r="L4" t="s">
        <v>371</v>
      </c>
      <c r="M4">
        <v>150</v>
      </c>
      <c r="N4">
        <v>12000000</v>
      </c>
      <c r="O4" t="s">
        <v>372</v>
      </c>
      <c r="P4">
        <v>15.297120999999899</v>
      </c>
      <c r="Q4" t="s">
        <v>373</v>
      </c>
      <c r="R4">
        <v>78868508</v>
      </c>
      <c r="S4" t="s">
        <v>374</v>
      </c>
      <c r="T4">
        <v>364</v>
      </c>
      <c r="U4">
        <v>6.5723756666666597</v>
      </c>
      <c r="V4">
        <f t="shared" si="0"/>
        <v>5.5723756666666668</v>
      </c>
    </row>
    <row r="5" spans="1:22" x14ac:dyDescent="0.25">
      <c r="A5" t="s">
        <v>375</v>
      </c>
      <c r="B5" t="s">
        <v>5</v>
      </c>
      <c r="C5">
        <v>1999</v>
      </c>
      <c r="D5">
        <v>6.3</v>
      </c>
      <c r="E5">
        <v>48212</v>
      </c>
      <c r="F5" t="s">
        <v>376</v>
      </c>
      <c r="G5">
        <v>1</v>
      </c>
      <c r="H5">
        <v>1999</v>
      </c>
      <c r="I5">
        <v>146</v>
      </c>
      <c r="J5">
        <v>134273</v>
      </c>
      <c r="K5" t="s">
        <v>377</v>
      </c>
      <c r="L5" t="s">
        <v>378</v>
      </c>
      <c r="M5">
        <v>8224</v>
      </c>
      <c r="N5">
        <v>40000000</v>
      </c>
      <c r="O5" t="s">
        <v>379</v>
      </c>
      <c r="P5">
        <v>7.4737179999999901</v>
      </c>
      <c r="Q5" t="s">
        <v>380</v>
      </c>
      <c r="R5">
        <v>96618699</v>
      </c>
      <c r="S5" t="s">
        <v>381</v>
      </c>
      <c r="T5">
        <v>479</v>
      </c>
      <c r="U5">
        <v>2.4154674749999998</v>
      </c>
      <c r="V5">
        <f t="shared" si="0"/>
        <v>1.415467475</v>
      </c>
    </row>
    <row r="6" spans="1:22" x14ac:dyDescent="0.25">
      <c r="A6" t="s">
        <v>382</v>
      </c>
      <c r="B6" t="s">
        <v>6</v>
      </c>
      <c r="C6">
        <v>1988</v>
      </c>
      <c r="D6">
        <v>5.2</v>
      </c>
      <c r="E6">
        <v>13590</v>
      </c>
      <c r="F6" t="s">
        <v>383</v>
      </c>
      <c r="G6">
        <v>3</v>
      </c>
      <c r="H6">
        <v>1988</v>
      </c>
      <c r="I6">
        <v>6020</v>
      </c>
      <c r="J6">
        <v>95742</v>
      </c>
      <c r="K6" t="s">
        <v>384</v>
      </c>
      <c r="L6" t="s">
        <v>385</v>
      </c>
      <c r="M6">
        <v>10131</v>
      </c>
      <c r="N6">
        <v>7000000</v>
      </c>
      <c r="O6" t="s">
        <v>386</v>
      </c>
      <c r="P6">
        <v>8.120317</v>
      </c>
      <c r="Q6" t="s">
        <v>387</v>
      </c>
      <c r="R6">
        <v>72500000</v>
      </c>
      <c r="S6" t="s">
        <v>388</v>
      </c>
      <c r="T6">
        <v>287</v>
      </c>
      <c r="U6">
        <v>10.357142857142801</v>
      </c>
      <c r="V6">
        <f t="shared" si="0"/>
        <v>9.3571428571428577</v>
      </c>
    </row>
    <row r="7" spans="1:22" x14ac:dyDescent="0.25">
      <c r="A7" t="s">
        <v>389</v>
      </c>
      <c r="B7" t="s">
        <v>7</v>
      </c>
      <c r="C7">
        <v>1997</v>
      </c>
      <c r="D7">
        <v>6.3</v>
      </c>
      <c r="E7">
        <v>61978</v>
      </c>
      <c r="F7" t="s">
        <v>390</v>
      </c>
      <c r="G7">
        <v>1</v>
      </c>
      <c r="H7">
        <v>1997</v>
      </c>
      <c r="I7">
        <v>1068</v>
      </c>
      <c r="J7">
        <v>118571</v>
      </c>
      <c r="K7" t="s">
        <v>391</v>
      </c>
      <c r="L7" t="s">
        <v>392</v>
      </c>
      <c r="M7">
        <v>9772</v>
      </c>
      <c r="N7">
        <v>85000000</v>
      </c>
      <c r="O7" t="s">
        <v>393</v>
      </c>
      <c r="P7">
        <v>12.173291000000001</v>
      </c>
      <c r="Q7" t="s">
        <v>394</v>
      </c>
      <c r="R7">
        <v>315156409</v>
      </c>
      <c r="S7" t="s">
        <v>395</v>
      </c>
      <c r="T7">
        <v>859</v>
      </c>
      <c r="U7">
        <v>3.70772245882352</v>
      </c>
      <c r="V7">
        <f t="shared" si="0"/>
        <v>2.7077224588235294</v>
      </c>
    </row>
    <row r="8" spans="1:22" x14ac:dyDescent="0.25">
      <c r="A8" t="s">
        <v>396</v>
      </c>
      <c r="B8" t="s">
        <v>8</v>
      </c>
      <c r="C8">
        <v>1980</v>
      </c>
      <c r="D8">
        <v>7.8</v>
      </c>
      <c r="E8">
        <v>57692</v>
      </c>
      <c r="F8" t="s">
        <v>355</v>
      </c>
      <c r="G8">
        <v>3</v>
      </c>
      <c r="H8">
        <v>1980</v>
      </c>
      <c r="I8">
        <v>873</v>
      </c>
      <c r="J8">
        <v>80339</v>
      </c>
      <c r="K8" t="s">
        <v>397</v>
      </c>
      <c r="L8" t="s">
        <v>398</v>
      </c>
      <c r="M8">
        <v>813</v>
      </c>
      <c r="N8">
        <v>3500000</v>
      </c>
      <c r="O8" t="s">
        <v>399</v>
      </c>
      <c r="P8">
        <v>13.063203</v>
      </c>
      <c r="Q8" t="s">
        <v>373</v>
      </c>
      <c r="R8">
        <v>83453539</v>
      </c>
      <c r="S8" t="s">
        <v>400</v>
      </c>
      <c r="T8">
        <v>1104</v>
      </c>
      <c r="U8">
        <v>23.843868285714201</v>
      </c>
      <c r="V8">
        <f t="shared" si="0"/>
        <v>22.843868285714287</v>
      </c>
    </row>
    <row r="9" spans="1:22" x14ac:dyDescent="0.25">
      <c r="A9" t="s">
        <v>401</v>
      </c>
      <c r="B9" t="s">
        <v>9</v>
      </c>
      <c r="C9">
        <v>1988</v>
      </c>
      <c r="D9">
        <v>6.1</v>
      </c>
      <c r="E9">
        <v>5590</v>
      </c>
      <c r="F9" t="s">
        <v>402</v>
      </c>
      <c r="G9">
        <v>1</v>
      </c>
      <c r="H9">
        <v>1988</v>
      </c>
      <c r="I9">
        <v>2784</v>
      </c>
      <c r="J9">
        <v>94631</v>
      </c>
      <c r="K9" t="s">
        <v>403</v>
      </c>
      <c r="L9" t="s">
        <v>404</v>
      </c>
      <c r="M9">
        <v>10128</v>
      </c>
      <c r="N9">
        <v>16000000</v>
      </c>
      <c r="O9" t="s">
        <v>405</v>
      </c>
      <c r="P9">
        <v>15.133316000000001</v>
      </c>
      <c r="Q9" t="s">
        <v>406</v>
      </c>
      <c r="R9">
        <v>32155047</v>
      </c>
      <c r="S9" t="s">
        <v>407</v>
      </c>
      <c r="T9">
        <v>81</v>
      </c>
      <c r="U9">
        <v>2.0096904375000002</v>
      </c>
      <c r="V9">
        <f t="shared" si="0"/>
        <v>1.0096904375</v>
      </c>
    </row>
    <row r="10" spans="1:22" x14ac:dyDescent="0.25">
      <c r="A10" t="s">
        <v>408</v>
      </c>
      <c r="B10" t="s">
        <v>10</v>
      </c>
      <c r="C10">
        <v>1986</v>
      </c>
      <c r="D10">
        <v>8.5</v>
      </c>
      <c r="E10">
        <v>173518</v>
      </c>
      <c r="F10" t="s">
        <v>409</v>
      </c>
      <c r="G10">
        <v>3</v>
      </c>
      <c r="H10">
        <v>1986</v>
      </c>
      <c r="I10">
        <v>283</v>
      </c>
      <c r="J10">
        <v>90605</v>
      </c>
      <c r="K10" t="s">
        <v>410</v>
      </c>
      <c r="L10" t="s">
        <v>411</v>
      </c>
      <c r="M10">
        <v>679</v>
      </c>
      <c r="N10">
        <v>18500000</v>
      </c>
      <c r="O10" t="s">
        <v>412</v>
      </c>
      <c r="P10">
        <v>21.761178999999998</v>
      </c>
      <c r="Q10" t="s">
        <v>413</v>
      </c>
      <c r="R10">
        <v>183316455</v>
      </c>
      <c r="S10" t="s">
        <v>414</v>
      </c>
      <c r="T10">
        <v>3282</v>
      </c>
      <c r="U10">
        <v>9.9089975675675603</v>
      </c>
      <c r="V10">
        <f t="shared" si="0"/>
        <v>8.9089975675675674</v>
      </c>
    </row>
    <row r="11" spans="1:22" x14ac:dyDescent="0.25">
      <c r="A11" t="s">
        <v>415</v>
      </c>
      <c r="B11" t="s">
        <v>11</v>
      </c>
      <c r="C11">
        <v>1984</v>
      </c>
      <c r="D11">
        <v>8.4</v>
      </c>
      <c r="E11">
        <v>99138</v>
      </c>
      <c r="F11" t="s">
        <v>416</v>
      </c>
      <c r="G11">
        <v>3</v>
      </c>
      <c r="H11">
        <v>1984</v>
      </c>
      <c r="I11">
        <v>613</v>
      </c>
      <c r="J11">
        <v>86879</v>
      </c>
      <c r="K11" t="s">
        <v>417</v>
      </c>
      <c r="L11" t="s">
        <v>418</v>
      </c>
      <c r="M11">
        <v>279</v>
      </c>
      <c r="N11">
        <v>18000000</v>
      </c>
      <c r="O11" t="s">
        <v>419</v>
      </c>
      <c r="P11">
        <v>12.677592000000001</v>
      </c>
      <c r="Q11" t="s">
        <v>420</v>
      </c>
      <c r="R11">
        <v>51973029</v>
      </c>
      <c r="S11" t="s">
        <v>421</v>
      </c>
      <c r="T11">
        <v>1107</v>
      </c>
      <c r="U11">
        <v>2.8873905</v>
      </c>
      <c r="V11">
        <f t="shared" si="0"/>
        <v>1.8873905</v>
      </c>
    </row>
    <row r="12" spans="1:22" x14ac:dyDescent="0.25">
      <c r="A12" t="s">
        <v>422</v>
      </c>
      <c r="B12" t="s">
        <v>12</v>
      </c>
      <c r="C12">
        <v>1981</v>
      </c>
      <c r="D12">
        <v>7.5</v>
      </c>
      <c r="E12">
        <v>24443</v>
      </c>
      <c r="F12" t="s">
        <v>423</v>
      </c>
      <c r="G12">
        <v>2</v>
      </c>
      <c r="H12">
        <v>1981</v>
      </c>
      <c r="I12">
        <v>2873</v>
      </c>
      <c r="J12">
        <v>82010</v>
      </c>
      <c r="K12" t="s">
        <v>424</v>
      </c>
      <c r="L12" t="s">
        <v>425</v>
      </c>
      <c r="M12">
        <v>814</v>
      </c>
      <c r="N12">
        <v>10000000</v>
      </c>
      <c r="O12" t="s">
        <v>426</v>
      </c>
      <c r="P12">
        <v>13.3908019999999</v>
      </c>
      <c r="Q12" t="s">
        <v>427</v>
      </c>
      <c r="R12">
        <v>31973249</v>
      </c>
      <c r="S12" t="s">
        <v>428</v>
      </c>
      <c r="T12">
        <v>571</v>
      </c>
      <c r="U12">
        <v>3.1973248999999999</v>
      </c>
      <c r="V12">
        <f t="shared" si="0"/>
        <v>2.1973248999999999</v>
      </c>
    </row>
    <row r="13" spans="1:22" x14ac:dyDescent="0.25">
      <c r="A13" t="s">
        <v>429</v>
      </c>
      <c r="B13" t="s">
        <v>13</v>
      </c>
      <c r="C13">
        <v>2001</v>
      </c>
      <c r="D13">
        <v>5.7</v>
      </c>
      <c r="E13">
        <v>7425</v>
      </c>
      <c r="F13" t="s">
        <v>430</v>
      </c>
      <c r="G13">
        <v>1</v>
      </c>
      <c r="H13">
        <v>2001</v>
      </c>
      <c r="I13">
        <v>1112</v>
      </c>
      <c r="J13">
        <v>244000</v>
      </c>
      <c r="K13" t="s">
        <v>431</v>
      </c>
      <c r="L13" t="s">
        <v>432</v>
      </c>
      <c r="M13">
        <v>13496</v>
      </c>
      <c r="N13">
        <v>35000000</v>
      </c>
      <c r="O13" t="s">
        <v>433</v>
      </c>
      <c r="P13">
        <v>10.855383</v>
      </c>
      <c r="Q13" t="s">
        <v>434</v>
      </c>
      <c r="R13">
        <v>13678913</v>
      </c>
      <c r="S13" t="s">
        <v>435</v>
      </c>
      <c r="T13">
        <v>56</v>
      </c>
      <c r="U13">
        <v>0.39082608571428501</v>
      </c>
      <c r="V13">
        <f t="shared" si="0"/>
        <v>-0.60917391428571432</v>
      </c>
    </row>
    <row r="14" spans="1:22" x14ac:dyDescent="0.25">
      <c r="A14" t="s">
        <v>436</v>
      </c>
      <c r="B14" t="s">
        <v>14</v>
      </c>
      <c r="C14">
        <v>2000</v>
      </c>
      <c r="D14">
        <v>7.4</v>
      </c>
      <c r="E14">
        <v>101357</v>
      </c>
      <c r="F14" t="s">
        <v>437</v>
      </c>
      <c r="G14">
        <v>1</v>
      </c>
      <c r="H14">
        <v>2000</v>
      </c>
      <c r="I14">
        <v>64</v>
      </c>
      <c r="J14">
        <v>144084</v>
      </c>
      <c r="K14" t="s">
        <v>438</v>
      </c>
      <c r="L14" t="s">
        <v>439</v>
      </c>
      <c r="M14">
        <v>1359</v>
      </c>
      <c r="N14">
        <v>7000000</v>
      </c>
      <c r="O14" t="s">
        <v>440</v>
      </c>
      <c r="P14">
        <v>13.686715</v>
      </c>
      <c r="Q14" t="s">
        <v>441</v>
      </c>
      <c r="R14">
        <v>34266564</v>
      </c>
      <c r="S14" t="s">
        <v>442</v>
      </c>
      <c r="T14">
        <v>2128</v>
      </c>
      <c r="U14">
        <v>4.8952234285714198</v>
      </c>
      <c r="V14">
        <f t="shared" si="0"/>
        <v>3.8952234285714287</v>
      </c>
    </row>
    <row r="15" spans="1:22" x14ac:dyDescent="0.25">
      <c r="A15" t="s">
        <v>443</v>
      </c>
      <c r="B15" t="s">
        <v>15</v>
      </c>
      <c r="C15">
        <v>2001</v>
      </c>
      <c r="D15">
        <v>6</v>
      </c>
      <c r="E15">
        <v>16453</v>
      </c>
      <c r="F15" t="s">
        <v>437</v>
      </c>
      <c r="G15">
        <v>2</v>
      </c>
      <c r="H15">
        <v>2001</v>
      </c>
      <c r="I15">
        <v>154</v>
      </c>
      <c r="J15">
        <v>218817</v>
      </c>
      <c r="K15" t="s">
        <v>444</v>
      </c>
      <c r="L15" t="s">
        <v>445</v>
      </c>
      <c r="M15">
        <v>9989</v>
      </c>
      <c r="N15">
        <v>30000000</v>
      </c>
      <c r="O15" t="s">
        <v>446</v>
      </c>
      <c r="P15">
        <v>8.1421659999999996</v>
      </c>
      <c r="Q15" t="s">
        <v>447</v>
      </c>
      <c r="R15">
        <v>18195610</v>
      </c>
      <c r="S15" t="s">
        <v>448</v>
      </c>
      <c r="T15">
        <v>156</v>
      </c>
      <c r="U15">
        <v>0.60652033333333299</v>
      </c>
      <c r="V15">
        <f t="shared" si="0"/>
        <v>-0.39347966666666667</v>
      </c>
    </row>
    <row r="16" spans="1:22" x14ac:dyDescent="0.25">
      <c r="A16" t="s">
        <v>449</v>
      </c>
      <c r="B16" t="s">
        <v>16</v>
      </c>
      <c r="C16">
        <v>1997</v>
      </c>
      <c r="D16">
        <v>7.1</v>
      </c>
      <c r="E16">
        <v>75240</v>
      </c>
      <c r="F16" t="s">
        <v>450</v>
      </c>
      <c r="G16">
        <v>2</v>
      </c>
      <c r="H16">
        <v>1997</v>
      </c>
      <c r="I16">
        <v>5</v>
      </c>
      <c r="J16">
        <v>118655</v>
      </c>
      <c r="K16" t="s">
        <v>451</v>
      </c>
      <c r="L16" t="s">
        <v>452</v>
      </c>
      <c r="M16">
        <v>816</v>
      </c>
      <c r="N16">
        <v>16500000</v>
      </c>
      <c r="O16" t="s">
        <v>453</v>
      </c>
      <c r="P16">
        <v>11.749158999999899</v>
      </c>
      <c r="Q16" t="s">
        <v>454</v>
      </c>
      <c r="R16">
        <v>67683989</v>
      </c>
      <c r="S16" t="s">
        <v>455</v>
      </c>
      <c r="T16">
        <v>1033</v>
      </c>
      <c r="U16">
        <v>4.1020599393939303</v>
      </c>
      <c r="V16">
        <f t="shared" si="0"/>
        <v>3.1020599393939392</v>
      </c>
    </row>
    <row r="17" spans="1:22" x14ac:dyDescent="0.25">
      <c r="A17" t="s">
        <v>456</v>
      </c>
      <c r="B17" t="s">
        <v>17</v>
      </c>
      <c r="C17">
        <v>1984</v>
      </c>
      <c r="D17">
        <v>5.9</v>
      </c>
      <c r="E17">
        <v>14050</v>
      </c>
      <c r="F17" t="s">
        <v>355</v>
      </c>
      <c r="G17">
        <v>3</v>
      </c>
      <c r="H17">
        <v>1984</v>
      </c>
      <c r="I17">
        <v>6309</v>
      </c>
      <c r="J17">
        <v>86927</v>
      </c>
      <c r="K17" t="s">
        <v>457</v>
      </c>
      <c r="L17" t="s">
        <v>458</v>
      </c>
      <c r="M17">
        <v>12309</v>
      </c>
      <c r="N17">
        <v>6000000</v>
      </c>
      <c r="O17" t="s">
        <v>399</v>
      </c>
      <c r="P17">
        <v>5.5117560000000001</v>
      </c>
      <c r="Q17" t="s">
        <v>459</v>
      </c>
      <c r="R17">
        <v>38435947</v>
      </c>
      <c r="S17" t="s">
        <v>460</v>
      </c>
      <c r="T17">
        <v>156</v>
      </c>
      <c r="U17">
        <v>6.4059911666666602</v>
      </c>
      <c r="V17">
        <f t="shared" si="0"/>
        <v>5.4059911666666665</v>
      </c>
    </row>
    <row r="18" spans="1:22" x14ac:dyDescent="0.25">
      <c r="A18" t="s">
        <v>461</v>
      </c>
      <c r="B18" t="s">
        <v>18</v>
      </c>
      <c r="C18">
        <v>1975</v>
      </c>
      <c r="D18">
        <v>8.1</v>
      </c>
      <c r="E18">
        <v>40622</v>
      </c>
      <c r="F18" t="s">
        <v>462</v>
      </c>
      <c r="G18">
        <v>1</v>
      </c>
      <c r="H18">
        <v>1975</v>
      </c>
      <c r="I18">
        <v>2317</v>
      </c>
      <c r="J18">
        <v>72684</v>
      </c>
      <c r="K18" t="s">
        <v>463</v>
      </c>
      <c r="L18" t="s">
        <v>464</v>
      </c>
      <c r="M18">
        <v>3175</v>
      </c>
      <c r="N18">
        <v>11000000</v>
      </c>
      <c r="O18" t="s">
        <v>465</v>
      </c>
      <c r="P18">
        <v>14.003467000000001</v>
      </c>
      <c r="Q18" t="s">
        <v>466</v>
      </c>
      <c r="R18">
        <v>20000000</v>
      </c>
      <c r="S18" t="s">
        <v>467</v>
      </c>
      <c r="T18">
        <v>521</v>
      </c>
      <c r="U18">
        <v>1.8181818181818099</v>
      </c>
      <c r="V18">
        <f t="shared" si="0"/>
        <v>0.81818181818181823</v>
      </c>
    </row>
    <row r="19" spans="1:22" x14ac:dyDescent="0.25">
      <c r="A19" t="s">
        <v>468</v>
      </c>
      <c r="B19" t="s">
        <v>19</v>
      </c>
      <c r="C19">
        <v>2003</v>
      </c>
      <c r="D19">
        <v>6.3</v>
      </c>
      <c r="E19">
        <v>26295</v>
      </c>
      <c r="F19" t="s">
        <v>469</v>
      </c>
      <c r="G19">
        <v>3</v>
      </c>
      <c r="H19">
        <v>2003</v>
      </c>
      <c r="I19">
        <v>5567</v>
      </c>
      <c r="J19">
        <v>264395</v>
      </c>
      <c r="K19" t="s">
        <v>470</v>
      </c>
      <c r="L19" t="s">
        <v>471</v>
      </c>
      <c r="M19">
        <v>10782</v>
      </c>
      <c r="N19">
        <v>50000000</v>
      </c>
      <c r="O19" t="s">
        <v>472</v>
      </c>
      <c r="P19">
        <v>14.327717</v>
      </c>
      <c r="Q19" t="s">
        <v>473</v>
      </c>
      <c r="R19">
        <v>42792561</v>
      </c>
      <c r="S19" t="s">
        <v>474</v>
      </c>
      <c r="T19">
        <v>290</v>
      </c>
      <c r="U19">
        <v>0.85585122000000002</v>
      </c>
      <c r="V19">
        <f t="shared" si="0"/>
        <v>-0.14414878</v>
      </c>
    </row>
    <row r="20" spans="1:22" x14ac:dyDescent="0.25">
      <c r="A20" t="s">
        <v>475</v>
      </c>
      <c r="B20" t="s">
        <v>20</v>
      </c>
      <c r="C20">
        <v>2003</v>
      </c>
      <c r="D20">
        <v>8.1</v>
      </c>
      <c r="E20">
        <v>144264</v>
      </c>
      <c r="F20" t="s">
        <v>476</v>
      </c>
      <c r="G20">
        <v>1</v>
      </c>
      <c r="H20">
        <v>2003</v>
      </c>
      <c r="I20">
        <v>2402</v>
      </c>
      <c r="J20">
        <v>319061</v>
      </c>
      <c r="K20" t="s">
        <v>477</v>
      </c>
      <c r="L20" t="s">
        <v>478</v>
      </c>
      <c r="M20">
        <v>587</v>
      </c>
      <c r="N20">
        <v>70000000</v>
      </c>
      <c r="O20" t="s">
        <v>479</v>
      </c>
      <c r="P20">
        <v>14.739982999999899</v>
      </c>
      <c r="Q20" t="s">
        <v>480</v>
      </c>
      <c r="R20">
        <v>122919055</v>
      </c>
      <c r="S20" t="s">
        <v>481</v>
      </c>
      <c r="T20">
        <v>2064</v>
      </c>
      <c r="U20">
        <v>1.7559864999999999</v>
      </c>
      <c r="V20">
        <f t="shared" si="0"/>
        <v>0.75598650000000001</v>
      </c>
    </row>
    <row r="21" spans="1:22" x14ac:dyDescent="0.25">
      <c r="A21" t="s">
        <v>482</v>
      </c>
      <c r="B21" t="s">
        <v>21</v>
      </c>
      <c r="C21">
        <v>1982</v>
      </c>
      <c r="D21">
        <v>8.3000000000000007</v>
      </c>
      <c r="E21">
        <v>188735</v>
      </c>
      <c r="F21" t="s">
        <v>483</v>
      </c>
      <c r="G21">
        <v>1</v>
      </c>
      <c r="H21">
        <v>1982</v>
      </c>
      <c r="I21">
        <v>234</v>
      </c>
      <c r="J21">
        <v>83658</v>
      </c>
      <c r="K21" t="s">
        <v>484</v>
      </c>
      <c r="L21" t="s">
        <v>485</v>
      </c>
      <c r="M21">
        <v>78</v>
      </c>
      <c r="N21">
        <v>28000000</v>
      </c>
      <c r="O21" t="s">
        <v>486</v>
      </c>
      <c r="P21">
        <v>96.272373999999999</v>
      </c>
      <c r="Q21" t="s">
        <v>487</v>
      </c>
      <c r="R21">
        <v>33139618</v>
      </c>
      <c r="S21" t="s">
        <v>488</v>
      </c>
      <c r="T21">
        <v>3833</v>
      </c>
      <c r="U21">
        <v>1.1835577857142801</v>
      </c>
      <c r="V21">
        <f t="shared" si="0"/>
        <v>0.18355778571428571</v>
      </c>
    </row>
    <row r="22" spans="1:22" x14ac:dyDescent="0.25">
      <c r="A22" t="s">
        <v>489</v>
      </c>
      <c r="B22" t="s">
        <v>22</v>
      </c>
      <c r="C22">
        <v>1999</v>
      </c>
      <c r="D22">
        <v>6.4</v>
      </c>
      <c r="E22">
        <v>23489</v>
      </c>
      <c r="F22" t="s">
        <v>490</v>
      </c>
      <c r="G22">
        <v>3</v>
      </c>
      <c r="H22">
        <v>1999</v>
      </c>
      <c r="I22">
        <v>5342</v>
      </c>
      <c r="J22">
        <v>124298</v>
      </c>
      <c r="K22" t="s">
        <v>491</v>
      </c>
      <c r="L22" t="s">
        <v>492</v>
      </c>
      <c r="M22">
        <v>11622</v>
      </c>
      <c r="N22">
        <v>35000000</v>
      </c>
      <c r="O22" t="s">
        <v>493</v>
      </c>
      <c r="P22">
        <v>8.3559769999999993</v>
      </c>
      <c r="Q22" t="s">
        <v>494</v>
      </c>
      <c r="R22">
        <v>40263020</v>
      </c>
      <c r="S22" t="s">
        <v>495</v>
      </c>
      <c r="T22">
        <v>247</v>
      </c>
      <c r="U22">
        <v>1.150372</v>
      </c>
      <c r="V22">
        <f t="shared" si="0"/>
        <v>0.15037200000000001</v>
      </c>
    </row>
    <row r="23" spans="1:22" x14ac:dyDescent="0.25">
      <c r="A23" t="s">
        <v>496</v>
      </c>
      <c r="B23" t="s">
        <v>23</v>
      </c>
      <c r="C23">
        <v>1986</v>
      </c>
      <c r="D23">
        <v>7.8</v>
      </c>
      <c r="E23">
        <v>54576</v>
      </c>
      <c r="F23" t="s">
        <v>376</v>
      </c>
      <c r="G23">
        <v>1</v>
      </c>
      <c r="H23">
        <v>1986</v>
      </c>
      <c r="I23">
        <v>2662</v>
      </c>
      <c r="J23">
        <v>90756</v>
      </c>
      <c r="K23" t="s">
        <v>497</v>
      </c>
      <c r="L23" t="s">
        <v>498</v>
      </c>
      <c r="M23">
        <v>793</v>
      </c>
      <c r="N23">
        <v>6000000</v>
      </c>
      <c r="O23" t="s">
        <v>499</v>
      </c>
      <c r="P23">
        <v>7.8822469999999996</v>
      </c>
      <c r="Q23" t="s">
        <v>500</v>
      </c>
      <c r="R23">
        <v>8551228</v>
      </c>
      <c r="S23" t="s">
        <v>501</v>
      </c>
      <c r="T23">
        <v>758</v>
      </c>
      <c r="U23">
        <v>1.42520466666666</v>
      </c>
      <c r="V23">
        <f t="shared" si="0"/>
        <v>0.42520466666666668</v>
      </c>
    </row>
    <row r="24" spans="1:22" x14ac:dyDescent="0.25">
      <c r="A24" t="s">
        <v>502</v>
      </c>
      <c r="B24" t="s">
        <v>24</v>
      </c>
      <c r="C24">
        <v>1995</v>
      </c>
      <c r="D24">
        <v>8.4</v>
      </c>
      <c r="E24">
        <v>245652</v>
      </c>
      <c r="F24" t="s">
        <v>503</v>
      </c>
      <c r="G24">
        <v>2</v>
      </c>
      <c r="H24">
        <v>1995</v>
      </c>
      <c r="I24">
        <v>205</v>
      </c>
      <c r="J24">
        <v>112573</v>
      </c>
      <c r="K24" t="s">
        <v>504</v>
      </c>
      <c r="L24" t="s">
        <v>505</v>
      </c>
      <c r="M24">
        <v>197</v>
      </c>
      <c r="N24">
        <v>72000000</v>
      </c>
      <c r="O24" t="s">
        <v>506</v>
      </c>
      <c r="P24">
        <v>20.755148999999999</v>
      </c>
      <c r="Q24" t="s">
        <v>507</v>
      </c>
      <c r="R24">
        <v>210000000</v>
      </c>
      <c r="S24" t="s">
        <v>508</v>
      </c>
      <c r="T24">
        <v>3404</v>
      </c>
      <c r="U24">
        <v>2.9166666666666599</v>
      </c>
      <c r="V24">
        <f t="shared" si="0"/>
        <v>1.9166666666666667</v>
      </c>
    </row>
    <row r="25" spans="1:22" x14ac:dyDescent="0.25">
      <c r="A25" t="s">
        <v>509</v>
      </c>
      <c r="B25" t="s">
        <v>25</v>
      </c>
      <c r="C25">
        <v>1942</v>
      </c>
      <c r="D25">
        <v>8.8000000000000007</v>
      </c>
      <c r="E25">
        <v>170874</v>
      </c>
      <c r="F25" t="s">
        <v>462</v>
      </c>
      <c r="G25">
        <v>1</v>
      </c>
      <c r="H25">
        <v>1942</v>
      </c>
      <c r="I25">
        <v>1076</v>
      </c>
      <c r="J25">
        <v>34583</v>
      </c>
      <c r="K25" t="s">
        <v>510</v>
      </c>
      <c r="L25" t="s">
        <v>511</v>
      </c>
      <c r="M25">
        <v>289</v>
      </c>
      <c r="N25">
        <v>878000</v>
      </c>
      <c r="O25" t="s">
        <v>512</v>
      </c>
      <c r="P25">
        <v>13.916100999999999</v>
      </c>
      <c r="Q25" t="s">
        <v>420</v>
      </c>
      <c r="R25">
        <v>10462500</v>
      </c>
      <c r="S25" t="s">
        <v>513</v>
      </c>
      <c r="T25">
        <v>1462</v>
      </c>
      <c r="U25">
        <v>11.916287015945301</v>
      </c>
      <c r="V25">
        <f t="shared" si="0"/>
        <v>10.916287015945331</v>
      </c>
    </row>
    <row r="26" spans="1:22" x14ac:dyDescent="0.25">
      <c r="A26" t="s">
        <v>514</v>
      </c>
      <c r="B26" t="s">
        <v>26</v>
      </c>
      <c r="C26">
        <v>2000</v>
      </c>
      <c r="D26">
        <v>7.5</v>
      </c>
      <c r="E26">
        <v>104477</v>
      </c>
      <c r="F26" t="s">
        <v>515</v>
      </c>
      <c r="G26">
        <v>2</v>
      </c>
      <c r="H26">
        <v>2000</v>
      </c>
      <c r="I26">
        <v>3795</v>
      </c>
      <c r="J26">
        <v>162222</v>
      </c>
      <c r="K26" t="s">
        <v>516</v>
      </c>
      <c r="L26" t="s">
        <v>517</v>
      </c>
      <c r="M26">
        <v>8358</v>
      </c>
      <c r="N26">
        <v>90000000</v>
      </c>
      <c r="O26" t="s">
        <v>518</v>
      </c>
      <c r="P26">
        <v>21.296343</v>
      </c>
      <c r="Q26" t="s">
        <v>519</v>
      </c>
      <c r="R26">
        <v>429632142</v>
      </c>
      <c r="S26" t="s">
        <v>520</v>
      </c>
      <c r="T26">
        <v>3304</v>
      </c>
      <c r="U26">
        <v>4.7736904666666602</v>
      </c>
      <c r="V26">
        <f t="shared" si="0"/>
        <v>3.7736904666666669</v>
      </c>
    </row>
    <row r="27" spans="1:22" x14ac:dyDescent="0.25">
      <c r="A27" t="s">
        <v>521</v>
      </c>
      <c r="B27" t="s">
        <v>27</v>
      </c>
      <c r="C27">
        <v>1974</v>
      </c>
      <c r="D27">
        <v>6.5</v>
      </c>
      <c r="E27">
        <v>8303</v>
      </c>
      <c r="F27" t="s">
        <v>522</v>
      </c>
      <c r="G27">
        <v>0</v>
      </c>
      <c r="H27">
        <v>1974</v>
      </c>
      <c r="I27">
        <v>1814</v>
      </c>
      <c r="J27">
        <v>69945</v>
      </c>
      <c r="K27" t="s">
        <v>523</v>
      </c>
      <c r="L27" t="s">
        <v>524</v>
      </c>
      <c r="M27">
        <v>1410</v>
      </c>
      <c r="N27">
        <v>60000</v>
      </c>
      <c r="O27" t="s">
        <v>525</v>
      </c>
      <c r="P27">
        <v>4.9339230000000001</v>
      </c>
      <c r="Q27" t="s">
        <v>526</v>
      </c>
      <c r="R27">
        <v>0</v>
      </c>
      <c r="S27" t="s">
        <v>527</v>
      </c>
      <c r="T27">
        <v>120</v>
      </c>
      <c r="U27">
        <v>0</v>
      </c>
      <c r="V27">
        <f t="shared" si="0"/>
        <v>-1</v>
      </c>
    </row>
    <row r="28" spans="1:22" x14ac:dyDescent="0.25">
      <c r="A28" t="s">
        <v>528</v>
      </c>
      <c r="B28" t="s">
        <v>28</v>
      </c>
      <c r="C28">
        <v>2001</v>
      </c>
      <c r="D28">
        <v>8.3000000000000007</v>
      </c>
      <c r="E28">
        <v>215194</v>
      </c>
      <c r="F28" t="s">
        <v>529</v>
      </c>
      <c r="G28">
        <v>3</v>
      </c>
      <c r="H28">
        <v>2001</v>
      </c>
      <c r="I28">
        <v>887</v>
      </c>
      <c r="J28">
        <v>246578</v>
      </c>
      <c r="K28" t="s">
        <v>530</v>
      </c>
      <c r="L28" t="s">
        <v>531</v>
      </c>
      <c r="M28">
        <v>141</v>
      </c>
      <c r="N28">
        <v>6000000</v>
      </c>
      <c r="O28" t="s">
        <v>532</v>
      </c>
      <c r="P28">
        <v>18.303148</v>
      </c>
      <c r="Q28" t="s">
        <v>533</v>
      </c>
      <c r="R28">
        <v>1270522</v>
      </c>
      <c r="S28" t="s">
        <v>534</v>
      </c>
      <c r="T28">
        <v>3574</v>
      </c>
      <c r="U28">
        <v>0.21175366666666601</v>
      </c>
      <c r="V28">
        <f t="shared" si="0"/>
        <v>-0.78824633333333338</v>
      </c>
    </row>
    <row r="29" spans="1:22" x14ac:dyDescent="0.25">
      <c r="A29" t="s">
        <v>535</v>
      </c>
      <c r="B29" t="s">
        <v>29</v>
      </c>
      <c r="C29">
        <v>1999</v>
      </c>
      <c r="D29">
        <v>6.3</v>
      </c>
      <c r="E29">
        <v>16417</v>
      </c>
      <c r="F29" t="s">
        <v>536</v>
      </c>
      <c r="G29">
        <v>3</v>
      </c>
      <c r="H29">
        <v>1999</v>
      </c>
      <c r="I29">
        <v>1844</v>
      </c>
      <c r="J29">
        <v>157503</v>
      </c>
      <c r="K29" t="s">
        <v>537</v>
      </c>
      <c r="L29" t="s">
        <v>538</v>
      </c>
      <c r="M29">
        <v>10490</v>
      </c>
      <c r="N29">
        <v>10000000</v>
      </c>
      <c r="O29" t="s">
        <v>399</v>
      </c>
      <c r="P29">
        <v>6.3967669999999996</v>
      </c>
      <c r="Q29" t="s">
        <v>539</v>
      </c>
      <c r="R29">
        <v>10571408</v>
      </c>
      <c r="S29" t="s">
        <v>540</v>
      </c>
      <c r="T29">
        <v>88</v>
      </c>
      <c r="U29">
        <v>1.0571408</v>
      </c>
      <c r="V29">
        <f t="shared" si="0"/>
        <v>5.7140799999999999E-2</v>
      </c>
    </row>
    <row r="30" spans="1:22" x14ac:dyDescent="0.25">
      <c r="A30" t="s">
        <v>541</v>
      </c>
      <c r="B30" t="s">
        <v>30</v>
      </c>
      <c r="C30">
        <v>1933</v>
      </c>
      <c r="D30">
        <v>8.1</v>
      </c>
      <c r="E30">
        <v>27112</v>
      </c>
      <c r="F30" t="s">
        <v>542</v>
      </c>
      <c r="G30">
        <v>1</v>
      </c>
      <c r="H30">
        <v>1933</v>
      </c>
      <c r="I30">
        <v>5185</v>
      </c>
      <c r="J30">
        <v>23969</v>
      </c>
      <c r="K30" t="s">
        <v>543</v>
      </c>
      <c r="L30" t="s">
        <v>544</v>
      </c>
      <c r="M30">
        <v>3063</v>
      </c>
      <c r="N30">
        <v>0</v>
      </c>
      <c r="O30" t="s">
        <v>399</v>
      </c>
      <c r="P30">
        <v>6.8199569999999996</v>
      </c>
      <c r="Q30" t="s">
        <v>373</v>
      </c>
      <c r="R30">
        <v>0</v>
      </c>
      <c r="S30" t="s">
        <v>545</v>
      </c>
      <c r="T30">
        <v>170</v>
      </c>
      <c r="U30">
        <v>0</v>
      </c>
      <c r="V30" t="e">
        <f t="shared" si="0"/>
        <v>#DIV/0!</v>
      </c>
    </row>
    <row r="31" spans="1:22" x14ac:dyDescent="0.25">
      <c r="A31" t="s">
        <v>546</v>
      </c>
      <c r="B31" t="s">
        <v>31</v>
      </c>
      <c r="C31">
        <v>2004</v>
      </c>
      <c r="D31">
        <v>8.5</v>
      </c>
      <c r="E31">
        <v>224838</v>
      </c>
      <c r="F31" t="s">
        <v>547</v>
      </c>
      <c r="G31">
        <v>2</v>
      </c>
      <c r="H31">
        <v>2004</v>
      </c>
      <c r="I31">
        <v>133</v>
      </c>
      <c r="J31">
        <v>338013</v>
      </c>
      <c r="K31" t="s">
        <v>548</v>
      </c>
      <c r="L31" t="s">
        <v>549</v>
      </c>
      <c r="M31">
        <v>38</v>
      </c>
      <c r="N31">
        <v>20000000</v>
      </c>
      <c r="O31" t="s">
        <v>550</v>
      </c>
      <c r="P31">
        <v>12.906326999999999</v>
      </c>
      <c r="Q31" t="s">
        <v>551</v>
      </c>
      <c r="R31">
        <v>72258126</v>
      </c>
      <c r="S31" t="s">
        <v>552</v>
      </c>
      <c r="T31">
        <v>3758</v>
      </c>
      <c r="U31">
        <v>3.6129063000000001</v>
      </c>
      <c r="V31">
        <f t="shared" si="0"/>
        <v>2.6129063000000001</v>
      </c>
    </row>
    <row r="32" spans="1:22" x14ac:dyDescent="0.25">
      <c r="A32" t="s">
        <v>553</v>
      </c>
      <c r="B32" t="s">
        <v>32</v>
      </c>
      <c r="C32">
        <v>1993</v>
      </c>
      <c r="D32">
        <v>4</v>
      </c>
      <c r="E32">
        <v>3947</v>
      </c>
      <c r="F32" t="s">
        <v>554</v>
      </c>
      <c r="G32">
        <v>3</v>
      </c>
      <c r="H32">
        <v>1993</v>
      </c>
      <c r="I32">
        <v>1790</v>
      </c>
      <c r="J32">
        <v>106834</v>
      </c>
      <c r="K32" t="s">
        <v>555</v>
      </c>
      <c r="L32" t="s">
        <v>556</v>
      </c>
      <c r="M32">
        <v>34444</v>
      </c>
      <c r="N32">
        <v>8000000</v>
      </c>
      <c r="O32" t="s">
        <v>557</v>
      </c>
      <c r="P32">
        <v>2.9707240000000001</v>
      </c>
      <c r="Q32" t="s">
        <v>558</v>
      </c>
      <c r="R32">
        <v>0</v>
      </c>
      <c r="S32" t="s">
        <v>559</v>
      </c>
      <c r="T32">
        <v>29</v>
      </c>
      <c r="U32">
        <v>0</v>
      </c>
      <c r="V32">
        <f t="shared" si="0"/>
        <v>-1</v>
      </c>
    </row>
    <row r="33" spans="1:22" x14ac:dyDescent="0.25">
      <c r="A33" t="s">
        <v>560</v>
      </c>
      <c r="B33" t="s">
        <v>33</v>
      </c>
      <c r="C33">
        <v>1997</v>
      </c>
      <c r="D33">
        <v>6.4</v>
      </c>
      <c r="E33">
        <v>45497</v>
      </c>
      <c r="F33" t="s">
        <v>561</v>
      </c>
      <c r="G33">
        <v>3</v>
      </c>
      <c r="H33">
        <v>1997</v>
      </c>
      <c r="I33">
        <v>662</v>
      </c>
      <c r="J33">
        <v>119081</v>
      </c>
      <c r="K33" t="s">
        <v>562</v>
      </c>
      <c r="L33" t="s">
        <v>563</v>
      </c>
      <c r="M33">
        <v>8413</v>
      </c>
      <c r="N33">
        <v>60000000</v>
      </c>
      <c r="O33" t="s">
        <v>564</v>
      </c>
      <c r="P33">
        <v>11.335072</v>
      </c>
      <c r="Q33" t="s">
        <v>565</v>
      </c>
      <c r="R33">
        <v>26673242</v>
      </c>
      <c r="S33" t="s">
        <v>566</v>
      </c>
      <c r="T33">
        <v>752</v>
      </c>
      <c r="U33">
        <v>0.44455403333333299</v>
      </c>
      <c r="V33">
        <f t="shared" si="0"/>
        <v>-0.55544596666666668</v>
      </c>
    </row>
    <row r="34" spans="1:22" x14ac:dyDescent="0.25">
      <c r="A34" t="s">
        <v>567</v>
      </c>
      <c r="B34" t="s">
        <v>34</v>
      </c>
      <c r="C34">
        <v>2005</v>
      </c>
      <c r="D34">
        <v>5.7</v>
      </c>
      <c r="E34">
        <v>72581</v>
      </c>
      <c r="F34" t="s">
        <v>568</v>
      </c>
      <c r="G34">
        <v>1</v>
      </c>
      <c r="H34">
        <v>2005</v>
      </c>
      <c r="I34">
        <v>2541</v>
      </c>
      <c r="J34">
        <v>120667</v>
      </c>
      <c r="K34" t="s">
        <v>569</v>
      </c>
      <c r="L34" t="s">
        <v>570</v>
      </c>
      <c r="M34">
        <v>9738</v>
      </c>
      <c r="N34">
        <v>100000000</v>
      </c>
      <c r="O34" t="s">
        <v>571</v>
      </c>
      <c r="P34">
        <v>19.382082</v>
      </c>
      <c r="Q34" t="s">
        <v>572</v>
      </c>
      <c r="R34">
        <v>330579719</v>
      </c>
      <c r="S34" t="s">
        <v>573</v>
      </c>
      <c r="T34">
        <v>3040</v>
      </c>
      <c r="U34">
        <v>3.3057971899999998</v>
      </c>
      <c r="V34">
        <f t="shared" si="0"/>
        <v>2.3057971899999998</v>
      </c>
    </row>
    <row r="35" spans="1:22" x14ac:dyDescent="0.25">
      <c r="A35" t="s">
        <v>574</v>
      </c>
      <c r="B35" t="s">
        <v>35</v>
      </c>
      <c r="C35">
        <v>1982</v>
      </c>
      <c r="D35">
        <v>7.2</v>
      </c>
      <c r="E35">
        <v>31710</v>
      </c>
      <c r="F35" t="s">
        <v>490</v>
      </c>
      <c r="G35">
        <v>2</v>
      </c>
      <c r="H35">
        <v>1982</v>
      </c>
      <c r="I35">
        <v>1934</v>
      </c>
      <c r="J35">
        <v>83929</v>
      </c>
      <c r="K35" t="s">
        <v>575</v>
      </c>
      <c r="L35" t="s">
        <v>576</v>
      </c>
      <c r="M35">
        <v>13342</v>
      </c>
      <c r="N35">
        <v>4500000</v>
      </c>
      <c r="O35" t="s">
        <v>399</v>
      </c>
      <c r="P35">
        <v>14.658885</v>
      </c>
      <c r="Q35" t="s">
        <v>577</v>
      </c>
      <c r="R35">
        <v>27092880</v>
      </c>
      <c r="S35" t="s">
        <v>578</v>
      </c>
      <c r="T35">
        <v>330</v>
      </c>
      <c r="U35">
        <v>6.0206400000000002</v>
      </c>
      <c r="V35">
        <f t="shared" si="0"/>
        <v>5.0206400000000002</v>
      </c>
    </row>
    <row r="36" spans="1:22" x14ac:dyDescent="0.25">
      <c r="A36" t="s">
        <v>579</v>
      </c>
      <c r="B36" t="s">
        <v>36</v>
      </c>
      <c r="C36">
        <v>1998</v>
      </c>
      <c r="D36">
        <v>7.6</v>
      </c>
      <c r="E36">
        <v>82748</v>
      </c>
      <c r="F36" t="s">
        <v>580</v>
      </c>
      <c r="G36">
        <v>1</v>
      </c>
      <c r="H36">
        <v>1998</v>
      </c>
      <c r="I36">
        <v>506</v>
      </c>
      <c r="J36">
        <v>120669</v>
      </c>
      <c r="K36" t="s">
        <v>581</v>
      </c>
      <c r="L36" t="s">
        <v>582</v>
      </c>
      <c r="M36">
        <v>1878</v>
      </c>
      <c r="N36">
        <v>18500000</v>
      </c>
      <c r="O36" t="s">
        <v>583</v>
      </c>
      <c r="P36">
        <v>9.2203459999999993</v>
      </c>
      <c r="Q36" t="s">
        <v>584</v>
      </c>
      <c r="R36">
        <v>10680275</v>
      </c>
      <c r="S36" t="s">
        <v>585</v>
      </c>
      <c r="T36">
        <v>1321</v>
      </c>
      <c r="U36">
        <v>0.57731216216216197</v>
      </c>
      <c r="V36">
        <f t="shared" si="0"/>
        <v>-0.42268783783783787</v>
      </c>
    </row>
    <row r="37" spans="1:22" x14ac:dyDescent="0.25">
      <c r="A37" t="s">
        <v>586</v>
      </c>
      <c r="B37" t="s">
        <v>37</v>
      </c>
      <c r="C37">
        <v>1982</v>
      </c>
      <c r="D37">
        <v>7.2</v>
      </c>
      <c r="E37">
        <v>2756</v>
      </c>
      <c r="F37" t="s">
        <v>587</v>
      </c>
      <c r="G37">
        <v>3</v>
      </c>
      <c r="H37">
        <v>1982</v>
      </c>
      <c r="I37">
        <v>4844</v>
      </c>
      <c r="J37">
        <v>83967</v>
      </c>
      <c r="K37" t="s">
        <v>588</v>
      </c>
      <c r="L37" t="s">
        <v>589</v>
      </c>
      <c r="M37">
        <v>3526</v>
      </c>
      <c r="N37">
        <v>0</v>
      </c>
      <c r="O37" t="s">
        <v>590</v>
      </c>
      <c r="P37">
        <v>2.07786899999999</v>
      </c>
      <c r="Q37" t="s">
        <v>591</v>
      </c>
      <c r="R37">
        <v>5000000</v>
      </c>
      <c r="S37" t="s">
        <v>592</v>
      </c>
      <c r="T37">
        <v>24</v>
      </c>
      <c r="U37">
        <v>0</v>
      </c>
      <c r="V37" t="e">
        <f t="shared" si="0"/>
        <v>#DIV/0!</v>
      </c>
    </row>
    <row r="38" spans="1:22" x14ac:dyDescent="0.25">
      <c r="A38" t="s">
        <v>593</v>
      </c>
      <c r="B38" t="s">
        <v>38</v>
      </c>
      <c r="C38">
        <v>1931</v>
      </c>
      <c r="D38">
        <v>8</v>
      </c>
      <c r="E38">
        <v>23522</v>
      </c>
      <c r="F38" t="s">
        <v>594</v>
      </c>
      <c r="G38">
        <v>1</v>
      </c>
      <c r="H38">
        <v>1931</v>
      </c>
      <c r="I38">
        <v>1317</v>
      </c>
      <c r="J38">
        <v>21884</v>
      </c>
      <c r="K38" t="s">
        <v>595</v>
      </c>
      <c r="L38" t="s">
        <v>596</v>
      </c>
      <c r="M38">
        <v>3036</v>
      </c>
      <c r="N38">
        <v>45000000</v>
      </c>
      <c r="O38" t="s">
        <v>597</v>
      </c>
      <c r="P38">
        <v>14.287753</v>
      </c>
      <c r="Q38" t="s">
        <v>598</v>
      </c>
      <c r="R38">
        <v>112006296</v>
      </c>
      <c r="S38" t="s">
        <v>599</v>
      </c>
      <c r="T38">
        <v>272</v>
      </c>
      <c r="U38">
        <v>2.4890287999999998</v>
      </c>
      <c r="V38">
        <f t="shared" si="0"/>
        <v>1.4890288</v>
      </c>
    </row>
    <row r="39" spans="1:22" x14ac:dyDescent="0.25">
      <c r="A39" t="s">
        <v>600</v>
      </c>
      <c r="B39" t="s">
        <v>39</v>
      </c>
      <c r="C39">
        <v>2009</v>
      </c>
      <c r="D39">
        <v>5.6</v>
      </c>
      <c r="E39">
        <v>27499</v>
      </c>
      <c r="F39" t="s">
        <v>601</v>
      </c>
      <c r="G39">
        <v>3</v>
      </c>
      <c r="H39">
        <v>1980</v>
      </c>
      <c r="I39">
        <v>4569</v>
      </c>
      <c r="J39">
        <v>80761</v>
      </c>
      <c r="K39" t="s">
        <v>602</v>
      </c>
      <c r="L39" t="s">
        <v>603</v>
      </c>
      <c r="M39">
        <v>4488</v>
      </c>
      <c r="N39">
        <v>550000</v>
      </c>
      <c r="O39" t="s">
        <v>604</v>
      </c>
      <c r="P39">
        <v>12.146747</v>
      </c>
      <c r="Q39" t="s">
        <v>605</v>
      </c>
      <c r="R39">
        <v>59754601</v>
      </c>
      <c r="S39" t="s">
        <v>606</v>
      </c>
      <c r="T39">
        <v>622</v>
      </c>
      <c r="U39">
        <v>108.644729090909</v>
      </c>
      <c r="V39">
        <f t="shared" si="0"/>
        <v>107.6447290909091</v>
      </c>
    </row>
    <row r="40" spans="1:22" x14ac:dyDescent="0.25">
      <c r="A40" t="s">
        <v>607</v>
      </c>
      <c r="B40" t="s">
        <v>40</v>
      </c>
      <c r="C40">
        <v>1996</v>
      </c>
      <c r="D40">
        <v>7.1</v>
      </c>
      <c r="E40">
        <v>81559</v>
      </c>
      <c r="F40" t="s">
        <v>608</v>
      </c>
      <c r="G40">
        <v>1</v>
      </c>
      <c r="H40">
        <v>1996</v>
      </c>
      <c r="I40">
        <v>448</v>
      </c>
      <c r="J40">
        <v>116367</v>
      </c>
      <c r="K40" t="s">
        <v>609</v>
      </c>
      <c r="L40" t="s">
        <v>610</v>
      </c>
      <c r="M40">
        <v>755</v>
      </c>
      <c r="N40">
        <v>19000000</v>
      </c>
      <c r="O40" t="s">
        <v>611</v>
      </c>
      <c r="P40">
        <v>15.339153</v>
      </c>
      <c r="Q40" t="s">
        <v>612</v>
      </c>
      <c r="R40">
        <v>25836616</v>
      </c>
      <c r="S40" t="s">
        <v>613</v>
      </c>
      <c r="T40">
        <v>1644</v>
      </c>
      <c r="U40">
        <v>1.3598218947368399</v>
      </c>
      <c r="V40">
        <f t="shared" si="0"/>
        <v>0.35982189473684212</v>
      </c>
    </row>
    <row r="41" spans="1:22" x14ac:dyDescent="0.25">
      <c r="A41" t="s">
        <v>614</v>
      </c>
      <c r="B41" t="s">
        <v>41</v>
      </c>
      <c r="C41">
        <v>1997</v>
      </c>
      <c r="D41">
        <v>5.6</v>
      </c>
      <c r="E41">
        <v>24068</v>
      </c>
      <c r="F41" t="s">
        <v>615</v>
      </c>
      <c r="G41">
        <v>3</v>
      </c>
      <c r="H41">
        <v>1997</v>
      </c>
      <c r="I41">
        <v>524</v>
      </c>
      <c r="J41">
        <v>119173</v>
      </c>
      <c r="K41" t="s">
        <v>616</v>
      </c>
      <c r="L41" t="s">
        <v>617</v>
      </c>
      <c r="M41">
        <v>4421</v>
      </c>
      <c r="N41">
        <v>50000000</v>
      </c>
      <c r="O41" t="s">
        <v>618</v>
      </c>
      <c r="P41">
        <v>9.3793399999999991</v>
      </c>
      <c r="Q41" t="s">
        <v>619</v>
      </c>
      <c r="R41">
        <v>48169156</v>
      </c>
      <c r="S41" t="s">
        <v>620</v>
      </c>
      <c r="T41">
        <v>404</v>
      </c>
      <c r="U41">
        <v>0.96338312000000004</v>
      </c>
      <c r="V41">
        <f t="shared" si="0"/>
        <v>-3.6616879999999997E-2</v>
      </c>
    </row>
    <row r="42" spans="1:22" x14ac:dyDescent="0.25">
      <c r="A42" t="s">
        <v>621</v>
      </c>
      <c r="B42" t="s">
        <v>42</v>
      </c>
      <c r="C42">
        <v>1998</v>
      </c>
      <c r="D42">
        <v>4.9000000000000004</v>
      </c>
      <c r="E42">
        <v>60310</v>
      </c>
      <c r="F42" t="s">
        <v>622</v>
      </c>
      <c r="G42">
        <v>3</v>
      </c>
      <c r="H42">
        <v>1998</v>
      </c>
      <c r="I42">
        <v>2238</v>
      </c>
      <c r="J42">
        <v>120685</v>
      </c>
      <c r="K42" t="s">
        <v>623</v>
      </c>
      <c r="L42" t="s">
        <v>624</v>
      </c>
      <c r="M42">
        <v>929</v>
      </c>
      <c r="N42">
        <v>130000000</v>
      </c>
      <c r="O42" t="s">
        <v>625</v>
      </c>
      <c r="P42">
        <v>11.295121</v>
      </c>
      <c r="Q42" t="s">
        <v>626</v>
      </c>
      <c r="R42">
        <v>379014294</v>
      </c>
      <c r="S42" t="s">
        <v>627</v>
      </c>
      <c r="T42">
        <v>1075</v>
      </c>
      <c r="U42">
        <v>2.9154945692307601</v>
      </c>
      <c r="V42">
        <f t="shared" si="0"/>
        <v>1.9154945692307692</v>
      </c>
    </row>
    <row r="43" spans="1:22" x14ac:dyDescent="0.25">
      <c r="A43" t="s">
        <v>628</v>
      </c>
      <c r="B43" t="s">
        <v>43</v>
      </c>
      <c r="C43">
        <v>1999</v>
      </c>
      <c r="D43">
        <v>7.2</v>
      </c>
      <c r="E43">
        <v>53004</v>
      </c>
      <c r="F43" t="s">
        <v>629</v>
      </c>
      <c r="G43">
        <v>1</v>
      </c>
      <c r="H43">
        <v>1999</v>
      </c>
      <c r="I43">
        <v>1053</v>
      </c>
      <c r="J43">
        <v>177789</v>
      </c>
      <c r="K43" t="s">
        <v>630</v>
      </c>
      <c r="L43" t="s">
        <v>631</v>
      </c>
      <c r="M43">
        <v>926</v>
      </c>
      <c r="N43">
        <v>45000000</v>
      </c>
      <c r="O43" t="s">
        <v>632</v>
      </c>
      <c r="P43">
        <v>15.831373999999901</v>
      </c>
      <c r="Q43" t="s">
        <v>633</v>
      </c>
      <c r="R43">
        <v>90683916</v>
      </c>
      <c r="S43" t="s">
        <v>634</v>
      </c>
      <c r="T43">
        <v>722</v>
      </c>
      <c r="U43">
        <v>2.01519813333333</v>
      </c>
      <c r="V43">
        <f t="shared" si="0"/>
        <v>1.0151981333333333</v>
      </c>
    </row>
    <row r="44" spans="1:22" x14ac:dyDescent="0.25">
      <c r="A44" t="s">
        <v>635</v>
      </c>
      <c r="B44" t="s">
        <v>44</v>
      </c>
      <c r="C44">
        <v>2001</v>
      </c>
      <c r="D44">
        <v>7.7</v>
      </c>
      <c r="E44">
        <v>43550</v>
      </c>
      <c r="F44" t="s">
        <v>636</v>
      </c>
      <c r="G44">
        <v>3</v>
      </c>
      <c r="H44">
        <v>2001</v>
      </c>
      <c r="I44">
        <v>226</v>
      </c>
      <c r="J44">
        <v>162346</v>
      </c>
      <c r="K44" t="s">
        <v>637</v>
      </c>
      <c r="L44" t="s">
        <v>638</v>
      </c>
      <c r="M44">
        <v>1548</v>
      </c>
      <c r="N44">
        <v>7000000</v>
      </c>
      <c r="O44" t="s">
        <v>639</v>
      </c>
      <c r="P44">
        <v>5.4609709999999998</v>
      </c>
      <c r="Q44" t="s">
        <v>640</v>
      </c>
      <c r="R44">
        <v>0</v>
      </c>
      <c r="S44" t="s">
        <v>641</v>
      </c>
      <c r="T44">
        <v>433</v>
      </c>
      <c r="U44">
        <v>0</v>
      </c>
      <c r="V44">
        <f t="shared" si="0"/>
        <v>-1</v>
      </c>
    </row>
    <row r="45" spans="1:22" x14ac:dyDescent="0.25">
      <c r="A45" t="s">
        <v>642</v>
      </c>
      <c r="B45" t="s">
        <v>45</v>
      </c>
      <c r="C45">
        <v>1989</v>
      </c>
      <c r="D45">
        <v>6.1</v>
      </c>
      <c r="E45">
        <v>45450</v>
      </c>
      <c r="F45" t="s">
        <v>643</v>
      </c>
      <c r="G45">
        <v>2</v>
      </c>
      <c r="H45">
        <v>1989</v>
      </c>
      <c r="I45">
        <v>1540</v>
      </c>
      <c r="J45">
        <v>97428</v>
      </c>
      <c r="K45" t="s">
        <v>644</v>
      </c>
      <c r="L45" t="s">
        <v>645</v>
      </c>
      <c r="M45">
        <v>2978</v>
      </c>
      <c r="N45">
        <v>37000000</v>
      </c>
      <c r="O45" t="s">
        <v>646</v>
      </c>
      <c r="P45">
        <v>16.414238999999998</v>
      </c>
      <c r="Q45" t="s">
        <v>647</v>
      </c>
      <c r="R45">
        <v>215394738</v>
      </c>
      <c r="S45" t="s">
        <v>648</v>
      </c>
      <c r="T45">
        <v>1131</v>
      </c>
      <c r="U45">
        <v>5.8214794054054</v>
      </c>
      <c r="V45">
        <f t="shared" si="0"/>
        <v>4.8214794054054053</v>
      </c>
    </row>
    <row r="46" spans="1:22" x14ac:dyDescent="0.25">
      <c r="A46" t="s">
        <v>649</v>
      </c>
      <c r="B46" t="s">
        <v>46</v>
      </c>
      <c r="C46">
        <v>1986</v>
      </c>
      <c r="D46">
        <v>6.9</v>
      </c>
      <c r="E46">
        <v>237</v>
      </c>
      <c r="F46" t="s">
        <v>650</v>
      </c>
      <c r="G46">
        <v>2</v>
      </c>
      <c r="H46">
        <v>1984</v>
      </c>
      <c r="I46">
        <v>376</v>
      </c>
      <c r="J46">
        <v>87332</v>
      </c>
      <c r="K46" t="s">
        <v>651</v>
      </c>
      <c r="L46" t="s">
        <v>652</v>
      </c>
      <c r="M46">
        <v>620</v>
      </c>
      <c r="N46">
        <v>30000000</v>
      </c>
      <c r="O46" t="s">
        <v>646</v>
      </c>
      <c r="P46">
        <v>22.089728999999998</v>
      </c>
      <c r="Q46" t="s">
        <v>653</v>
      </c>
      <c r="R46">
        <v>295212467</v>
      </c>
      <c r="S46" t="s">
        <v>654</v>
      </c>
      <c r="T46">
        <v>2431</v>
      </c>
      <c r="U46">
        <v>9.8404155666666604</v>
      </c>
      <c r="V46">
        <f t="shared" si="0"/>
        <v>8.8404155666666675</v>
      </c>
    </row>
    <row r="47" spans="1:22" x14ac:dyDescent="0.25">
      <c r="A47" t="s">
        <v>655</v>
      </c>
      <c r="B47" t="s">
        <v>47</v>
      </c>
      <c r="C47">
        <v>2000</v>
      </c>
      <c r="D47">
        <v>8.4</v>
      </c>
      <c r="E47">
        <v>286067</v>
      </c>
      <c r="F47" t="s">
        <v>656</v>
      </c>
      <c r="G47">
        <v>0</v>
      </c>
      <c r="H47">
        <v>2000</v>
      </c>
      <c r="I47">
        <v>1163</v>
      </c>
      <c r="J47">
        <v>172495</v>
      </c>
      <c r="K47" t="s">
        <v>657</v>
      </c>
      <c r="L47" t="s">
        <v>658</v>
      </c>
      <c r="M47">
        <v>98</v>
      </c>
      <c r="N47">
        <v>103000000</v>
      </c>
      <c r="O47" t="s">
        <v>659</v>
      </c>
      <c r="P47">
        <v>23.186667</v>
      </c>
      <c r="Q47" t="s">
        <v>660</v>
      </c>
      <c r="R47">
        <v>457640427</v>
      </c>
      <c r="S47" t="s">
        <v>661</v>
      </c>
      <c r="T47">
        <v>5566</v>
      </c>
      <c r="U47">
        <v>4.4431109417475696</v>
      </c>
      <c r="V47">
        <f t="shared" si="0"/>
        <v>3.4431109417475727</v>
      </c>
    </row>
    <row r="48" spans="1:22" x14ac:dyDescent="0.25">
      <c r="A48" t="s">
        <v>662</v>
      </c>
      <c r="B48" t="s">
        <v>48</v>
      </c>
      <c r="C48">
        <v>1932</v>
      </c>
      <c r="D48">
        <v>7.7</v>
      </c>
      <c r="E48">
        <v>6088</v>
      </c>
      <c r="F48" t="s">
        <v>663</v>
      </c>
      <c r="G48">
        <v>3</v>
      </c>
      <c r="H48">
        <v>1932</v>
      </c>
      <c r="I48">
        <v>1328</v>
      </c>
      <c r="J48">
        <v>22958</v>
      </c>
      <c r="K48" t="s">
        <v>664</v>
      </c>
      <c r="L48" t="s">
        <v>665</v>
      </c>
      <c r="M48">
        <v>33680</v>
      </c>
      <c r="N48">
        <v>700000</v>
      </c>
      <c r="O48" t="s">
        <v>512</v>
      </c>
      <c r="P48">
        <v>11.118843999999999</v>
      </c>
      <c r="Q48" t="s">
        <v>666</v>
      </c>
      <c r="R48">
        <v>2594000</v>
      </c>
      <c r="S48" t="s">
        <v>667</v>
      </c>
      <c r="T48">
        <v>67</v>
      </c>
      <c r="U48">
        <v>3.7057142857142802</v>
      </c>
      <c r="V48">
        <f t="shared" si="0"/>
        <v>2.7057142857142855</v>
      </c>
    </row>
    <row r="49" spans="1:22" x14ac:dyDescent="0.25">
      <c r="A49" t="s">
        <v>668</v>
      </c>
      <c r="B49" t="s">
        <v>49</v>
      </c>
      <c r="C49">
        <v>1971</v>
      </c>
      <c r="D49">
        <v>8.1</v>
      </c>
      <c r="E49">
        <v>28689</v>
      </c>
      <c r="F49" t="s">
        <v>355</v>
      </c>
      <c r="G49">
        <v>3</v>
      </c>
      <c r="H49">
        <v>1971</v>
      </c>
      <c r="I49">
        <v>2159</v>
      </c>
      <c r="J49">
        <v>67185</v>
      </c>
      <c r="K49" t="s">
        <v>669</v>
      </c>
      <c r="L49" t="s">
        <v>670</v>
      </c>
      <c r="M49">
        <v>343</v>
      </c>
      <c r="N49">
        <v>1200000</v>
      </c>
      <c r="O49" t="s">
        <v>671</v>
      </c>
      <c r="P49">
        <v>10.878112</v>
      </c>
      <c r="Q49" t="s">
        <v>373</v>
      </c>
      <c r="R49">
        <v>0</v>
      </c>
      <c r="S49" t="s">
        <v>672</v>
      </c>
      <c r="T49">
        <v>266</v>
      </c>
      <c r="U49">
        <v>0</v>
      </c>
      <c r="V49">
        <f t="shared" si="0"/>
        <v>-1</v>
      </c>
    </row>
    <row r="50" spans="1:22" x14ac:dyDescent="0.25">
      <c r="A50" t="s">
        <v>673</v>
      </c>
      <c r="B50" t="s">
        <v>50</v>
      </c>
      <c r="C50">
        <v>1988</v>
      </c>
      <c r="D50">
        <v>6.2</v>
      </c>
      <c r="E50">
        <v>11273</v>
      </c>
      <c r="F50" t="s">
        <v>674</v>
      </c>
      <c r="G50">
        <v>1</v>
      </c>
      <c r="H50">
        <v>1988</v>
      </c>
      <c r="I50">
        <v>5261</v>
      </c>
      <c r="J50">
        <v>95294</v>
      </c>
      <c r="K50" t="s">
        <v>675</v>
      </c>
      <c r="L50" t="s">
        <v>676</v>
      </c>
      <c r="M50">
        <v>9064</v>
      </c>
      <c r="N50">
        <v>3000000</v>
      </c>
      <c r="O50" t="s">
        <v>386</v>
      </c>
      <c r="P50">
        <v>8.5417319999999997</v>
      </c>
      <c r="Q50" t="s">
        <v>677</v>
      </c>
      <c r="R50">
        <v>12090735</v>
      </c>
      <c r="S50" t="s">
        <v>678</v>
      </c>
      <c r="T50">
        <v>227</v>
      </c>
      <c r="U50">
        <v>4.0302449999999999</v>
      </c>
      <c r="V50">
        <f t="shared" si="0"/>
        <v>3.0302449999999999</v>
      </c>
    </row>
    <row r="51" spans="1:22" x14ac:dyDescent="0.25">
      <c r="A51" t="s">
        <v>679</v>
      </c>
      <c r="B51" t="s">
        <v>51</v>
      </c>
      <c r="C51">
        <v>2004</v>
      </c>
      <c r="D51">
        <v>6.8</v>
      </c>
      <c r="E51">
        <v>68619</v>
      </c>
      <c r="F51" t="s">
        <v>680</v>
      </c>
      <c r="G51">
        <v>1</v>
      </c>
      <c r="H51">
        <v>2004</v>
      </c>
      <c r="I51">
        <v>4338</v>
      </c>
      <c r="J51">
        <v>167190</v>
      </c>
      <c r="K51" t="s">
        <v>681</v>
      </c>
      <c r="L51" t="s">
        <v>682</v>
      </c>
      <c r="M51">
        <v>1487</v>
      </c>
      <c r="N51">
        <v>66000000</v>
      </c>
      <c r="O51" t="s">
        <v>683</v>
      </c>
      <c r="P51">
        <v>13.206854</v>
      </c>
      <c r="Q51" t="s">
        <v>684</v>
      </c>
      <c r="R51">
        <v>99318987</v>
      </c>
      <c r="S51" t="s">
        <v>685</v>
      </c>
      <c r="T51">
        <v>2278</v>
      </c>
      <c r="U51">
        <v>1.50483313636363</v>
      </c>
      <c r="V51">
        <f t="shared" si="0"/>
        <v>0.50483313636363636</v>
      </c>
    </row>
    <row r="52" spans="1:22" x14ac:dyDescent="0.25">
      <c r="A52" t="s">
        <v>686</v>
      </c>
      <c r="B52" t="s">
        <v>52</v>
      </c>
      <c r="C52">
        <v>1987</v>
      </c>
      <c r="D52">
        <v>7</v>
      </c>
      <c r="E52">
        <v>22922</v>
      </c>
      <c r="F52" t="s">
        <v>601</v>
      </c>
      <c r="G52">
        <v>3</v>
      </c>
      <c r="H52">
        <v>1987</v>
      </c>
      <c r="I52">
        <v>3582</v>
      </c>
      <c r="J52">
        <v>93177</v>
      </c>
      <c r="K52" t="s">
        <v>687</v>
      </c>
      <c r="L52" t="s">
        <v>688</v>
      </c>
      <c r="M52">
        <v>9003</v>
      </c>
      <c r="N52">
        <v>1000000</v>
      </c>
      <c r="O52" t="s">
        <v>604</v>
      </c>
      <c r="P52">
        <v>10.81305</v>
      </c>
      <c r="Q52" t="s">
        <v>689</v>
      </c>
      <c r="R52">
        <v>14564027</v>
      </c>
      <c r="S52" t="s">
        <v>690</v>
      </c>
      <c r="T52">
        <v>464</v>
      </c>
      <c r="U52">
        <v>14.564026999999999</v>
      </c>
      <c r="V52">
        <f t="shared" si="0"/>
        <v>13.564026999999999</v>
      </c>
    </row>
    <row r="53" spans="1:22" x14ac:dyDescent="0.25">
      <c r="A53" t="s">
        <v>691</v>
      </c>
      <c r="B53" t="s">
        <v>53</v>
      </c>
      <c r="C53">
        <v>2000</v>
      </c>
      <c r="D53">
        <v>7.6</v>
      </c>
      <c r="E53">
        <v>70464</v>
      </c>
      <c r="F53" t="s">
        <v>692</v>
      </c>
      <c r="G53">
        <v>2</v>
      </c>
      <c r="H53">
        <v>2000</v>
      </c>
      <c r="I53">
        <v>1006</v>
      </c>
      <c r="J53">
        <v>146882</v>
      </c>
      <c r="K53" t="s">
        <v>693</v>
      </c>
      <c r="L53" t="s">
        <v>694</v>
      </c>
      <c r="M53">
        <v>243</v>
      </c>
      <c r="N53">
        <v>30000000</v>
      </c>
      <c r="O53" t="s">
        <v>695</v>
      </c>
      <c r="P53">
        <v>8.5249559999999995</v>
      </c>
      <c r="Q53" t="s">
        <v>696</v>
      </c>
      <c r="R53">
        <v>47126295</v>
      </c>
      <c r="S53" t="s">
        <v>697</v>
      </c>
      <c r="T53">
        <v>636</v>
      </c>
      <c r="U53">
        <v>1.5708765</v>
      </c>
      <c r="V53">
        <f t="shared" si="0"/>
        <v>0.57087650000000001</v>
      </c>
    </row>
    <row r="54" spans="1:22" x14ac:dyDescent="0.25">
      <c r="A54" t="s">
        <v>698</v>
      </c>
      <c r="B54" t="s">
        <v>54</v>
      </c>
      <c r="C54">
        <v>1986</v>
      </c>
      <c r="D54">
        <v>7.2</v>
      </c>
      <c r="E54">
        <v>41243</v>
      </c>
      <c r="F54" t="s">
        <v>699</v>
      </c>
      <c r="G54">
        <v>3</v>
      </c>
      <c r="H54">
        <v>1986</v>
      </c>
      <c r="I54">
        <v>1604</v>
      </c>
      <c r="J54">
        <v>91203</v>
      </c>
      <c r="K54" t="s">
        <v>700</v>
      </c>
      <c r="L54" t="s">
        <v>701</v>
      </c>
      <c r="M54">
        <v>8009</v>
      </c>
      <c r="N54">
        <v>16000000</v>
      </c>
      <c r="O54" t="s">
        <v>702</v>
      </c>
      <c r="P54">
        <v>16.870391999999999</v>
      </c>
      <c r="Q54" t="s">
        <v>703</v>
      </c>
      <c r="R54">
        <v>5900000</v>
      </c>
      <c r="S54" t="s">
        <v>704</v>
      </c>
      <c r="T54">
        <v>642</v>
      </c>
      <c r="U54">
        <v>0.36875000000000002</v>
      </c>
      <c r="V54">
        <f t="shared" si="0"/>
        <v>-0.63124999999999998</v>
      </c>
    </row>
    <row r="55" spans="1:22" x14ac:dyDescent="0.25">
      <c r="A55" t="s">
        <v>705</v>
      </c>
      <c r="B55" t="s">
        <v>55</v>
      </c>
      <c r="C55">
        <v>1940</v>
      </c>
      <c r="D55">
        <v>8.1</v>
      </c>
      <c r="E55">
        <v>20870</v>
      </c>
      <c r="F55" t="s">
        <v>490</v>
      </c>
      <c r="G55">
        <v>3</v>
      </c>
      <c r="H55">
        <v>1940</v>
      </c>
      <c r="I55">
        <v>3033</v>
      </c>
      <c r="J55">
        <v>32599</v>
      </c>
      <c r="K55" t="s">
        <v>706</v>
      </c>
      <c r="L55" t="s">
        <v>707</v>
      </c>
      <c r="M55">
        <v>3085</v>
      </c>
      <c r="N55">
        <v>0</v>
      </c>
      <c r="O55" t="s">
        <v>639</v>
      </c>
      <c r="P55">
        <v>9.8832100000000001</v>
      </c>
      <c r="Q55" t="s">
        <v>708</v>
      </c>
      <c r="R55">
        <v>0</v>
      </c>
      <c r="S55" t="s">
        <v>709</v>
      </c>
      <c r="T55">
        <v>171</v>
      </c>
      <c r="U55">
        <v>0</v>
      </c>
      <c r="V55" t="e">
        <f t="shared" si="0"/>
        <v>#DIV/0!</v>
      </c>
    </row>
    <row r="56" spans="1:22" x14ac:dyDescent="0.25">
      <c r="A56" t="s">
        <v>710</v>
      </c>
      <c r="B56" t="s">
        <v>56</v>
      </c>
      <c r="C56">
        <v>1987</v>
      </c>
      <c r="D56">
        <v>7.4</v>
      </c>
      <c r="E56">
        <v>4965</v>
      </c>
      <c r="F56" t="s">
        <v>711</v>
      </c>
      <c r="G56">
        <v>3</v>
      </c>
      <c r="H56">
        <v>1987</v>
      </c>
      <c r="I56">
        <v>7035</v>
      </c>
      <c r="J56">
        <v>93209</v>
      </c>
      <c r="K56" t="s">
        <v>712</v>
      </c>
      <c r="L56" t="s">
        <v>713</v>
      </c>
      <c r="M56">
        <v>32054</v>
      </c>
      <c r="N56">
        <v>0</v>
      </c>
      <c r="O56" t="s">
        <v>714</v>
      </c>
      <c r="P56">
        <v>3.3904909999999999</v>
      </c>
      <c r="Q56" t="s">
        <v>708</v>
      </c>
      <c r="R56">
        <v>0</v>
      </c>
      <c r="S56" t="s">
        <v>715</v>
      </c>
      <c r="T56">
        <v>44</v>
      </c>
      <c r="U56">
        <v>0</v>
      </c>
      <c r="V56" t="e">
        <f t="shared" si="0"/>
        <v>#DIV/0!</v>
      </c>
    </row>
    <row r="57" spans="1:22" x14ac:dyDescent="0.25">
      <c r="A57" t="s">
        <v>716</v>
      </c>
      <c r="B57" t="s">
        <v>57</v>
      </c>
      <c r="C57">
        <v>2003</v>
      </c>
      <c r="D57">
        <v>5.6</v>
      </c>
      <c r="E57">
        <v>27033</v>
      </c>
      <c r="F57" t="s">
        <v>601</v>
      </c>
      <c r="G57">
        <v>3</v>
      </c>
      <c r="H57">
        <v>2003</v>
      </c>
      <c r="I57">
        <v>7512</v>
      </c>
      <c r="J57">
        <v>251736</v>
      </c>
      <c r="K57" t="s">
        <v>717</v>
      </c>
      <c r="L57" t="s">
        <v>718</v>
      </c>
      <c r="M57">
        <v>2662</v>
      </c>
      <c r="N57">
        <v>7000000</v>
      </c>
      <c r="O57" t="s">
        <v>604</v>
      </c>
      <c r="P57">
        <v>11.009130000000001</v>
      </c>
      <c r="Q57" t="s">
        <v>719</v>
      </c>
      <c r="R57">
        <v>16829545</v>
      </c>
      <c r="S57" t="s">
        <v>720</v>
      </c>
      <c r="T57">
        <v>310</v>
      </c>
      <c r="U57">
        <v>2.4042207142857102</v>
      </c>
      <c r="V57">
        <f t="shared" si="0"/>
        <v>1.4042207142857144</v>
      </c>
    </row>
    <row r="58" spans="1:22" x14ac:dyDescent="0.25">
      <c r="A58" t="s">
        <v>721</v>
      </c>
      <c r="B58" t="s">
        <v>58</v>
      </c>
      <c r="C58">
        <v>2001</v>
      </c>
      <c r="D58">
        <v>6.3</v>
      </c>
      <c r="E58">
        <v>10017</v>
      </c>
      <c r="F58" t="s">
        <v>636</v>
      </c>
      <c r="G58">
        <v>3</v>
      </c>
      <c r="H58">
        <v>2001</v>
      </c>
      <c r="I58">
        <v>1459</v>
      </c>
      <c r="J58">
        <v>219822</v>
      </c>
      <c r="K58" t="s">
        <v>722</v>
      </c>
      <c r="L58" t="s">
        <v>723</v>
      </c>
      <c r="M58">
        <v>441</v>
      </c>
      <c r="N58">
        <v>6000000</v>
      </c>
      <c r="O58" t="s">
        <v>724</v>
      </c>
      <c r="P58">
        <v>7.7140940000000002</v>
      </c>
      <c r="Q58" t="s">
        <v>725</v>
      </c>
      <c r="R58">
        <v>705308</v>
      </c>
      <c r="S58" t="s">
        <v>726</v>
      </c>
      <c r="T58">
        <v>74</v>
      </c>
      <c r="U58">
        <v>0.11755133333333299</v>
      </c>
      <c r="V58">
        <f t="shared" si="0"/>
        <v>-0.88244866666666666</v>
      </c>
    </row>
    <row r="59" spans="1:22" x14ac:dyDescent="0.25">
      <c r="A59" t="s">
        <v>727</v>
      </c>
      <c r="B59" t="s">
        <v>59</v>
      </c>
      <c r="C59">
        <v>2007</v>
      </c>
      <c r="D59">
        <v>7.1</v>
      </c>
      <c r="E59">
        <v>156084</v>
      </c>
      <c r="F59" t="s">
        <v>483</v>
      </c>
      <c r="G59">
        <v>3</v>
      </c>
      <c r="H59">
        <v>2007</v>
      </c>
      <c r="I59">
        <v>549</v>
      </c>
      <c r="J59">
        <v>480249</v>
      </c>
      <c r="K59" t="s">
        <v>728</v>
      </c>
      <c r="L59" t="s">
        <v>729</v>
      </c>
      <c r="M59">
        <v>6479</v>
      </c>
      <c r="N59">
        <v>150000000</v>
      </c>
      <c r="O59" t="s">
        <v>730</v>
      </c>
      <c r="P59">
        <v>11.379355</v>
      </c>
      <c r="Q59" t="s">
        <v>731</v>
      </c>
      <c r="R59">
        <v>585349010</v>
      </c>
      <c r="S59" t="s">
        <v>732</v>
      </c>
      <c r="T59">
        <v>4977</v>
      </c>
      <c r="U59">
        <v>3.90232673333333</v>
      </c>
      <c r="V59">
        <f t="shared" si="0"/>
        <v>2.9023267333333331</v>
      </c>
    </row>
    <row r="60" spans="1:22" x14ac:dyDescent="0.25">
      <c r="A60" t="s">
        <v>733</v>
      </c>
      <c r="B60" t="s">
        <v>60</v>
      </c>
      <c r="C60">
        <v>1996</v>
      </c>
      <c r="D60">
        <v>6.6</v>
      </c>
      <c r="E60">
        <v>151698</v>
      </c>
      <c r="F60" t="s">
        <v>734</v>
      </c>
      <c r="G60">
        <v>3</v>
      </c>
      <c r="H60">
        <v>1996</v>
      </c>
      <c r="I60">
        <v>444</v>
      </c>
      <c r="J60">
        <v>116629</v>
      </c>
      <c r="K60" t="s">
        <v>735</v>
      </c>
      <c r="L60" t="s">
        <v>736</v>
      </c>
      <c r="M60">
        <v>602</v>
      </c>
      <c r="N60">
        <v>75000000</v>
      </c>
      <c r="O60" t="s">
        <v>737</v>
      </c>
      <c r="P60">
        <v>17.634197</v>
      </c>
      <c r="Q60" t="s">
        <v>738</v>
      </c>
      <c r="R60">
        <v>816969268</v>
      </c>
      <c r="S60" t="s">
        <v>739</v>
      </c>
      <c r="T60">
        <v>3334</v>
      </c>
      <c r="U60">
        <v>10.892923573333301</v>
      </c>
      <c r="V60">
        <f t="shared" si="0"/>
        <v>9.8929235733333325</v>
      </c>
    </row>
    <row r="61" spans="1:22" x14ac:dyDescent="0.25">
      <c r="A61" t="s">
        <v>740</v>
      </c>
      <c r="B61" t="s">
        <v>61</v>
      </c>
      <c r="C61">
        <v>1989</v>
      </c>
      <c r="D61">
        <v>8.3000000000000007</v>
      </c>
      <c r="E61">
        <v>174947</v>
      </c>
      <c r="F61" t="s">
        <v>741</v>
      </c>
      <c r="G61">
        <v>0</v>
      </c>
      <c r="H61">
        <v>1989</v>
      </c>
      <c r="I61">
        <v>1049</v>
      </c>
      <c r="J61">
        <v>97576</v>
      </c>
      <c r="K61" t="s">
        <v>742</v>
      </c>
      <c r="L61" t="s">
        <v>743</v>
      </c>
      <c r="M61">
        <v>89</v>
      </c>
      <c r="N61">
        <v>48000000</v>
      </c>
      <c r="O61" t="s">
        <v>744</v>
      </c>
      <c r="P61">
        <v>14.788986999999899</v>
      </c>
      <c r="Q61" t="s">
        <v>745</v>
      </c>
      <c r="R61">
        <v>474171806</v>
      </c>
      <c r="S61" t="s">
        <v>746</v>
      </c>
      <c r="T61">
        <v>3221</v>
      </c>
      <c r="U61">
        <v>9.8785792916666608</v>
      </c>
      <c r="V61">
        <f t="shared" si="0"/>
        <v>8.8785792916666662</v>
      </c>
    </row>
    <row r="62" spans="1:22" x14ac:dyDescent="0.25">
      <c r="A62" t="s">
        <v>747</v>
      </c>
      <c r="B62" t="s">
        <v>62</v>
      </c>
      <c r="C62">
        <v>1984</v>
      </c>
      <c r="D62">
        <v>7.5</v>
      </c>
      <c r="E62">
        <v>112054</v>
      </c>
      <c r="F62" t="s">
        <v>748</v>
      </c>
      <c r="G62">
        <v>0</v>
      </c>
      <c r="H62">
        <v>1984</v>
      </c>
      <c r="I62">
        <v>1048</v>
      </c>
      <c r="J62">
        <v>87469</v>
      </c>
      <c r="K62" t="s">
        <v>749</v>
      </c>
      <c r="L62" t="s">
        <v>750</v>
      </c>
      <c r="M62">
        <v>87</v>
      </c>
      <c r="N62">
        <v>28000000</v>
      </c>
      <c r="O62" t="s">
        <v>744</v>
      </c>
      <c r="P62">
        <v>15.802306</v>
      </c>
      <c r="Q62" t="s">
        <v>745</v>
      </c>
      <c r="R62">
        <v>333000000</v>
      </c>
      <c r="S62" t="s">
        <v>751</v>
      </c>
      <c r="T62">
        <v>2841</v>
      </c>
      <c r="U62">
        <v>11.8928571428571</v>
      </c>
      <c r="V62">
        <f t="shared" si="0"/>
        <v>10.892857142857142</v>
      </c>
    </row>
    <row r="63" spans="1:22" x14ac:dyDescent="0.25">
      <c r="A63" t="s">
        <v>752</v>
      </c>
      <c r="B63" t="s">
        <v>63</v>
      </c>
      <c r="C63">
        <v>2003</v>
      </c>
      <c r="D63">
        <v>6.4</v>
      </c>
      <c r="E63">
        <v>36739</v>
      </c>
      <c r="F63" t="s">
        <v>753</v>
      </c>
      <c r="G63">
        <v>3</v>
      </c>
      <c r="H63">
        <v>2003</v>
      </c>
      <c r="I63">
        <v>5806</v>
      </c>
      <c r="J63">
        <v>138524</v>
      </c>
      <c r="K63" t="s">
        <v>754</v>
      </c>
      <c r="L63" t="s">
        <v>755</v>
      </c>
      <c r="M63">
        <v>11775</v>
      </c>
      <c r="N63">
        <v>60000000</v>
      </c>
      <c r="O63" t="s">
        <v>756</v>
      </c>
      <c r="P63">
        <v>13.469861999999999</v>
      </c>
      <c r="Q63" t="s">
        <v>757</v>
      </c>
      <c r="R63">
        <v>119940815</v>
      </c>
      <c r="S63" t="s">
        <v>758</v>
      </c>
      <c r="T63">
        <v>400</v>
      </c>
      <c r="U63">
        <v>1.99901358333333</v>
      </c>
      <c r="V63">
        <f t="shared" si="0"/>
        <v>0.99901358333333334</v>
      </c>
    </row>
    <row r="64" spans="1:22" x14ac:dyDescent="0.25">
      <c r="A64" t="s">
        <v>759</v>
      </c>
      <c r="B64" t="s">
        <v>64</v>
      </c>
      <c r="C64">
        <v>1934</v>
      </c>
      <c r="D64">
        <v>8.3000000000000007</v>
      </c>
      <c r="E64">
        <v>25577</v>
      </c>
      <c r="F64" t="s">
        <v>355</v>
      </c>
      <c r="G64">
        <v>3</v>
      </c>
      <c r="H64">
        <v>1934</v>
      </c>
      <c r="I64">
        <v>621</v>
      </c>
      <c r="J64">
        <v>25316</v>
      </c>
      <c r="K64" t="s">
        <v>760</v>
      </c>
      <c r="L64" t="s">
        <v>761</v>
      </c>
      <c r="M64">
        <v>3078</v>
      </c>
      <c r="N64">
        <v>325000</v>
      </c>
      <c r="O64" t="s">
        <v>493</v>
      </c>
      <c r="P64">
        <v>6.4652570000000003</v>
      </c>
      <c r="Q64" t="s">
        <v>647</v>
      </c>
      <c r="R64">
        <v>4500000</v>
      </c>
      <c r="S64" t="s">
        <v>762</v>
      </c>
      <c r="T64">
        <v>283</v>
      </c>
      <c r="U64">
        <v>13.846153846153801</v>
      </c>
      <c r="V64">
        <f t="shared" si="0"/>
        <v>12.846153846153847</v>
      </c>
    </row>
    <row r="65" spans="1:22" x14ac:dyDescent="0.25">
      <c r="A65" t="s">
        <v>763</v>
      </c>
      <c r="B65" t="s">
        <v>65</v>
      </c>
      <c r="C65">
        <v>1991</v>
      </c>
      <c r="D65">
        <v>8</v>
      </c>
      <c r="E65">
        <v>60406</v>
      </c>
      <c r="F65" t="s">
        <v>764</v>
      </c>
      <c r="G65">
        <v>3</v>
      </c>
      <c r="H65">
        <v>1991</v>
      </c>
      <c r="I65">
        <v>7200</v>
      </c>
      <c r="J65">
        <v>102138</v>
      </c>
      <c r="K65" t="s">
        <v>765</v>
      </c>
      <c r="L65" t="s">
        <v>766</v>
      </c>
      <c r="M65">
        <v>820</v>
      </c>
      <c r="N65">
        <v>40000000</v>
      </c>
      <c r="O65" t="s">
        <v>767</v>
      </c>
      <c r="P65">
        <v>13.813146</v>
      </c>
      <c r="Q65" t="s">
        <v>768</v>
      </c>
      <c r="R65">
        <v>205405498</v>
      </c>
      <c r="S65" t="s">
        <v>769</v>
      </c>
      <c r="T65">
        <v>513</v>
      </c>
      <c r="U65">
        <v>5.1351374500000002</v>
      </c>
      <c r="V65">
        <f t="shared" si="0"/>
        <v>4.1351374500000002</v>
      </c>
    </row>
    <row r="66" spans="1:22" x14ac:dyDescent="0.25">
      <c r="A66" t="s">
        <v>770</v>
      </c>
      <c r="B66" t="s">
        <v>66</v>
      </c>
      <c r="C66">
        <v>1997</v>
      </c>
      <c r="D66">
        <v>7.6</v>
      </c>
      <c r="E66">
        <v>85496</v>
      </c>
      <c r="F66" t="s">
        <v>771</v>
      </c>
      <c r="G66">
        <v>3</v>
      </c>
      <c r="H66">
        <v>1997</v>
      </c>
      <c r="I66">
        <v>2176</v>
      </c>
      <c r="J66">
        <v>119396</v>
      </c>
      <c r="K66" t="s">
        <v>772</v>
      </c>
      <c r="L66" t="s">
        <v>773</v>
      </c>
      <c r="M66">
        <v>184</v>
      </c>
      <c r="N66">
        <v>12000000</v>
      </c>
      <c r="O66" t="s">
        <v>774</v>
      </c>
      <c r="P66">
        <v>16.415497999999999</v>
      </c>
      <c r="Q66" t="s">
        <v>775</v>
      </c>
      <c r="R66">
        <v>39673162</v>
      </c>
      <c r="S66" t="s">
        <v>776</v>
      </c>
      <c r="T66">
        <v>1580</v>
      </c>
      <c r="U66">
        <v>3.30609683333333</v>
      </c>
      <c r="V66">
        <f t="shared" si="0"/>
        <v>2.3060968333333332</v>
      </c>
    </row>
    <row r="67" spans="1:22" x14ac:dyDescent="0.25">
      <c r="A67" t="s">
        <v>777</v>
      </c>
      <c r="B67" t="s">
        <v>67</v>
      </c>
      <c r="C67">
        <v>2001</v>
      </c>
      <c r="D67">
        <v>4.4000000000000004</v>
      </c>
      <c r="E67">
        <v>18199</v>
      </c>
      <c r="F67" t="s">
        <v>778</v>
      </c>
      <c r="G67">
        <v>3</v>
      </c>
      <c r="H67">
        <v>2001</v>
      </c>
      <c r="I67">
        <v>93</v>
      </c>
      <c r="J67">
        <v>211443</v>
      </c>
      <c r="K67" t="s">
        <v>779</v>
      </c>
      <c r="L67" t="s">
        <v>780</v>
      </c>
      <c r="M67">
        <v>11470</v>
      </c>
      <c r="N67">
        <v>11000000</v>
      </c>
      <c r="O67" t="s">
        <v>781</v>
      </c>
      <c r="P67">
        <v>7.7938729999999996</v>
      </c>
      <c r="Q67" t="s">
        <v>782</v>
      </c>
      <c r="R67">
        <v>16951798</v>
      </c>
      <c r="S67" t="s">
        <v>783</v>
      </c>
      <c r="T67">
        <v>298</v>
      </c>
      <c r="U67">
        <v>1.54107254545454</v>
      </c>
      <c r="V67">
        <f t="shared" ref="V67:V130" si="1">(R67-N67)/N67</f>
        <v>0.54107254545454542</v>
      </c>
    </row>
    <row r="68" spans="1:22" x14ac:dyDescent="0.25">
      <c r="A68" t="s">
        <v>784</v>
      </c>
      <c r="B68" t="s">
        <v>68</v>
      </c>
      <c r="C68">
        <v>1975</v>
      </c>
      <c r="D68">
        <v>8.3000000000000007</v>
      </c>
      <c r="E68">
        <v>140982</v>
      </c>
      <c r="F68" t="s">
        <v>785</v>
      </c>
      <c r="G68">
        <v>3</v>
      </c>
      <c r="H68">
        <v>1975</v>
      </c>
      <c r="I68">
        <v>2561</v>
      </c>
      <c r="J68">
        <v>73195</v>
      </c>
      <c r="K68" t="s">
        <v>786</v>
      </c>
      <c r="L68" t="s">
        <v>787</v>
      </c>
      <c r="M68">
        <v>578</v>
      </c>
      <c r="N68">
        <v>7000000</v>
      </c>
      <c r="O68" t="s">
        <v>788</v>
      </c>
      <c r="P68">
        <v>19.726113999999999</v>
      </c>
      <c r="Q68" t="s">
        <v>789</v>
      </c>
      <c r="R68">
        <v>470654000</v>
      </c>
      <c r="S68" t="s">
        <v>790</v>
      </c>
      <c r="T68">
        <v>2628</v>
      </c>
      <c r="U68">
        <v>67.2362857142857</v>
      </c>
      <c r="V68">
        <f t="shared" si="1"/>
        <v>66.236285714285714</v>
      </c>
    </row>
    <row r="69" spans="1:22" x14ac:dyDescent="0.25">
      <c r="A69" t="s">
        <v>791</v>
      </c>
      <c r="B69" t="s">
        <v>69</v>
      </c>
      <c r="C69">
        <v>2007</v>
      </c>
      <c r="D69">
        <v>7.9</v>
      </c>
      <c r="E69">
        <v>152436</v>
      </c>
      <c r="F69" t="s">
        <v>636</v>
      </c>
      <c r="G69">
        <v>3</v>
      </c>
      <c r="H69">
        <v>2007</v>
      </c>
      <c r="I69">
        <v>9</v>
      </c>
      <c r="J69">
        <v>467406</v>
      </c>
      <c r="K69" t="s">
        <v>792</v>
      </c>
      <c r="L69" t="s">
        <v>793</v>
      </c>
      <c r="M69">
        <v>7326</v>
      </c>
      <c r="N69">
        <v>7500000</v>
      </c>
      <c r="O69" t="s">
        <v>671</v>
      </c>
      <c r="P69">
        <v>11.791591</v>
      </c>
      <c r="Q69" t="s">
        <v>794</v>
      </c>
      <c r="R69">
        <v>231411584</v>
      </c>
      <c r="S69" t="s">
        <v>795</v>
      </c>
      <c r="T69">
        <v>2313</v>
      </c>
      <c r="U69">
        <v>30.854877866666602</v>
      </c>
      <c r="V69">
        <f t="shared" si="1"/>
        <v>29.854877866666666</v>
      </c>
    </row>
    <row r="70" spans="1:22" x14ac:dyDescent="0.25">
      <c r="A70" t="s">
        <v>796</v>
      </c>
      <c r="B70" t="s">
        <v>70</v>
      </c>
      <c r="C70">
        <v>1995</v>
      </c>
      <c r="D70">
        <v>6.8</v>
      </c>
      <c r="E70">
        <v>26546</v>
      </c>
      <c r="F70" t="s">
        <v>797</v>
      </c>
      <c r="G70">
        <v>3</v>
      </c>
      <c r="H70">
        <v>1995</v>
      </c>
      <c r="I70">
        <v>5771</v>
      </c>
      <c r="J70">
        <v>113540</v>
      </c>
      <c r="K70" t="s">
        <v>798</v>
      </c>
      <c r="L70" t="s">
        <v>799</v>
      </c>
      <c r="M70">
        <v>9344</v>
      </c>
      <c r="N70">
        <v>1500000</v>
      </c>
      <c r="O70" t="s">
        <v>800</v>
      </c>
      <c r="P70">
        <v>4.877872</v>
      </c>
      <c r="Q70" t="s">
        <v>775</v>
      </c>
      <c r="R70">
        <v>7412216</v>
      </c>
      <c r="S70" t="s">
        <v>801</v>
      </c>
      <c r="T70">
        <v>280</v>
      </c>
      <c r="U70">
        <v>4.9414773333333297</v>
      </c>
      <c r="V70">
        <f t="shared" si="1"/>
        <v>3.9414773333333333</v>
      </c>
    </row>
    <row r="71" spans="1:22" x14ac:dyDescent="0.25">
      <c r="A71" t="s">
        <v>802</v>
      </c>
      <c r="B71" t="s">
        <v>71</v>
      </c>
      <c r="C71">
        <v>1983</v>
      </c>
      <c r="D71">
        <v>5.9</v>
      </c>
      <c r="E71">
        <v>8246</v>
      </c>
      <c r="F71" t="s">
        <v>803</v>
      </c>
      <c r="G71">
        <v>1</v>
      </c>
      <c r="H71">
        <v>1983</v>
      </c>
      <c r="I71">
        <v>6126</v>
      </c>
      <c r="J71">
        <v>85811</v>
      </c>
      <c r="K71" t="s">
        <v>804</v>
      </c>
      <c r="L71" t="s">
        <v>805</v>
      </c>
      <c r="M71">
        <v>849</v>
      </c>
      <c r="N71">
        <v>27000000</v>
      </c>
      <c r="O71" t="s">
        <v>806</v>
      </c>
      <c r="P71">
        <v>9.8486740000000008</v>
      </c>
      <c r="Q71" t="s">
        <v>807</v>
      </c>
      <c r="R71">
        <v>16519460</v>
      </c>
      <c r="S71" t="s">
        <v>808</v>
      </c>
      <c r="T71">
        <v>130</v>
      </c>
      <c r="U71">
        <v>0.61183185185185096</v>
      </c>
      <c r="V71">
        <f t="shared" si="1"/>
        <v>-0.38816814814814815</v>
      </c>
    </row>
    <row r="72" spans="1:22" x14ac:dyDescent="0.25">
      <c r="A72" t="s">
        <v>809</v>
      </c>
      <c r="B72" t="s">
        <v>72</v>
      </c>
      <c r="C72">
        <v>2001</v>
      </c>
      <c r="D72">
        <v>6.2</v>
      </c>
      <c r="E72">
        <v>44558</v>
      </c>
      <c r="F72" t="s">
        <v>810</v>
      </c>
      <c r="G72">
        <v>3</v>
      </c>
      <c r="H72">
        <v>2001</v>
      </c>
      <c r="I72">
        <v>733</v>
      </c>
      <c r="J72">
        <v>250494</v>
      </c>
      <c r="K72" t="s">
        <v>811</v>
      </c>
      <c r="L72" t="s">
        <v>812</v>
      </c>
      <c r="M72">
        <v>8835</v>
      </c>
      <c r="N72">
        <v>18000000</v>
      </c>
      <c r="O72" t="s">
        <v>399</v>
      </c>
      <c r="P72">
        <v>12.769371</v>
      </c>
      <c r="Q72" t="s">
        <v>813</v>
      </c>
      <c r="R72">
        <v>141774679</v>
      </c>
      <c r="S72" t="s">
        <v>814</v>
      </c>
      <c r="T72">
        <v>908</v>
      </c>
      <c r="U72">
        <v>7.8763710555555502</v>
      </c>
      <c r="V72">
        <f t="shared" si="1"/>
        <v>6.8763710555555555</v>
      </c>
    </row>
    <row r="73" spans="1:22" x14ac:dyDescent="0.25">
      <c r="A73" t="s">
        <v>815</v>
      </c>
      <c r="B73" t="s">
        <v>73</v>
      </c>
      <c r="C73">
        <v>1985</v>
      </c>
      <c r="D73">
        <v>6.2</v>
      </c>
      <c r="E73">
        <v>20907</v>
      </c>
      <c r="F73" t="s">
        <v>816</v>
      </c>
      <c r="G73">
        <v>3</v>
      </c>
      <c r="H73">
        <v>1985</v>
      </c>
      <c r="I73">
        <v>3986</v>
      </c>
      <c r="J73">
        <v>89469</v>
      </c>
      <c r="K73" t="s">
        <v>817</v>
      </c>
      <c r="L73" t="s">
        <v>818</v>
      </c>
      <c r="M73">
        <v>11976</v>
      </c>
      <c r="N73">
        <v>25000000</v>
      </c>
      <c r="O73" t="s">
        <v>819</v>
      </c>
      <c r="P73">
        <v>10.932786</v>
      </c>
      <c r="Q73" t="s">
        <v>820</v>
      </c>
      <c r="R73">
        <v>15502112</v>
      </c>
      <c r="S73" t="s">
        <v>821</v>
      </c>
      <c r="T73">
        <v>282</v>
      </c>
      <c r="U73">
        <v>0.62008448000000005</v>
      </c>
      <c r="V73">
        <f t="shared" si="1"/>
        <v>-0.37991552000000001</v>
      </c>
    </row>
    <row r="74" spans="1:22" x14ac:dyDescent="0.25">
      <c r="A74" t="s">
        <v>822</v>
      </c>
      <c r="B74" t="s">
        <v>74</v>
      </c>
      <c r="C74">
        <v>2000</v>
      </c>
      <c r="D74">
        <v>5</v>
      </c>
      <c r="E74">
        <v>35489</v>
      </c>
      <c r="F74" t="s">
        <v>823</v>
      </c>
      <c r="G74">
        <v>1</v>
      </c>
      <c r="H74">
        <v>2000</v>
      </c>
      <c r="I74">
        <v>3471</v>
      </c>
      <c r="J74">
        <v>185431</v>
      </c>
      <c r="K74" t="s">
        <v>824</v>
      </c>
      <c r="L74" t="s">
        <v>825</v>
      </c>
      <c r="M74">
        <v>9678</v>
      </c>
      <c r="N74">
        <v>85000000</v>
      </c>
      <c r="O74" t="s">
        <v>826</v>
      </c>
      <c r="P74">
        <v>6.1097900000000003</v>
      </c>
      <c r="Q74" t="s">
        <v>827</v>
      </c>
      <c r="R74">
        <v>0</v>
      </c>
      <c r="S74" t="s">
        <v>828</v>
      </c>
      <c r="T74">
        <v>447</v>
      </c>
      <c r="U74">
        <v>0</v>
      </c>
      <c r="V74">
        <f t="shared" si="1"/>
        <v>-1</v>
      </c>
    </row>
    <row r="75" spans="1:22" x14ac:dyDescent="0.25">
      <c r="A75" t="s">
        <v>829</v>
      </c>
      <c r="B75" t="s">
        <v>75</v>
      </c>
      <c r="C75">
        <v>1997</v>
      </c>
      <c r="D75">
        <v>7.6</v>
      </c>
      <c r="E75">
        <v>42998</v>
      </c>
      <c r="F75" t="s">
        <v>830</v>
      </c>
      <c r="G75">
        <v>1</v>
      </c>
      <c r="H75">
        <v>1997</v>
      </c>
      <c r="I75">
        <v>4154</v>
      </c>
      <c r="J75">
        <v>116922</v>
      </c>
      <c r="K75" t="s">
        <v>831</v>
      </c>
      <c r="L75" t="s">
        <v>832</v>
      </c>
      <c r="M75">
        <v>638</v>
      </c>
      <c r="N75">
        <v>15000000</v>
      </c>
      <c r="O75" t="s">
        <v>833</v>
      </c>
      <c r="P75">
        <v>8.4497219999999995</v>
      </c>
      <c r="Q75" t="s">
        <v>834</v>
      </c>
      <c r="R75">
        <v>3675201</v>
      </c>
      <c r="S75" t="s">
        <v>835</v>
      </c>
      <c r="T75">
        <v>572</v>
      </c>
      <c r="U75">
        <v>0.24501339999999999</v>
      </c>
      <c r="V75">
        <f t="shared" si="1"/>
        <v>-0.75498659999999995</v>
      </c>
    </row>
    <row r="76" spans="1:22" x14ac:dyDescent="0.25">
      <c r="A76" t="s">
        <v>836</v>
      </c>
      <c r="B76" t="s">
        <v>76</v>
      </c>
      <c r="C76">
        <v>1937</v>
      </c>
      <c r="D76">
        <v>7.8</v>
      </c>
      <c r="E76">
        <v>5509</v>
      </c>
      <c r="F76" t="s">
        <v>837</v>
      </c>
      <c r="G76">
        <v>2</v>
      </c>
      <c r="H76">
        <v>1937</v>
      </c>
      <c r="I76">
        <v>1336</v>
      </c>
      <c r="J76">
        <v>29162</v>
      </c>
      <c r="K76" t="s">
        <v>838</v>
      </c>
      <c r="L76" t="s">
        <v>839</v>
      </c>
      <c r="M76">
        <v>3598</v>
      </c>
      <c r="N76">
        <v>4000000</v>
      </c>
      <c r="O76" t="s">
        <v>840</v>
      </c>
      <c r="P76">
        <v>3.166544</v>
      </c>
      <c r="Q76" t="s">
        <v>647</v>
      </c>
      <c r="R76">
        <v>0</v>
      </c>
      <c r="S76" t="s">
        <v>841</v>
      </c>
      <c r="T76">
        <v>42</v>
      </c>
      <c r="U76">
        <v>0</v>
      </c>
      <c r="V76">
        <f t="shared" si="1"/>
        <v>-1</v>
      </c>
    </row>
    <row r="77" spans="1:22" x14ac:dyDescent="0.25">
      <c r="A77" t="s">
        <v>842</v>
      </c>
      <c r="B77" t="s">
        <v>77</v>
      </c>
      <c r="C77">
        <v>1997</v>
      </c>
      <c r="D77">
        <v>7</v>
      </c>
      <c r="E77">
        <v>121719</v>
      </c>
      <c r="F77" t="s">
        <v>629</v>
      </c>
      <c r="G77">
        <v>1</v>
      </c>
      <c r="H77">
        <v>1997</v>
      </c>
      <c r="I77">
        <v>83</v>
      </c>
      <c r="J77">
        <v>119654</v>
      </c>
      <c r="K77" t="s">
        <v>843</v>
      </c>
      <c r="L77" t="s">
        <v>844</v>
      </c>
      <c r="M77">
        <v>607</v>
      </c>
      <c r="N77">
        <v>90000000</v>
      </c>
      <c r="O77" t="s">
        <v>845</v>
      </c>
      <c r="P77">
        <v>15.781023999999899</v>
      </c>
      <c r="Q77" t="s">
        <v>846</v>
      </c>
      <c r="R77">
        <v>589390539</v>
      </c>
      <c r="S77" t="s">
        <v>847</v>
      </c>
      <c r="T77">
        <v>4521</v>
      </c>
      <c r="U77">
        <v>6.5487837666666602</v>
      </c>
      <c r="V77">
        <f t="shared" si="1"/>
        <v>5.5487837666666664</v>
      </c>
    </row>
    <row r="78" spans="1:22" x14ac:dyDescent="0.25">
      <c r="A78" t="s">
        <v>848</v>
      </c>
      <c r="B78" t="s">
        <v>78</v>
      </c>
      <c r="C78">
        <v>2002</v>
      </c>
      <c r="D78">
        <v>7.7</v>
      </c>
      <c r="E78">
        <v>137009</v>
      </c>
      <c r="F78" t="s">
        <v>849</v>
      </c>
      <c r="G78">
        <v>1</v>
      </c>
      <c r="H78">
        <v>2002</v>
      </c>
      <c r="I78">
        <v>115</v>
      </c>
      <c r="J78">
        <v>181689</v>
      </c>
      <c r="K78" t="s">
        <v>850</v>
      </c>
      <c r="L78" t="s">
        <v>851</v>
      </c>
      <c r="M78">
        <v>180</v>
      </c>
      <c r="N78">
        <v>102000000</v>
      </c>
      <c r="O78" t="s">
        <v>852</v>
      </c>
      <c r="P78">
        <v>20.666063000000001</v>
      </c>
      <c r="Q78" t="s">
        <v>853</v>
      </c>
      <c r="R78">
        <v>358372926</v>
      </c>
      <c r="S78" t="s">
        <v>854</v>
      </c>
      <c r="T78">
        <v>2663</v>
      </c>
      <c r="U78">
        <v>3.5134600588235201</v>
      </c>
      <c r="V78">
        <f t="shared" si="1"/>
        <v>2.5134600588235294</v>
      </c>
    </row>
    <row r="79" spans="1:22" x14ac:dyDescent="0.25">
      <c r="A79" t="s">
        <v>855</v>
      </c>
      <c r="B79" t="s">
        <v>79</v>
      </c>
      <c r="C79">
        <v>1992</v>
      </c>
      <c r="D79">
        <v>7.7</v>
      </c>
      <c r="E79">
        <v>23317</v>
      </c>
      <c r="F79" t="s">
        <v>856</v>
      </c>
      <c r="G79">
        <v>3</v>
      </c>
      <c r="H79">
        <v>1992</v>
      </c>
      <c r="I79">
        <v>4391</v>
      </c>
      <c r="J79">
        <v>104797</v>
      </c>
      <c r="K79" t="s">
        <v>857</v>
      </c>
      <c r="L79" t="s">
        <v>858</v>
      </c>
      <c r="M79">
        <v>1883</v>
      </c>
      <c r="N79">
        <v>34000000</v>
      </c>
      <c r="O79" t="s">
        <v>859</v>
      </c>
      <c r="P79">
        <v>14.207001</v>
      </c>
      <c r="Q79" t="s">
        <v>860</v>
      </c>
      <c r="R79">
        <v>48169908</v>
      </c>
      <c r="S79" t="s">
        <v>861</v>
      </c>
      <c r="T79">
        <v>377</v>
      </c>
      <c r="U79">
        <v>1.4167620000000001</v>
      </c>
      <c r="V79">
        <f t="shared" si="1"/>
        <v>0.41676200000000002</v>
      </c>
    </row>
    <row r="80" spans="1:22" x14ac:dyDescent="0.25">
      <c r="A80" t="s">
        <v>862</v>
      </c>
      <c r="B80" t="s">
        <v>80</v>
      </c>
      <c r="C80">
        <v>1955</v>
      </c>
      <c r="D80">
        <v>7.7</v>
      </c>
      <c r="E80">
        <v>6379</v>
      </c>
      <c r="F80" t="s">
        <v>663</v>
      </c>
      <c r="G80">
        <v>3</v>
      </c>
      <c r="H80">
        <v>1955</v>
      </c>
      <c r="I80">
        <v>4442</v>
      </c>
      <c r="J80">
        <v>48356</v>
      </c>
      <c r="K80" t="s">
        <v>863</v>
      </c>
      <c r="L80" t="s">
        <v>864</v>
      </c>
      <c r="M80">
        <v>15919</v>
      </c>
      <c r="N80">
        <v>343000</v>
      </c>
      <c r="O80" t="s">
        <v>512</v>
      </c>
      <c r="P80">
        <v>11.589081</v>
      </c>
      <c r="Q80" t="s">
        <v>865</v>
      </c>
      <c r="R80">
        <v>3000000</v>
      </c>
      <c r="S80" t="s">
        <v>866</v>
      </c>
      <c r="T80">
        <v>75</v>
      </c>
      <c r="U80">
        <v>8.7463556851311903</v>
      </c>
      <c r="V80">
        <f t="shared" si="1"/>
        <v>7.7463556851311957</v>
      </c>
    </row>
    <row r="81" spans="1:22" x14ac:dyDescent="0.25">
      <c r="A81" t="s">
        <v>867</v>
      </c>
      <c r="B81" t="s">
        <v>81</v>
      </c>
      <c r="C81">
        <v>1941</v>
      </c>
      <c r="D81">
        <v>7.7</v>
      </c>
      <c r="E81">
        <v>4841</v>
      </c>
      <c r="F81" t="s">
        <v>490</v>
      </c>
      <c r="G81">
        <v>3</v>
      </c>
      <c r="H81">
        <v>1941</v>
      </c>
      <c r="I81">
        <v>3717</v>
      </c>
      <c r="J81">
        <v>33891</v>
      </c>
      <c r="K81" t="s">
        <v>868</v>
      </c>
      <c r="L81" t="s">
        <v>869</v>
      </c>
      <c r="M81">
        <v>32574</v>
      </c>
      <c r="N81">
        <v>0</v>
      </c>
      <c r="O81" t="s">
        <v>870</v>
      </c>
      <c r="P81">
        <v>10.750619</v>
      </c>
      <c r="Q81" t="s">
        <v>871</v>
      </c>
      <c r="R81">
        <v>0</v>
      </c>
      <c r="S81" t="s">
        <v>872</v>
      </c>
      <c r="T81">
        <v>52</v>
      </c>
      <c r="U81">
        <v>0</v>
      </c>
      <c r="V81" t="e">
        <f t="shared" si="1"/>
        <v>#DIV/0!</v>
      </c>
    </row>
    <row r="82" spans="1:22" x14ac:dyDescent="0.25">
      <c r="A82" t="s">
        <v>873</v>
      </c>
      <c r="B82" t="s">
        <v>82</v>
      </c>
      <c r="C82">
        <v>1927</v>
      </c>
      <c r="D82">
        <v>8.4</v>
      </c>
      <c r="E82">
        <v>40730</v>
      </c>
      <c r="F82" t="s">
        <v>874</v>
      </c>
      <c r="G82">
        <v>1</v>
      </c>
      <c r="H82">
        <v>1927</v>
      </c>
      <c r="I82">
        <v>1267</v>
      </c>
      <c r="J82">
        <v>17136</v>
      </c>
      <c r="K82" t="s">
        <v>875</v>
      </c>
      <c r="L82" t="s">
        <v>876</v>
      </c>
      <c r="M82">
        <v>19</v>
      </c>
      <c r="N82">
        <v>92620000</v>
      </c>
      <c r="O82" t="s">
        <v>877</v>
      </c>
      <c r="P82">
        <v>14.487867</v>
      </c>
      <c r="Q82" t="s">
        <v>878</v>
      </c>
      <c r="R82">
        <v>650422</v>
      </c>
      <c r="S82" t="s">
        <v>879</v>
      </c>
      <c r="T82">
        <v>666</v>
      </c>
      <c r="U82">
        <v>7.0224789462319101E-3</v>
      </c>
      <c r="V82">
        <f t="shared" si="1"/>
        <v>-0.99297752105376813</v>
      </c>
    </row>
    <row r="83" spans="1:22" x14ac:dyDescent="0.25">
      <c r="A83" t="s">
        <v>880</v>
      </c>
      <c r="B83" t="s">
        <v>83</v>
      </c>
      <c r="C83">
        <v>2001</v>
      </c>
      <c r="D83">
        <v>4.5</v>
      </c>
      <c r="E83">
        <v>8258</v>
      </c>
      <c r="F83" t="s">
        <v>881</v>
      </c>
      <c r="G83">
        <v>3</v>
      </c>
      <c r="H83">
        <v>2001</v>
      </c>
      <c r="I83">
        <v>3616</v>
      </c>
      <c r="J83">
        <v>166276</v>
      </c>
      <c r="K83" t="s">
        <v>882</v>
      </c>
      <c r="L83" t="s">
        <v>883</v>
      </c>
      <c r="M83">
        <v>23685</v>
      </c>
      <c r="N83">
        <v>75000000</v>
      </c>
      <c r="O83" t="s">
        <v>884</v>
      </c>
      <c r="P83">
        <v>8.8939570000000003</v>
      </c>
      <c r="Q83" t="s">
        <v>885</v>
      </c>
      <c r="R83">
        <v>5409517</v>
      </c>
      <c r="S83" t="s">
        <v>886</v>
      </c>
      <c r="T83">
        <v>79</v>
      </c>
      <c r="U83">
        <v>7.2126893333333303E-2</v>
      </c>
      <c r="V83">
        <f t="shared" si="1"/>
        <v>-0.92787310666666667</v>
      </c>
    </row>
    <row r="84" spans="1:22" x14ac:dyDescent="0.25">
      <c r="A84" t="s">
        <v>887</v>
      </c>
      <c r="B84" t="s">
        <v>84</v>
      </c>
      <c r="C84">
        <v>1939</v>
      </c>
      <c r="D84">
        <v>8.4</v>
      </c>
      <c r="E84">
        <v>33984</v>
      </c>
      <c r="F84" t="s">
        <v>888</v>
      </c>
      <c r="G84">
        <v>2</v>
      </c>
      <c r="H84">
        <v>1939</v>
      </c>
      <c r="I84">
        <v>5946</v>
      </c>
      <c r="J84">
        <v>31679</v>
      </c>
      <c r="K84" t="s">
        <v>889</v>
      </c>
      <c r="V84" t="e">
        <f t="shared" si="1"/>
        <v>#DIV/0!</v>
      </c>
    </row>
    <row r="85" spans="1:22" x14ac:dyDescent="0.25">
      <c r="A85" t="s">
        <v>890</v>
      </c>
      <c r="B85" t="s">
        <v>891</v>
      </c>
      <c r="C85" t="s">
        <v>892</v>
      </c>
      <c r="D85" t="s">
        <v>893</v>
      </c>
      <c r="E85" t="s">
        <v>894</v>
      </c>
      <c r="F85" t="s">
        <v>895</v>
      </c>
      <c r="G85" t="s">
        <v>896</v>
      </c>
      <c r="H85" t="s">
        <v>897</v>
      </c>
      <c r="I85" t="s">
        <v>898</v>
      </c>
      <c r="J85" t="s">
        <v>891</v>
      </c>
      <c r="K85" t="s">
        <v>899</v>
      </c>
      <c r="L85" t="s">
        <v>900</v>
      </c>
      <c r="M85" t="s">
        <v>901</v>
      </c>
      <c r="N85" t="s">
        <v>902</v>
      </c>
      <c r="O85" t="s">
        <v>903</v>
      </c>
      <c r="P85" t="s">
        <v>904</v>
      </c>
      <c r="Q85" t="s">
        <v>905</v>
      </c>
      <c r="R85" t="s">
        <v>891</v>
      </c>
      <c r="S85" t="s">
        <v>906</v>
      </c>
      <c r="T85" t="s">
        <v>907</v>
      </c>
      <c r="U85" t="s">
        <v>908</v>
      </c>
      <c r="V85" t="e">
        <f t="shared" si="1"/>
        <v>#VALUE!</v>
      </c>
    </row>
    <row r="86" spans="1:22" x14ac:dyDescent="0.25">
      <c r="A86" t="s">
        <v>909</v>
      </c>
      <c r="B86" t="s">
        <v>85</v>
      </c>
      <c r="C86">
        <v>1936</v>
      </c>
      <c r="D86">
        <v>8</v>
      </c>
      <c r="E86">
        <v>7594</v>
      </c>
      <c r="F86" t="s">
        <v>355</v>
      </c>
      <c r="G86">
        <v>3</v>
      </c>
      <c r="H86">
        <v>1936</v>
      </c>
      <c r="I86">
        <v>1992</v>
      </c>
      <c r="J86">
        <v>27996</v>
      </c>
      <c r="K86" t="s">
        <v>910</v>
      </c>
      <c r="V86" t="e">
        <f t="shared" si="1"/>
        <v>#DIV/0!</v>
      </c>
    </row>
    <row r="87" spans="1:22" x14ac:dyDescent="0.25">
      <c r="A87">
        <v>0</v>
      </c>
      <c r="B87" t="s">
        <v>911</v>
      </c>
      <c r="C87" t="s">
        <v>912</v>
      </c>
      <c r="D87" t="s">
        <v>913</v>
      </c>
      <c r="E87" t="s">
        <v>902</v>
      </c>
      <c r="F87" t="s">
        <v>914</v>
      </c>
      <c r="G87" t="s">
        <v>915</v>
      </c>
      <c r="H87" t="s">
        <v>916</v>
      </c>
      <c r="I87" t="s">
        <v>891</v>
      </c>
      <c r="J87" t="s">
        <v>917</v>
      </c>
      <c r="K87" t="s">
        <v>918</v>
      </c>
      <c r="L87" t="s">
        <v>919</v>
      </c>
      <c r="M87" t="s">
        <v>902</v>
      </c>
      <c r="N87" t="s">
        <v>920</v>
      </c>
      <c r="O87" t="s">
        <v>921</v>
      </c>
      <c r="P87" t="s">
        <v>922</v>
      </c>
      <c r="Q87" t="s">
        <v>923</v>
      </c>
      <c r="R87" t="s">
        <v>924</v>
      </c>
      <c r="S87" t="s">
        <v>925</v>
      </c>
      <c r="T87" t="s">
        <v>926</v>
      </c>
      <c r="U87" t="s">
        <v>902</v>
      </c>
      <c r="V87" t="e">
        <f t="shared" si="1"/>
        <v>#VALUE!</v>
      </c>
    </row>
    <row r="88" spans="1:22" x14ac:dyDescent="0.25">
      <c r="A88" t="s">
        <v>927</v>
      </c>
      <c r="B88" t="s">
        <v>86</v>
      </c>
      <c r="C88">
        <v>1999</v>
      </c>
      <c r="D88">
        <v>5.9</v>
      </c>
      <c r="E88">
        <v>31817</v>
      </c>
      <c r="F88" t="s">
        <v>928</v>
      </c>
      <c r="G88">
        <v>1</v>
      </c>
      <c r="H88">
        <v>1999</v>
      </c>
      <c r="I88">
        <v>4230</v>
      </c>
      <c r="J88">
        <v>132347</v>
      </c>
      <c r="K88" t="s">
        <v>929</v>
      </c>
      <c r="L88" t="s">
        <v>930</v>
      </c>
      <c r="M88">
        <v>9824</v>
      </c>
      <c r="N88">
        <v>68000000</v>
      </c>
      <c r="O88" t="s">
        <v>931</v>
      </c>
      <c r="P88">
        <v>10.466305999999999</v>
      </c>
      <c r="Q88" t="s">
        <v>932</v>
      </c>
      <c r="R88">
        <v>29762011</v>
      </c>
      <c r="S88" t="s">
        <v>933</v>
      </c>
      <c r="T88">
        <v>255</v>
      </c>
      <c r="U88">
        <v>0.43767663235294102</v>
      </c>
      <c r="V88">
        <f t="shared" si="1"/>
        <v>-0.56232336764705881</v>
      </c>
    </row>
    <row r="89" spans="1:22" x14ac:dyDescent="0.25">
      <c r="A89" t="s">
        <v>934</v>
      </c>
      <c r="B89" t="s">
        <v>87</v>
      </c>
      <c r="C89">
        <v>2000</v>
      </c>
      <c r="D89">
        <v>5.4</v>
      </c>
      <c r="E89">
        <v>10267</v>
      </c>
      <c r="F89" t="s">
        <v>810</v>
      </c>
      <c r="G89">
        <v>2</v>
      </c>
      <c r="H89">
        <v>2000</v>
      </c>
      <c r="I89">
        <v>7792</v>
      </c>
      <c r="J89">
        <v>195945</v>
      </c>
      <c r="K89" t="s">
        <v>935</v>
      </c>
      <c r="L89" t="s">
        <v>936</v>
      </c>
      <c r="M89">
        <v>10471</v>
      </c>
      <c r="N89">
        <v>11000000</v>
      </c>
      <c r="O89" t="s">
        <v>399</v>
      </c>
      <c r="P89">
        <v>10.06545</v>
      </c>
      <c r="Q89" t="s">
        <v>387</v>
      </c>
      <c r="R89">
        <v>59827328</v>
      </c>
      <c r="S89" t="s">
        <v>937</v>
      </c>
      <c r="T89">
        <v>145</v>
      </c>
      <c r="U89">
        <v>5.4388480000000001</v>
      </c>
      <c r="V89">
        <f t="shared" si="1"/>
        <v>4.4388480000000001</v>
      </c>
    </row>
    <row r="90" spans="1:22" x14ac:dyDescent="0.25">
      <c r="A90" t="s">
        <v>938</v>
      </c>
      <c r="B90" t="s">
        <v>88</v>
      </c>
      <c r="C90">
        <v>1995</v>
      </c>
      <c r="D90">
        <v>6.2</v>
      </c>
      <c r="E90">
        <v>15945</v>
      </c>
      <c r="F90" t="s">
        <v>771</v>
      </c>
      <c r="G90">
        <v>3</v>
      </c>
      <c r="H90">
        <v>1995</v>
      </c>
      <c r="I90">
        <v>7651</v>
      </c>
      <c r="J90">
        <v>113972</v>
      </c>
      <c r="K90" t="s">
        <v>939</v>
      </c>
      <c r="L90" t="s">
        <v>940</v>
      </c>
      <c r="M90">
        <v>2086</v>
      </c>
      <c r="N90">
        <v>8169363</v>
      </c>
      <c r="O90" t="s">
        <v>941</v>
      </c>
      <c r="P90">
        <v>6.8485909999999999</v>
      </c>
      <c r="Q90" t="s">
        <v>373</v>
      </c>
      <c r="R90">
        <v>8175346</v>
      </c>
      <c r="S90" t="s">
        <v>942</v>
      </c>
      <c r="T90">
        <v>190</v>
      </c>
      <c r="U90">
        <v>1.0007323704430799</v>
      </c>
      <c r="V90">
        <f t="shared" si="1"/>
        <v>7.3237044308105783E-4</v>
      </c>
    </row>
    <row r="91" spans="1:22" x14ac:dyDescent="0.25">
      <c r="A91" t="s">
        <v>943</v>
      </c>
      <c r="B91" t="s">
        <v>89</v>
      </c>
      <c r="C91">
        <v>1984</v>
      </c>
      <c r="D91">
        <v>7.4</v>
      </c>
      <c r="E91">
        <v>47161</v>
      </c>
      <c r="F91" t="s">
        <v>601</v>
      </c>
      <c r="G91">
        <v>3</v>
      </c>
      <c r="H91">
        <v>1984</v>
      </c>
      <c r="I91">
        <v>4182</v>
      </c>
      <c r="J91">
        <v>87800</v>
      </c>
      <c r="K91" t="s">
        <v>944</v>
      </c>
      <c r="L91" t="s">
        <v>945</v>
      </c>
      <c r="M91">
        <v>377</v>
      </c>
      <c r="N91">
        <v>1800000</v>
      </c>
      <c r="O91" t="s">
        <v>604</v>
      </c>
      <c r="P91">
        <v>13.694713</v>
      </c>
      <c r="Q91" t="s">
        <v>946</v>
      </c>
      <c r="R91">
        <v>25504513</v>
      </c>
      <c r="S91" t="s">
        <v>947</v>
      </c>
      <c r="T91">
        <v>1212</v>
      </c>
      <c r="U91">
        <v>14.1691738888888</v>
      </c>
      <c r="V91">
        <f t="shared" si="1"/>
        <v>13.169173888888889</v>
      </c>
    </row>
    <row r="92" spans="1:22" x14ac:dyDescent="0.25">
      <c r="A92" t="s">
        <v>948</v>
      </c>
      <c r="B92" t="s">
        <v>90</v>
      </c>
      <c r="C92">
        <v>1939</v>
      </c>
      <c r="D92">
        <v>7.9</v>
      </c>
      <c r="E92">
        <v>6951</v>
      </c>
      <c r="F92" t="s">
        <v>355</v>
      </c>
      <c r="G92">
        <v>3</v>
      </c>
      <c r="H92">
        <v>1939</v>
      </c>
      <c r="I92">
        <v>1259</v>
      </c>
      <c r="J92">
        <v>31725</v>
      </c>
      <c r="K92" t="s">
        <v>949</v>
      </c>
      <c r="L92" t="s">
        <v>950</v>
      </c>
      <c r="M92">
        <v>1859</v>
      </c>
      <c r="N92">
        <v>1365000</v>
      </c>
      <c r="O92" t="s">
        <v>493</v>
      </c>
      <c r="P92">
        <v>5.1200359999999998</v>
      </c>
      <c r="Q92" t="s">
        <v>666</v>
      </c>
      <c r="R92">
        <v>2279000</v>
      </c>
      <c r="S92" t="s">
        <v>951</v>
      </c>
      <c r="T92">
        <v>77</v>
      </c>
      <c r="U92">
        <v>1.6695970695970599</v>
      </c>
      <c r="V92">
        <f t="shared" si="1"/>
        <v>0.66959706959706955</v>
      </c>
    </row>
    <row r="93" spans="1:22" x14ac:dyDescent="0.25">
      <c r="A93" t="s">
        <v>952</v>
      </c>
      <c r="B93" t="s">
        <v>91</v>
      </c>
      <c r="C93">
        <v>2007</v>
      </c>
      <c r="D93">
        <v>8.3000000000000007</v>
      </c>
      <c r="E93">
        <v>202649</v>
      </c>
      <c r="F93" t="s">
        <v>953</v>
      </c>
      <c r="G93">
        <v>3</v>
      </c>
      <c r="H93">
        <v>2007</v>
      </c>
      <c r="I93">
        <v>686</v>
      </c>
      <c r="J93">
        <v>477348</v>
      </c>
      <c r="K93" t="s">
        <v>954</v>
      </c>
      <c r="L93" t="s">
        <v>955</v>
      </c>
      <c r="M93">
        <v>6977</v>
      </c>
      <c r="N93">
        <v>25000000</v>
      </c>
      <c r="O93" t="s">
        <v>941</v>
      </c>
      <c r="P93">
        <v>15.565484</v>
      </c>
      <c r="Q93" t="s">
        <v>956</v>
      </c>
      <c r="R93">
        <v>171600000</v>
      </c>
      <c r="S93" t="s">
        <v>957</v>
      </c>
      <c r="T93">
        <v>3083</v>
      </c>
      <c r="U93">
        <v>6.8639999999999999</v>
      </c>
      <c r="V93">
        <f t="shared" si="1"/>
        <v>5.8639999999999999</v>
      </c>
    </row>
    <row r="94" spans="1:22" x14ac:dyDescent="0.25">
      <c r="A94" t="s">
        <v>958</v>
      </c>
      <c r="B94" t="s">
        <v>92</v>
      </c>
      <c r="C94">
        <v>2000</v>
      </c>
      <c r="D94">
        <v>7.8</v>
      </c>
      <c r="E94">
        <v>95628</v>
      </c>
      <c r="F94" t="s">
        <v>959</v>
      </c>
      <c r="G94">
        <v>0</v>
      </c>
      <c r="H94">
        <v>2000</v>
      </c>
      <c r="I94">
        <v>3455</v>
      </c>
      <c r="J94">
        <v>190590</v>
      </c>
      <c r="K94" t="s">
        <v>960</v>
      </c>
      <c r="L94" t="s">
        <v>961</v>
      </c>
      <c r="M94">
        <v>134</v>
      </c>
      <c r="N94">
        <v>26000000</v>
      </c>
      <c r="O94" t="s">
        <v>962</v>
      </c>
      <c r="P94">
        <v>12.434175</v>
      </c>
      <c r="Q94" t="s">
        <v>963</v>
      </c>
      <c r="R94">
        <v>71868327</v>
      </c>
      <c r="S94" t="s">
        <v>964</v>
      </c>
      <c r="T94">
        <v>1144</v>
      </c>
      <c r="U94">
        <v>2.7641664230769201</v>
      </c>
      <c r="V94">
        <f t="shared" si="1"/>
        <v>1.7641664230769232</v>
      </c>
    </row>
    <row r="95" spans="1:22" x14ac:dyDescent="0.25">
      <c r="A95" t="s">
        <v>965</v>
      </c>
      <c r="B95" t="s">
        <v>93</v>
      </c>
      <c r="C95">
        <v>1982</v>
      </c>
      <c r="D95">
        <v>6.8</v>
      </c>
      <c r="E95">
        <v>16883</v>
      </c>
      <c r="F95" t="s">
        <v>663</v>
      </c>
      <c r="G95">
        <v>3</v>
      </c>
      <c r="H95">
        <v>1982</v>
      </c>
      <c r="I95">
        <v>7244</v>
      </c>
      <c r="J95">
        <v>84434</v>
      </c>
      <c r="K95" t="s">
        <v>966</v>
      </c>
      <c r="L95" t="s">
        <v>967</v>
      </c>
      <c r="M95">
        <v>2623</v>
      </c>
      <c r="N95">
        <v>0</v>
      </c>
      <c r="O95" t="s">
        <v>512</v>
      </c>
      <c r="P95">
        <v>7.9362159999999999</v>
      </c>
      <c r="Q95" t="s">
        <v>968</v>
      </c>
      <c r="R95">
        <v>129795554</v>
      </c>
      <c r="S95" t="s">
        <v>969</v>
      </c>
      <c r="T95">
        <v>219</v>
      </c>
      <c r="U95">
        <v>0</v>
      </c>
      <c r="V95" t="e">
        <f t="shared" si="1"/>
        <v>#DIV/0!</v>
      </c>
    </row>
    <row r="96" spans="1:22" x14ac:dyDescent="0.25">
      <c r="A96" t="s">
        <v>970</v>
      </c>
      <c r="B96" t="s">
        <v>94</v>
      </c>
      <c r="C96">
        <v>2002</v>
      </c>
      <c r="D96">
        <v>6.9</v>
      </c>
      <c r="E96">
        <v>69824</v>
      </c>
      <c r="F96" t="s">
        <v>785</v>
      </c>
      <c r="G96">
        <v>3</v>
      </c>
      <c r="H96">
        <v>2002</v>
      </c>
      <c r="I96">
        <v>2508</v>
      </c>
      <c r="J96">
        <v>258000</v>
      </c>
      <c r="K96" t="s">
        <v>971</v>
      </c>
      <c r="L96" t="s">
        <v>972</v>
      </c>
      <c r="M96">
        <v>4547</v>
      </c>
      <c r="N96">
        <v>48000000</v>
      </c>
      <c r="O96" t="s">
        <v>941</v>
      </c>
      <c r="P96">
        <v>14.969501999999901</v>
      </c>
      <c r="Q96" t="s">
        <v>973</v>
      </c>
      <c r="R96">
        <v>196397415</v>
      </c>
      <c r="S96" t="s">
        <v>974</v>
      </c>
      <c r="T96">
        <v>1303</v>
      </c>
      <c r="U96">
        <v>4.0916128125000002</v>
      </c>
      <c r="V96">
        <f t="shared" si="1"/>
        <v>3.0916128125000002</v>
      </c>
    </row>
    <row r="97" spans="1:22" x14ac:dyDescent="0.25">
      <c r="A97" t="s">
        <v>975</v>
      </c>
      <c r="B97" t="s">
        <v>95</v>
      </c>
      <c r="C97">
        <v>1998</v>
      </c>
      <c r="D97">
        <v>7.5</v>
      </c>
      <c r="E97">
        <v>49669</v>
      </c>
      <c r="F97" t="s">
        <v>976</v>
      </c>
      <c r="G97">
        <v>3</v>
      </c>
      <c r="H97">
        <v>1998</v>
      </c>
      <c r="I97">
        <v>1109</v>
      </c>
      <c r="J97">
        <v>120789</v>
      </c>
      <c r="K97" t="s">
        <v>977</v>
      </c>
      <c r="L97" t="s">
        <v>978</v>
      </c>
      <c r="M97">
        <v>2657</v>
      </c>
      <c r="N97">
        <v>0</v>
      </c>
      <c r="O97" t="s">
        <v>979</v>
      </c>
      <c r="P97">
        <v>11.087400000000001</v>
      </c>
      <c r="Q97" t="s">
        <v>980</v>
      </c>
      <c r="R97">
        <v>0</v>
      </c>
      <c r="S97" t="s">
        <v>981</v>
      </c>
      <c r="T97">
        <v>498</v>
      </c>
      <c r="U97">
        <v>0</v>
      </c>
      <c r="V97" t="e">
        <f t="shared" si="1"/>
        <v>#DIV/0!</v>
      </c>
    </row>
    <row r="98" spans="1:22" x14ac:dyDescent="0.25">
      <c r="A98" t="s">
        <v>982</v>
      </c>
      <c r="B98" t="s">
        <v>96</v>
      </c>
      <c r="C98">
        <v>2002</v>
      </c>
      <c r="D98">
        <v>7.4</v>
      </c>
      <c r="E98">
        <v>50312</v>
      </c>
      <c r="F98" t="s">
        <v>490</v>
      </c>
      <c r="G98">
        <v>1</v>
      </c>
      <c r="H98">
        <v>2002</v>
      </c>
      <c r="I98">
        <v>5227</v>
      </c>
      <c r="J98">
        <v>272338</v>
      </c>
      <c r="K98" t="s">
        <v>983</v>
      </c>
      <c r="L98" t="s">
        <v>984</v>
      </c>
      <c r="M98">
        <v>8051</v>
      </c>
      <c r="N98">
        <v>25000000</v>
      </c>
      <c r="O98" t="s">
        <v>671</v>
      </c>
      <c r="P98">
        <v>6.7539689999999997</v>
      </c>
      <c r="Q98" t="s">
        <v>985</v>
      </c>
      <c r="R98">
        <v>17000000</v>
      </c>
      <c r="S98" t="s">
        <v>986</v>
      </c>
      <c r="T98">
        <v>542</v>
      </c>
      <c r="U98">
        <v>0.68</v>
      </c>
      <c r="V98">
        <f t="shared" si="1"/>
        <v>-0.32</v>
      </c>
    </row>
    <row r="99" spans="1:22" x14ac:dyDescent="0.25">
      <c r="A99" t="s">
        <v>987</v>
      </c>
      <c r="B99" t="s">
        <v>97</v>
      </c>
      <c r="C99">
        <v>1980</v>
      </c>
      <c r="D99">
        <v>8.4</v>
      </c>
      <c r="E99">
        <v>91851</v>
      </c>
      <c r="F99" t="s">
        <v>988</v>
      </c>
      <c r="G99">
        <v>1</v>
      </c>
      <c r="H99">
        <v>1980</v>
      </c>
      <c r="I99">
        <v>1437</v>
      </c>
      <c r="J99">
        <v>81398</v>
      </c>
      <c r="K99" t="s">
        <v>989</v>
      </c>
      <c r="L99" t="s">
        <v>990</v>
      </c>
      <c r="M99">
        <v>1578</v>
      </c>
      <c r="N99">
        <v>18000000</v>
      </c>
      <c r="O99" t="s">
        <v>590</v>
      </c>
      <c r="P99">
        <v>8.8685580000000002</v>
      </c>
      <c r="Q99" t="s">
        <v>991</v>
      </c>
      <c r="R99">
        <v>23000000</v>
      </c>
      <c r="S99" t="s">
        <v>992</v>
      </c>
      <c r="T99">
        <v>968</v>
      </c>
      <c r="U99">
        <v>1.2777777777777699</v>
      </c>
      <c r="V99">
        <f t="shared" si="1"/>
        <v>0.27777777777777779</v>
      </c>
    </row>
    <row r="100" spans="1:22" x14ac:dyDescent="0.25">
      <c r="A100" t="s">
        <v>993</v>
      </c>
      <c r="B100" t="s">
        <v>98</v>
      </c>
      <c r="C100">
        <v>1954</v>
      </c>
      <c r="D100">
        <v>8.6999999999999993</v>
      </c>
      <c r="E100">
        <v>121165</v>
      </c>
      <c r="F100" t="s">
        <v>994</v>
      </c>
      <c r="G100">
        <v>3</v>
      </c>
      <c r="H100">
        <v>1954</v>
      </c>
      <c r="I100">
        <v>2132</v>
      </c>
      <c r="J100">
        <v>47396</v>
      </c>
      <c r="K100" t="s">
        <v>995</v>
      </c>
      <c r="L100" t="s">
        <v>996</v>
      </c>
      <c r="M100">
        <v>567</v>
      </c>
      <c r="N100">
        <v>1000000</v>
      </c>
      <c r="O100" t="s">
        <v>997</v>
      </c>
      <c r="P100">
        <v>17.911314000000001</v>
      </c>
      <c r="Q100" t="s">
        <v>373</v>
      </c>
      <c r="R100">
        <v>36764313</v>
      </c>
      <c r="S100" t="s">
        <v>998</v>
      </c>
      <c r="T100">
        <v>1531</v>
      </c>
      <c r="U100">
        <v>36.764313000000001</v>
      </c>
      <c r="V100">
        <f t="shared" si="1"/>
        <v>35.764313000000001</v>
      </c>
    </row>
    <row r="101" spans="1:22" x14ac:dyDescent="0.25">
      <c r="A101" t="s">
        <v>999</v>
      </c>
      <c r="B101" t="s">
        <v>99</v>
      </c>
      <c r="C101">
        <v>1955</v>
      </c>
      <c r="D101">
        <v>7.9</v>
      </c>
      <c r="E101">
        <v>27791</v>
      </c>
      <c r="F101" t="s">
        <v>663</v>
      </c>
      <c r="G101">
        <v>1</v>
      </c>
      <c r="H101">
        <v>1955</v>
      </c>
      <c r="I101">
        <v>2926</v>
      </c>
      <c r="J101">
        <v>48545</v>
      </c>
      <c r="K101" t="s">
        <v>1000</v>
      </c>
      <c r="L101" t="s">
        <v>1001</v>
      </c>
      <c r="M101">
        <v>221</v>
      </c>
      <c r="N101">
        <v>1500000</v>
      </c>
      <c r="O101" t="s">
        <v>590</v>
      </c>
      <c r="P101">
        <v>10.968169</v>
      </c>
      <c r="Q101" t="s">
        <v>420</v>
      </c>
      <c r="R101">
        <v>0</v>
      </c>
      <c r="S101" t="s">
        <v>1002</v>
      </c>
      <c r="T101">
        <v>351</v>
      </c>
      <c r="U101">
        <v>0</v>
      </c>
      <c r="V101">
        <f t="shared" si="1"/>
        <v>-1</v>
      </c>
    </row>
    <row r="102" spans="1:22" x14ac:dyDescent="0.25">
      <c r="A102" t="s">
        <v>1003</v>
      </c>
      <c r="B102" t="s">
        <v>100</v>
      </c>
      <c r="C102">
        <v>1992</v>
      </c>
      <c r="D102">
        <v>8.4</v>
      </c>
      <c r="E102">
        <v>217185</v>
      </c>
      <c r="F102" t="s">
        <v>376</v>
      </c>
      <c r="G102">
        <v>0</v>
      </c>
      <c r="H102">
        <v>1992</v>
      </c>
      <c r="I102">
        <v>18</v>
      </c>
      <c r="J102">
        <v>105236</v>
      </c>
      <c r="K102" t="s">
        <v>1004</v>
      </c>
      <c r="L102" t="s">
        <v>1005</v>
      </c>
      <c r="M102">
        <v>500</v>
      </c>
      <c r="N102">
        <v>1200000</v>
      </c>
      <c r="O102" t="s">
        <v>1006</v>
      </c>
      <c r="P102">
        <v>12.22034</v>
      </c>
      <c r="Q102" t="s">
        <v>1007</v>
      </c>
      <c r="R102">
        <v>14661007</v>
      </c>
      <c r="S102" t="s">
        <v>1008</v>
      </c>
      <c r="T102">
        <v>3821</v>
      </c>
      <c r="U102">
        <v>12.2175058333333</v>
      </c>
      <c r="V102">
        <f t="shared" si="1"/>
        <v>11.217505833333334</v>
      </c>
    </row>
    <row r="103" spans="1:22" x14ac:dyDescent="0.25">
      <c r="A103" t="s">
        <v>1009</v>
      </c>
      <c r="B103" t="s">
        <v>101</v>
      </c>
      <c r="C103">
        <v>2001</v>
      </c>
      <c r="D103">
        <v>4.7</v>
      </c>
      <c r="E103">
        <v>44511</v>
      </c>
      <c r="F103" t="s">
        <v>810</v>
      </c>
      <c r="G103">
        <v>3</v>
      </c>
      <c r="H103">
        <v>2001</v>
      </c>
      <c r="I103">
        <v>6429</v>
      </c>
      <c r="J103">
        <v>257106</v>
      </c>
      <c r="K103" t="s">
        <v>1010</v>
      </c>
      <c r="L103" t="s">
        <v>1011</v>
      </c>
      <c r="M103">
        <v>4248</v>
      </c>
      <c r="N103">
        <v>45000000</v>
      </c>
      <c r="O103" t="s">
        <v>399</v>
      </c>
      <c r="P103">
        <v>10.869056</v>
      </c>
      <c r="Q103" t="s">
        <v>1012</v>
      </c>
      <c r="R103">
        <v>141220678</v>
      </c>
      <c r="S103" t="s">
        <v>1013</v>
      </c>
      <c r="T103">
        <v>1019</v>
      </c>
      <c r="U103">
        <v>3.1382372888888801</v>
      </c>
      <c r="V103">
        <f t="shared" si="1"/>
        <v>2.138237288888889</v>
      </c>
    </row>
    <row r="104" spans="1:22" x14ac:dyDescent="0.25">
      <c r="A104" t="s">
        <v>1014</v>
      </c>
      <c r="B104" t="s">
        <v>102</v>
      </c>
      <c r="C104">
        <v>1994</v>
      </c>
      <c r="D104">
        <v>6.4</v>
      </c>
      <c r="E104">
        <v>11077</v>
      </c>
      <c r="F104" t="s">
        <v>1015</v>
      </c>
      <c r="G104">
        <v>3</v>
      </c>
      <c r="H104">
        <v>1994</v>
      </c>
      <c r="I104">
        <v>6477</v>
      </c>
      <c r="J104">
        <v>111127</v>
      </c>
      <c r="K104" t="s">
        <v>1016</v>
      </c>
      <c r="L104" t="s">
        <v>1017</v>
      </c>
      <c r="M104">
        <v>11592</v>
      </c>
      <c r="N104">
        <v>13000000</v>
      </c>
      <c r="O104" t="s">
        <v>1018</v>
      </c>
      <c r="P104">
        <v>5.3053109999999997</v>
      </c>
      <c r="Q104" t="s">
        <v>1019</v>
      </c>
      <c r="R104">
        <v>7820688</v>
      </c>
      <c r="S104" t="s">
        <v>1020</v>
      </c>
      <c r="T104">
        <v>137</v>
      </c>
      <c r="U104">
        <v>0.60159138461538397</v>
      </c>
      <c r="V104">
        <f t="shared" si="1"/>
        <v>-0.39840861538461536</v>
      </c>
    </row>
    <row r="105" spans="1:22" x14ac:dyDescent="0.25">
      <c r="A105" t="s">
        <v>1021</v>
      </c>
      <c r="B105" t="s">
        <v>103</v>
      </c>
      <c r="C105">
        <v>1989</v>
      </c>
      <c r="D105">
        <v>7.1</v>
      </c>
      <c r="E105">
        <v>18505</v>
      </c>
      <c r="F105" t="s">
        <v>888</v>
      </c>
      <c r="G105">
        <v>2</v>
      </c>
      <c r="H105">
        <v>1989</v>
      </c>
      <c r="I105">
        <v>2065</v>
      </c>
      <c r="J105">
        <v>98724</v>
      </c>
      <c r="K105" t="s">
        <v>1022</v>
      </c>
      <c r="L105" t="s">
        <v>1023</v>
      </c>
      <c r="M105">
        <v>1412</v>
      </c>
      <c r="N105">
        <v>1200000</v>
      </c>
      <c r="O105" t="s">
        <v>590</v>
      </c>
      <c r="P105">
        <v>12.293656</v>
      </c>
      <c r="Q105" t="s">
        <v>1024</v>
      </c>
      <c r="R105">
        <v>0</v>
      </c>
      <c r="S105" t="s">
        <v>1025</v>
      </c>
      <c r="T105">
        <v>188</v>
      </c>
      <c r="U105">
        <v>0</v>
      </c>
      <c r="V105">
        <f t="shared" si="1"/>
        <v>-1</v>
      </c>
    </row>
    <row r="106" spans="1:22" x14ac:dyDescent="0.25">
      <c r="A106" t="s">
        <v>1026</v>
      </c>
      <c r="B106" t="s">
        <v>104</v>
      </c>
      <c r="C106">
        <v>1981</v>
      </c>
      <c r="D106">
        <v>5.4</v>
      </c>
      <c r="E106">
        <v>1884</v>
      </c>
      <c r="F106" t="s">
        <v>542</v>
      </c>
      <c r="G106">
        <v>3</v>
      </c>
      <c r="H106">
        <v>1981</v>
      </c>
      <c r="I106">
        <v>7732</v>
      </c>
      <c r="J106">
        <v>83067</v>
      </c>
      <c r="K106" t="s">
        <v>1027</v>
      </c>
      <c r="L106" t="s">
        <v>1028</v>
      </c>
      <c r="M106">
        <v>27997</v>
      </c>
      <c r="N106">
        <v>0</v>
      </c>
      <c r="O106" t="s">
        <v>1029</v>
      </c>
      <c r="P106">
        <v>2.0211999999999999</v>
      </c>
      <c r="Q106" t="s">
        <v>1030</v>
      </c>
      <c r="R106">
        <v>0</v>
      </c>
      <c r="S106" t="s">
        <v>1031</v>
      </c>
      <c r="T106">
        <v>17</v>
      </c>
      <c r="U106">
        <v>0</v>
      </c>
      <c r="V106" t="e">
        <f t="shared" si="1"/>
        <v>#DIV/0!</v>
      </c>
    </row>
    <row r="107" spans="1:22" x14ac:dyDescent="0.25">
      <c r="A107" t="s">
        <v>1032</v>
      </c>
      <c r="B107" t="s">
        <v>105</v>
      </c>
      <c r="C107">
        <v>2004</v>
      </c>
      <c r="D107">
        <v>7.8</v>
      </c>
      <c r="E107">
        <v>70349</v>
      </c>
      <c r="F107" t="s">
        <v>490</v>
      </c>
      <c r="G107">
        <v>3</v>
      </c>
      <c r="H107">
        <v>2004</v>
      </c>
      <c r="I107">
        <v>2249</v>
      </c>
      <c r="J107">
        <v>375063</v>
      </c>
      <c r="K107" t="s">
        <v>1033</v>
      </c>
      <c r="L107" t="s">
        <v>1034</v>
      </c>
      <c r="M107">
        <v>9675</v>
      </c>
      <c r="N107">
        <v>16000000</v>
      </c>
      <c r="O107" t="s">
        <v>671</v>
      </c>
      <c r="P107">
        <v>12.646517999999899</v>
      </c>
      <c r="Q107" t="s">
        <v>1035</v>
      </c>
      <c r="R107">
        <v>109502303</v>
      </c>
      <c r="S107" t="s">
        <v>1036</v>
      </c>
      <c r="T107">
        <v>484</v>
      </c>
      <c r="U107">
        <v>6.8438939374999999</v>
      </c>
      <c r="V107">
        <f t="shared" si="1"/>
        <v>5.8438939374999999</v>
      </c>
    </row>
    <row r="108" spans="1:22" x14ac:dyDescent="0.25">
      <c r="A108" t="s">
        <v>1037</v>
      </c>
      <c r="B108" t="s">
        <v>106</v>
      </c>
      <c r="C108">
        <v>2002</v>
      </c>
      <c r="D108">
        <v>6.9</v>
      </c>
      <c r="E108">
        <v>113119</v>
      </c>
      <c r="F108" t="s">
        <v>1038</v>
      </c>
      <c r="G108">
        <v>1</v>
      </c>
      <c r="H108">
        <v>2002</v>
      </c>
      <c r="I108">
        <v>5170</v>
      </c>
      <c r="J108">
        <v>286106</v>
      </c>
      <c r="K108" t="s">
        <v>1039</v>
      </c>
      <c r="L108" t="s">
        <v>1040</v>
      </c>
      <c r="M108">
        <v>2675</v>
      </c>
      <c r="N108">
        <v>72000000</v>
      </c>
      <c r="O108" t="s">
        <v>1041</v>
      </c>
      <c r="P108">
        <v>11.211568</v>
      </c>
      <c r="Q108" t="s">
        <v>1042</v>
      </c>
      <c r="R108">
        <v>408247917</v>
      </c>
      <c r="S108" t="s">
        <v>1043</v>
      </c>
      <c r="T108">
        <v>1624</v>
      </c>
      <c r="U108">
        <v>5.6701099583333301</v>
      </c>
      <c r="V108">
        <f t="shared" si="1"/>
        <v>4.6701099583333336</v>
      </c>
    </row>
    <row r="109" spans="1:22" x14ac:dyDescent="0.25">
      <c r="A109" t="s">
        <v>1044</v>
      </c>
      <c r="B109" t="s">
        <v>107</v>
      </c>
      <c r="C109">
        <v>2006</v>
      </c>
      <c r="D109">
        <v>6.6</v>
      </c>
      <c r="E109">
        <v>26497</v>
      </c>
      <c r="F109" t="s">
        <v>1045</v>
      </c>
      <c r="G109">
        <v>3</v>
      </c>
      <c r="H109">
        <v>2006</v>
      </c>
      <c r="I109">
        <v>1702</v>
      </c>
      <c r="J109">
        <v>439815</v>
      </c>
      <c r="K109" t="s">
        <v>1046</v>
      </c>
      <c r="L109" t="s">
        <v>1047</v>
      </c>
      <c r="M109">
        <v>87417</v>
      </c>
      <c r="N109">
        <v>0</v>
      </c>
      <c r="O109" t="s">
        <v>1048</v>
      </c>
      <c r="P109">
        <v>0.94413999999999998</v>
      </c>
      <c r="Q109" t="s">
        <v>1049</v>
      </c>
      <c r="R109">
        <v>0</v>
      </c>
      <c r="S109" t="s">
        <v>1050</v>
      </c>
      <c r="T109">
        <v>3</v>
      </c>
      <c r="U109">
        <v>0</v>
      </c>
      <c r="V109" t="e">
        <f t="shared" si="1"/>
        <v>#DIV/0!</v>
      </c>
    </row>
    <row r="110" spans="1:22" x14ac:dyDescent="0.25">
      <c r="A110" t="s">
        <v>1051</v>
      </c>
      <c r="B110" t="s">
        <v>108</v>
      </c>
      <c r="C110">
        <v>2002</v>
      </c>
      <c r="D110">
        <v>6.2</v>
      </c>
      <c r="E110">
        <v>33541</v>
      </c>
      <c r="F110" t="s">
        <v>1052</v>
      </c>
      <c r="G110">
        <v>1</v>
      </c>
      <c r="H110">
        <v>2002</v>
      </c>
      <c r="I110">
        <v>4784</v>
      </c>
      <c r="J110">
        <v>307479</v>
      </c>
      <c r="K110" t="s">
        <v>1053</v>
      </c>
      <c r="L110" t="s">
        <v>1054</v>
      </c>
      <c r="M110">
        <v>2103</v>
      </c>
      <c r="N110">
        <v>47000000</v>
      </c>
      <c r="O110" t="s">
        <v>1055</v>
      </c>
      <c r="P110">
        <v>10.642823999999999</v>
      </c>
      <c r="Q110" t="s">
        <v>1056</v>
      </c>
      <c r="R110">
        <v>30002758</v>
      </c>
      <c r="S110" t="s">
        <v>1057</v>
      </c>
      <c r="T110">
        <v>378</v>
      </c>
      <c r="U110">
        <v>0.63835655319148898</v>
      </c>
      <c r="V110">
        <f t="shared" si="1"/>
        <v>-0.36164344680851063</v>
      </c>
    </row>
    <row r="111" spans="1:22" x14ac:dyDescent="0.25">
      <c r="A111" t="s">
        <v>1058</v>
      </c>
      <c r="B111" t="s">
        <v>109</v>
      </c>
      <c r="C111">
        <v>2002</v>
      </c>
      <c r="D111">
        <v>7.4</v>
      </c>
      <c r="E111">
        <v>169898</v>
      </c>
      <c r="F111" t="s">
        <v>1059</v>
      </c>
      <c r="G111">
        <v>1</v>
      </c>
      <c r="H111">
        <v>2002</v>
      </c>
      <c r="I111">
        <v>1730</v>
      </c>
      <c r="J111">
        <v>145487</v>
      </c>
      <c r="K111" t="s">
        <v>1060</v>
      </c>
      <c r="L111" t="s">
        <v>1061</v>
      </c>
      <c r="M111">
        <v>557</v>
      </c>
      <c r="N111">
        <v>139000000</v>
      </c>
      <c r="O111" t="s">
        <v>1062</v>
      </c>
      <c r="P111">
        <v>29.413340999999999</v>
      </c>
      <c r="Q111" t="s">
        <v>1063</v>
      </c>
      <c r="R111">
        <v>821708551</v>
      </c>
      <c r="S111" t="s">
        <v>1064</v>
      </c>
      <c r="T111">
        <v>5398</v>
      </c>
      <c r="U111">
        <v>5.9115723093525103</v>
      </c>
      <c r="V111">
        <f t="shared" si="1"/>
        <v>4.9115723093525183</v>
      </c>
    </row>
    <row r="112" spans="1:22" x14ac:dyDescent="0.25">
      <c r="A112" t="s">
        <v>1065</v>
      </c>
      <c r="B112" t="s">
        <v>110</v>
      </c>
      <c r="C112">
        <v>1953</v>
      </c>
      <c r="D112">
        <v>8.1999999999999993</v>
      </c>
      <c r="E112">
        <v>21182</v>
      </c>
      <c r="F112" t="s">
        <v>711</v>
      </c>
      <c r="G112">
        <v>0</v>
      </c>
      <c r="H112">
        <v>1953</v>
      </c>
      <c r="I112">
        <v>1883</v>
      </c>
      <c r="J112">
        <v>46359</v>
      </c>
      <c r="K112" t="s">
        <v>1066</v>
      </c>
      <c r="L112" t="s">
        <v>1067</v>
      </c>
      <c r="M112">
        <v>632</v>
      </c>
      <c r="N112">
        <v>1661530</v>
      </c>
      <c r="O112" t="s">
        <v>1068</v>
      </c>
      <c r="P112">
        <v>9.4737100000000005</v>
      </c>
      <c r="Q112" t="s">
        <v>373</v>
      </c>
      <c r="R112">
        <v>0</v>
      </c>
      <c r="S112" t="s">
        <v>1069</v>
      </c>
      <c r="T112">
        <v>143</v>
      </c>
      <c r="U112">
        <v>0</v>
      </c>
      <c r="V112">
        <f t="shared" si="1"/>
        <v>-1</v>
      </c>
    </row>
    <row r="113" spans="1:22" x14ac:dyDescent="0.25">
      <c r="A113" t="s">
        <v>1070</v>
      </c>
      <c r="B113" t="s">
        <v>111</v>
      </c>
      <c r="C113">
        <v>1984</v>
      </c>
      <c r="D113">
        <v>6.5</v>
      </c>
      <c r="E113">
        <v>22466</v>
      </c>
      <c r="F113" t="s">
        <v>734</v>
      </c>
      <c r="G113">
        <v>1</v>
      </c>
      <c r="H113">
        <v>1984</v>
      </c>
      <c r="I113">
        <v>1304</v>
      </c>
      <c r="J113">
        <v>88170</v>
      </c>
      <c r="K113" t="s">
        <v>1071</v>
      </c>
      <c r="L113" t="s">
        <v>1072</v>
      </c>
      <c r="M113">
        <v>157</v>
      </c>
      <c r="N113">
        <v>18000000</v>
      </c>
      <c r="O113" t="s">
        <v>1073</v>
      </c>
      <c r="P113">
        <v>6.197298</v>
      </c>
      <c r="Q113" t="s">
        <v>373</v>
      </c>
      <c r="R113">
        <v>87000000</v>
      </c>
      <c r="S113" t="s">
        <v>1074</v>
      </c>
      <c r="T113">
        <v>443</v>
      </c>
      <c r="U113">
        <v>4.8333333333333304</v>
      </c>
      <c r="V113">
        <f t="shared" si="1"/>
        <v>3.8333333333333335</v>
      </c>
    </row>
    <row r="114" spans="1:22" x14ac:dyDescent="0.25">
      <c r="A114" t="s">
        <v>1075</v>
      </c>
      <c r="B114" t="s">
        <v>112</v>
      </c>
      <c r="C114">
        <v>1998</v>
      </c>
      <c r="D114">
        <v>6.3</v>
      </c>
      <c r="E114">
        <v>26728</v>
      </c>
      <c r="F114" t="s">
        <v>734</v>
      </c>
      <c r="G114">
        <v>3</v>
      </c>
      <c r="H114">
        <v>1998</v>
      </c>
      <c r="I114">
        <v>1056</v>
      </c>
      <c r="J114">
        <v>120844</v>
      </c>
      <c r="K114" t="s">
        <v>1076</v>
      </c>
      <c r="L114" t="s">
        <v>1077</v>
      </c>
      <c r="M114">
        <v>200</v>
      </c>
      <c r="N114">
        <v>70000000</v>
      </c>
      <c r="O114" t="s">
        <v>1073</v>
      </c>
      <c r="P114">
        <v>9.5388769999999994</v>
      </c>
      <c r="Q114" t="s">
        <v>373</v>
      </c>
      <c r="R114">
        <v>118000000</v>
      </c>
      <c r="S114" t="s">
        <v>1078</v>
      </c>
      <c r="T114">
        <v>402</v>
      </c>
      <c r="U114">
        <v>1.6857142857142799</v>
      </c>
      <c r="V114">
        <f t="shared" si="1"/>
        <v>0.68571428571428572</v>
      </c>
    </row>
    <row r="115" spans="1:22" x14ac:dyDescent="0.25">
      <c r="A115" t="s">
        <v>1079</v>
      </c>
      <c r="B115" t="s">
        <v>113</v>
      </c>
      <c r="C115">
        <v>1996</v>
      </c>
      <c r="D115">
        <v>7.6</v>
      </c>
      <c r="E115">
        <v>45429</v>
      </c>
      <c r="F115" t="s">
        <v>734</v>
      </c>
      <c r="G115">
        <v>3</v>
      </c>
      <c r="H115">
        <v>1996</v>
      </c>
      <c r="I115">
        <v>3402</v>
      </c>
      <c r="J115">
        <v>117731</v>
      </c>
      <c r="K115" t="s">
        <v>1080</v>
      </c>
      <c r="L115" t="s">
        <v>1081</v>
      </c>
      <c r="M115">
        <v>199</v>
      </c>
      <c r="N115">
        <v>46000000</v>
      </c>
      <c r="O115" t="s">
        <v>1073</v>
      </c>
      <c r="P115">
        <v>8.8084969999999991</v>
      </c>
      <c r="Q115" t="s">
        <v>1082</v>
      </c>
      <c r="R115">
        <v>150000000</v>
      </c>
      <c r="S115" t="s">
        <v>1083</v>
      </c>
      <c r="T115">
        <v>671</v>
      </c>
      <c r="U115">
        <v>3.2608695652173898</v>
      </c>
      <c r="V115">
        <f t="shared" si="1"/>
        <v>2.2608695652173911</v>
      </c>
    </row>
    <row r="116" spans="1:22" x14ac:dyDescent="0.25">
      <c r="A116" t="s">
        <v>1084</v>
      </c>
      <c r="B116" t="s">
        <v>114</v>
      </c>
      <c r="C116">
        <v>1991</v>
      </c>
      <c r="D116">
        <v>7.2</v>
      </c>
      <c r="E116">
        <v>23751</v>
      </c>
      <c r="F116" t="s">
        <v>1085</v>
      </c>
      <c r="G116">
        <v>2</v>
      </c>
      <c r="H116">
        <v>1991</v>
      </c>
      <c r="I116">
        <v>3592</v>
      </c>
      <c r="J116">
        <v>102975</v>
      </c>
      <c r="K116" t="s">
        <v>1086</v>
      </c>
      <c r="L116" t="s">
        <v>1087</v>
      </c>
      <c r="M116">
        <v>174</v>
      </c>
      <c r="N116">
        <v>27000000</v>
      </c>
      <c r="O116" t="s">
        <v>1073</v>
      </c>
      <c r="P116">
        <v>5.9005700000000001</v>
      </c>
      <c r="Q116" t="s">
        <v>373</v>
      </c>
      <c r="R116">
        <v>96900000</v>
      </c>
      <c r="S116" t="s">
        <v>1088</v>
      </c>
      <c r="T116">
        <v>421</v>
      </c>
      <c r="U116">
        <v>3.5888888888888801</v>
      </c>
      <c r="V116">
        <f t="shared" si="1"/>
        <v>2.588888888888889</v>
      </c>
    </row>
    <row r="117" spans="1:22" x14ac:dyDescent="0.25">
      <c r="A117" t="s">
        <v>1089</v>
      </c>
      <c r="B117" t="s">
        <v>115</v>
      </c>
      <c r="C117">
        <v>2002</v>
      </c>
      <c r="D117">
        <v>6.4</v>
      </c>
      <c r="E117">
        <v>28682</v>
      </c>
      <c r="F117" t="s">
        <v>409</v>
      </c>
      <c r="G117">
        <v>1</v>
      </c>
      <c r="H117">
        <v>2002</v>
      </c>
      <c r="I117">
        <v>138</v>
      </c>
      <c r="J117">
        <v>253754</v>
      </c>
      <c r="K117" t="s">
        <v>1090</v>
      </c>
      <c r="L117" t="s">
        <v>1091</v>
      </c>
      <c r="M117">
        <v>201</v>
      </c>
      <c r="N117">
        <v>60000000</v>
      </c>
      <c r="O117" t="s">
        <v>1073</v>
      </c>
      <c r="P117">
        <v>11.367801</v>
      </c>
      <c r="Q117" t="s">
        <v>373</v>
      </c>
      <c r="R117">
        <v>67312826</v>
      </c>
      <c r="S117" t="s">
        <v>1092</v>
      </c>
      <c r="T117">
        <v>488</v>
      </c>
      <c r="U117">
        <v>1.1218804333333301</v>
      </c>
      <c r="V117">
        <f t="shared" si="1"/>
        <v>0.12188043333333333</v>
      </c>
    </row>
    <row r="118" spans="1:22" x14ac:dyDescent="0.25">
      <c r="A118" t="s">
        <v>1093</v>
      </c>
      <c r="B118" t="s">
        <v>116</v>
      </c>
      <c r="C118">
        <v>1984</v>
      </c>
      <c r="D118">
        <v>6.9</v>
      </c>
      <c r="E118">
        <v>14204</v>
      </c>
      <c r="F118" t="s">
        <v>1094</v>
      </c>
      <c r="G118">
        <v>0</v>
      </c>
      <c r="H118">
        <v>1984</v>
      </c>
      <c r="I118">
        <v>5796</v>
      </c>
      <c r="J118">
        <v>88172</v>
      </c>
      <c r="K118" t="s">
        <v>1095</v>
      </c>
      <c r="L118" t="s">
        <v>1096</v>
      </c>
      <c r="M118">
        <v>9663</v>
      </c>
      <c r="N118">
        <v>22000000</v>
      </c>
      <c r="O118" t="s">
        <v>1097</v>
      </c>
      <c r="P118">
        <v>9.7639279999999999</v>
      </c>
      <c r="Q118" t="s">
        <v>1098</v>
      </c>
      <c r="R118">
        <v>28744356</v>
      </c>
      <c r="S118" t="s">
        <v>1099</v>
      </c>
      <c r="T118">
        <v>219</v>
      </c>
      <c r="U118">
        <v>1.3065616363636301</v>
      </c>
      <c r="V118">
        <f t="shared" si="1"/>
        <v>0.30656163636363637</v>
      </c>
    </row>
    <row r="119" spans="1:22" x14ac:dyDescent="0.25">
      <c r="A119" t="s">
        <v>1100</v>
      </c>
      <c r="B119" t="s">
        <v>117</v>
      </c>
      <c r="C119">
        <v>1995</v>
      </c>
      <c r="D119">
        <v>7.1</v>
      </c>
      <c r="E119">
        <v>27744</v>
      </c>
      <c r="F119" t="s">
        <v>1101</v>
      </c>
      <c r="G119">
        <v>3</v>
      </c>
      <c r="H119">
        <v>1995</v>
      </c>
      <c r="I119">
        <v>675</v>
      </c>
      <c r="J119">
        <v>114558</v>
      </c>
      <c r="K119" t="s">
        <v>1102</v>
      </c>
      <c r="L119" t="s">
        <v>1103</v>
      </c>
      <c r="M119">
        <v>281</v>
      </c>
      <c r="N119">
        <v>42000000</v>
      </c>
      <c r="O119" t="s">
        <v>1104</v>
      </c>
      <c r="P119">
        <v>11.223055</v>
      </c>
      <c r="Q119" t="s">
        <v>1105</v>
      </c>
      <c r="R119">
        <v>7959291</v>
      </c>
      <c r="S119" t="s">
        <v>1106</v>
      </c>
      <c r="T119">
        <v>334</v>
      </c>
      <c r="U119">
        <v>0.18950692857142801</v>
      </c>
      <c r="V119">
        <f t="shared" si="1"/>
        <v>-0.81049307142857141</v>
      </c>
    </row>
    <row r="120" spans="1:22" x14ac:dyDescent="0.25">
      <c r="A120" t="s">
        <v>1107</v>
      </c>
      <c r="B120" t="s">
        <v>118</v>
      </c>
      <c r="C120">
        <v>1996</v>
      </c>
      <c r="D120">
        <v>7.6</v>
      </c>
      <c r="E120">
        <v>32427</v>
      </c>
      <c r="F120" t="s">
        <v>636</v>
      </c>
      <c r="G120">
        <v>2</v>
      </c>
      <c r="H120">
        <v>1996</v>
      </c>
      <c r="I120">
        <v>5413</v>
      </c>
      <c r="J120">
        <v>117802</v>
      </c>
      <c r="K120" t="s">
        <v>1108</v>
      </c>
      <c r="L120" t="s">
        <v>1109</v>
      </c>
      <c r="M120">
        <v>10218</v>
      </c>
      <c r="N120">
        <v>200000</v>
      </c>
      <c r="O120" t="s">
        <v>493</v>
      </c>
      <c r="P120">
        <v>6.5780250000000002</v>
      </c>
      <c r="Q120" t="s">
        <v>1110</v>
      </c>
      <c r="R120">
        <v>4505922</v>
      </c>
      <c r="S120" t="s">
        <v>1111</v>
      </c>
      <c r="T120">
        <v>255</v>
      </c>
      <c r="U120">
        <v>22.529610000000002</v>
      </c>
      <c r="V120">
        <f t="shared" si="1"/>
        <v>21.529610000000002</v>
      </c>
    </row>
    <row r="121" spans="1:22" x14ac:dyDescent="0.25">
      <c r="A121" t="s">
        <v>1112</v>
      </c>
      <c r="B121" t="s">
        <v>119</v>
      </c>
      <c r="C121">
        <v>1976</v>
      </c>
      <c r="D121">
        <v>8.6</v>
      </c>
      <c r="E121">
        <v>159525</v>
      </c>
      <c r="F121" t="s">
        <v>437</v>
      </c>
      <c r="G121">
        <v>1</v>
      </c>
      <c r="H121">
        <v>1976</v>
      </c>
      <c r="I121">
        <v>2223</v>
      </c>
      <c r="J121">
        <v>75314</v>
      </c>
      <c r="K121" t="s">
        <v>1113</v>
      </c>
      <c r="L121" t="s">
        <v>1114</v>
      </c>
      <c r="M121">
        <v>103</v>
      </c>
      <c r="N121">
        <v>1300000</v>
      </c>
      <c r="O121" t="s">
        <v>1115</v>
      </c>
      <c r="P121">
        <v>14.092713</v>
      </c>
      <c r="Q121" t="s">
        <v>1116</v>
      </c>
      <c r="R121">
        <v>28262574</v>
      </c>
      <c r="S121" t="s">
        <v>1117</v>
      </c>
      <c r="T121">
        <v>2632</v>
      </c>
      <c r="U121">
        <v>21.7404415384615</v>
      </c>
      <c r="V121">
        <f t="shared" si="1"/>
        <v>20.740441538461539</v>
      </c>
    </row>
    <row r="122" spans="1:22" x14ac:dyDescent="0.25">
      <c r="A122" t="s">
        <v>1118</v>
      </c>
      <c r="B122" t="s">
        <v>120</v>
      </c>
      <c r="C122">
        <v>2000</v>
      </c>
      <c r="D122">
        <v>7.3</v>
      </c>
      <c r="E122">
        <v>23732</v>
      </c>
      <c r="F122" t="s">
        <v>1119</v>
      </c>
      <c r="G122">
        <v>1</v>
      </c>
      <c r="H122">
        <v>2000</v>
      </c>
      <c r="I122">
        <v>3551</v>
      </c>
      <c r="J122">
        <v>146309</v>
      </c>
      <c r="K122" t="s">
        <v>1120</v>
      </c>
      <c r="L122" t="s">
        <v>1121</v>
      </c>
      <c r="M122">
        <v>11973</v>
      </c>
      <c r="N122">
        <v>80000000</v>
      </c>
      <c r="O122" t="s">
        <v>1122</v>
      </c>
      <c r="P122">
        <v>10.204559</v>
      </c>
      <c r="Q122" t="s">
        <v>1123</v>
      </c>
      <c r="R122">
        <v>34566746</v>
      </c>
      <c r="S122" t="s">
        <v>1124</v>
      </c>
      <c r="T122">
        <v>192</v>
      </c>
      <c r="U122">
        <v>0.43208432499999999</v>
      </c>
      <c r="V122">
        <f t="shared" si="1"/>
        <v>-0.56791567499999995</v>
      </c>
    </row>
    <row r="123" spans="1:22" x14ac:dyDescent="0.25">
      <c r="A123" t="s">
        <v>1125</v>
      </c>
      <c r="B123" t="s">
        <v>121</v>
      </c>
      <c r="C123">
        <v>1986</v>
      </c>
      <c r="D123">
        <v>6.5</v>
      </c>
      <c r="E123">
        <v>81087</v>
      </c>
      <c r="F123" t="s">
        <v>1126</v>
      </c>
      <c r="G123">
        <v>2</v>
      </c>
      <c r="H123">
        <v>1986</v>
      </c>
      <c r="I123">
        <v>1703</v>
      </c>
      <c r="J123">
        <v>92099</v>
      </c>
      <c r="K123" t="s">
        <v>1127</v>
      </c>
      <c r="L123" t="s">
        <v>1128</v>
      </c>
      <c r="M123">
        <v>744</v>
      </c>
      <c r="N123">
        <v>15000000</v>
      </c>
      <c r="O123" t="s">
        <v>1129</v>
      </c>
      <c r="P123">
        <v>20.301019</v>
      </c>
      <c r="Q123" t="s">
        <v>373</v>
      </c>
      <c r="R123">
        <v>356830601</v>
      </c>
      <c r="S123" t="s">
        <v>1130</v>
      </c>
      <c r="T123">
        <v>1736</v>
      </c>
      <c r="U123">
        <v>23.788706733333299</v>
      </c>
      <c r="V123">
        <f t="shared" si="1"/>
        <v>22.788706733333335</v>
      </c>
    </row>
    <row r="124" spans="1:22" x14ac:dyDescent="0.25">
      <c r="A124" t="s">
        <v>1131</v>
      </c>
      <c r="B124" t="s">
        <v>122</v>
      </c>
      <c r="C124">
        <v>1990</v>
      </c>
      <c r="D124">
        <v>7.4</v>
      </c>
      <c r="E124">
        <v>71383</v>
      </c>
      <c r="F124" t="s">
        <v>734</v>
      </c>
      <c r="G124">
        <v>1</v>
      </c>
      <c r="H124">
        <v>1990</v>
      </c>
      <c r="I124">
        <v>118</v>
      </c>
      <c r="J124">
        <v>100802</v>
      </c>
      <c r="K124" t="s">
        <v>1132</v>
      </c>
      <c r="L124" t="s">
        <v>1133</v>
      </c>
      <c r="M124">
        <v>861</v>
      </c>
      <c r="N124">
        <v>65000000</v>
      </c>
      <c r="O124" t="s">
        <v>737</v>
      </c>
      <c r="P124">
        <v>12.954444000000001</v>
      </c>
      <c r="Q124" t="s">
        <v>1134</v>
      </c>
      <c r="R124">
        <v>261317921</v>
      </c>
      <c r="S124" t="s">
        <v>1135</v>
      </c>
      <c r="T124">
        <v>1745</v>
      </c>
      <c r="U124">
        <v>4.0202757076923001</v>
      </c>
      <c r="V124">
        <f t="shared" si="1"/>
        <v>3.0202757076923077</v>
      </c>
    </row>
    <row r="125" spans="1:22" x14ac:dyDescent="0.25">
      <c r="A125" t="s">
        <v>1136</v>
      </c>
      <c r="B125" t="s">
        <v>123</v>
      </c>
      <c r="C125">
        <v>1990</v>
      </c>
      <c r="D125">
        <v>7.1</v>
      </c>
      <c r="E125">
        <v>30553</v>
      </c>
      <c r="F125" t="s">
        <v>1137</v>
      </c>
      <c r="G125">
        <v>3</v>
      </c>
      <c r="H125">
        <v>1990</v>
      </c>
      <c r="I125">
        <v>1663</v>
      </c>
      <c r="J125">
        <v>100814</v>
      </c>
      <c r="K125" t="s">
        <v>1138</v>
      </c>
      <c r="L125" t="s">
        <v>1139</v>
      </c>
      <c r="M125">
        <v>9362</v>
      </c>
      <c r="N125">
        <v>11000000</v>
      </c>
      <c r="O125" t="s">
        <v>1140</v>
      </c>
      <c r="P125">
        <v>15.750026</v>
      </c>
      <c r="Q125" t="s">
        <v>1141</v>
      </c>
      <c r="R125">
        <v>48572000</v>
      </c>
      <c r="S125" t="s">
        <v>1142</v>
      </c>
      <c r="T125">
        <v>882</v>
      </c>
      <c r="U125">
        <v>4.4156363636363603</v>
      </c>
      <c r="V125">
        <f t="shared" si="1"/>
        <v>3.4156363636363638</v>
      </c>
    </row>
    <row r="126" spans="1:22" x14ac:dyDescent="0.25">
      <c r="A126" t="s">
        <v>1143</v>
      </c>
      <c r="B126" t="s">
        <v>124</v>
      </c>
      <c r="C126">
        <v>1992</v>
      </c>
      <c r="D126">
        <v>7</v>
      </c>
      <c r="E126">
        <v>21274</v>
      </c>
      <c r="F126" t="s">
        <v>830</v>
      </c>
      <c r="G126">
        <v>3</v>
      </c>
      <c r="H126">
        <v>1992</v>
      </c>
      <c r="I126">
        <v>2432</v>
      </c>
      <c r="J126">
        <v>105665</v>
      </c>
      <c r="K126" t="s">
        <v>1144</v>
      </c>
      <c r="L126" t="s">
        <v>1145</v>
      </c>
      <c r="M126">
        <v>1923</v>
      </c>
      <c r="N126">
        <v>10000000</v>
      </c>
      <c r="O126" t="s">
        <v>1146</v>
      </c>
      <c r="P126">
        <v>8.7365379999999995</v>
      </c>
      <c r="Q126" t="s">
        <v>1147</v>
      </c>
      <c r="R126">
        <v>4160851</v>
      </c>
      <c r="S126" t="s">
        <v>1148</v>
      </c>
      <c r="T126">
        <v>429</v>
      </c>
      <c r="U126">
        <v>0.41608509999999999</v>
      </c>
      <c r="V126">
        <f t="shared" si="1"/>
        <v>-0.58391490000000001</v>
      </c>
    </row>
    <row r="127" spans="1:22" x14ac:dyDescent="0.25">
      <c r="A127" t="s">
        <v>1149</v>
      </c>
      <c r="B127" t="s">
        <v>125</v>
      </c>
      <c r="C127">
        <v>1994</v>
      </c>
      <c r="D127">
        <v>6.3</v>
      </c>
      <c r="E127">
        <v>14975</v>
      </c>
      <c r="F127" t="s">
        <v>1150</v>
      </c>
      <c r="G127">
        <v>3</v>
      </c>
      <c r="H127">
        <v>1994</v>
      </c>
      <c r="I127">
        <v>6029</v>
      </c>
      <c r="J127">
        <v>111686</v>
      </c>
      <c r="K127" t="s">
        <v>1151</v>
      </c>
      <c r="L127" t="s">
        <v>1152</v>
      </c>
      <c r="M127">
        <v>11596</v>
      </c>
      <c r="N127">
        <v>14000000</v>
      </c>
      <c r="O127" t="s">
        <v>1153</v>
      </c>
      <c r="P127">
        <v>9.8605219999999996</v>
      </c>
      <c r="Q127" t="s">
        <v>387</v>
      </c>
      <c r="R127">
        <v>18090181</v>
      </c>
      <c r="S127" t="s">
        <v>1154</v>
      </c>
      <c r="T127">
        <v>297</v>
      </c>
      <c r="U127">
        <v>1.29215578571428</v>
      </c>
      <c r="V127">
        <f t="shared" si="1"/>
        <v>0.29215578571428569</v>
      </c>
    </row>
    <row r="128" spans="1:22" x14ac:dyDescent="0.25">
      <c r="A128" t="s">
        <v>1155</v>
      </c>
      <c r="B128" t="s">
        <v>126</v>
      </c>
      <c r="C128">
        <v>1990</v>
      </c>
      <c r="D128">
        <v>7.2</v>
      </c>
      <c r="E128">
        <v>29388</v>
      </c>
      <c r="F128" t="s">
        <v>1156</v>
      </c>
      <c r="G128">
        <v>2</v>
      </c>
      <c r="H128">
        <v>1990</v>
      </c>
      <c r="I128">
        <v>2577</v>
      </c>
      <c r="J128">
        <v>100935</v>
      </c>
      <c r="K128" t="s">
        <v>1157</v>
      </c>
      <c r="L128" t="s">
        <v>1158</v>
      </c>
      <c r="M128">
        <v>483</v>
      </c>
      <c r="N128">
        <v>9500000</v>
      </c>
      <c r="O128" t="s">
        <v>1159</v>
      </c>
      <c r="P128">
        <v>8.5286220000000004</v>
      </c>
      <c r="Q128" t="s">
        <v>1160</v>
      </c>
      <c r="R128">
        <v>14560247</v>
      </c>
      <c r="S128" t="s">
        <v>1161</v>
      </c>
      <c r="T128">
        <v>341</v>
      </c>
      <c r="U128">
        <v>1.53265757894736</v>
      </c>
      <c r="V128">
        <f t="shared" si="1"/>
        <v>0.53265757894736843</v>
      </c>
    </row>
    <row r="129" spans="1:22" x14ac:dyDescent="0.25">
      <c r="A129" t="s">
        <v>1162</v>
      </c>
      <c r="B129" t="s">
        <v>127</v>
      </c>
      <c r="C129">
        <v>1985</v>
      </c>
      <c r="D129">
        <v>6.5</v>
      </c>
      <c r="E129">
        <v>3490</v>
      </c>
      <c r="F129" t="s">
        <v>1163</v>
      </c>
      <c r="G129">
        <v>3</v>
      </c>
      <c r="H129">
        <v>1985</v>
      </c>
      <c r="I129">
        <v>602</v>
      </c>
      <c r="J129">
        <v>88683</v>
      </c>
      <c r="K129" t="s">
        <v>1164</v>
      </c>
      <c r="L129" t="s">
        <v>1165</v>
      </c>
      <c r="M129">
        <v>24735</v>
      </c>
      <c r="N129">
        <v>0</v>
      </c>
      <c r="O129" t="s">
        <v>1146</v>
      </c>
      <c r="P129">
        <v>3.94168899999999</v>
      </c>
      <c r="Q129" t="s">
        <v>708</v>
      </c>
      <c r="R129">
        <v>0</v>
      </c>
      <c r="S129" t="s">
        <v>1166</v>
      </c>
      <c r="T129">
        <v>40</v>
      </c>
      <c r="U129">
        <v>0</v>
      </c>
      <c r="V129" t="e">
        <f t="shared" si="1"/>
        <v>#DIV/0!</v>
      </c>
    </row>
    <row r="130" spans="1:22" x14ac:dyDescent="0.25">
      <c r="A130" t="s">
        <v>1167</v>
      </c>
      <c r="B130" t="s">
        <v>128</v>
      </c>
      <c r="C130">
        <v>1979</v>
      </c>
      <c r="D130">
        <v>8.5</v>
      </c>
      <c r="E130">
        <v>184471</v>
      </c>
      <c r="F130" t="s">
        <v>1168</v>
      </c>
      <c r="G130">
        <v>3</v>
      </c>
      <c r="H130">
        <v>1979</v>
      </c>
      <c r="I130">
        <v>13</v>
      </c>
      <c r="J130">
        <v>78748</v>
      </c>
      <c r="K130" t="s">
        <v>1169</v>
      </c>
      <c r="L130" t="s">
        <v>1170</v>
      </c>
      <c r="M130">
        <v>348</v>
      </c>
      <c r="N130">
        <v>11000000</v>
      </c>
      <c r="O130" t="s">
        <v>412</v>
      </c>
      <c r="P130">
        <v>23.377420000000001</v>
      </c>
      <c r="Q130" t="s">
        <v>1171</v>
      </c>
      <c r="R130">
        <v>104931801</v>
      </c>
      <c r="S130" t="s">
        <v>1172</v>
      </c>
      <c r="T130">
        <v>4564</v>
      </c>
      <c r="U130">
        <v>9.5392546363636299</v>
      </c>
      <c r="V130">
        <f t="shared" si="1"/>
        <v>8.539254636363637</v>
      </c>
    </row>
    <row r="131" spans="1:22" x14ac:dyDescent="0.25">
      <c r="A131" t="s">
        <v>1173</v>
      </c>
      <c r="B131" t="s">
        <v>129</v>
      </c>
      <c r="C131">
        <v>1950</v>
      </c>
      <c r="D131">
        <v>8.5</v>
      </c>
      <c r="E131">
        <v>35597</v>
      </c>
      <c r="F131" t="s">
        <v>888</v>
      </c>
      <c r="G131">
        <v>3</v>
      </c>
      <c r="H131">
        <v>1950</v>
      </c>
      <c r="I131">
        <v>139</v>
      </c>
      <c r="J131">
        <v>42192</v>
      </c>
      <c r="K131" t="s">
        <v>1174</v>
      </c>
      <c r="L131" t="s">
        <v>1175</v>
      </c>
      <c r="M131">
        <v>705</v>
      </c>
      <c r="N131">
        <v>1400000</v>
      </c>
      <c r="O131" t="s">
        <v>590</v>
      </c>
      <c r="P131">
        <v>12.063079999999999</v>
      </c>
      <c r="Q131" t="s">
        <v>1030</v>
      </c>
      <c r="R131">
        <v>63463</v>
      </c>
      <c r="S131" t="s">
        <v>1176</v>
      </c>
      <c r="T131">
        <v>367</v>
      </c>
      <c r="U131">
        <v>4.5330714285714203E-2</v>
      </c>
      <c r="V131">
        <f t="shared" ref="V131:V194" si="2">(R131-N131)/N131</f>
        <v>-0.95466928571428566</v>
      </c>
    </row>
    <row r="132" spans="1:22" x14ac:dyDescent="0.25">
      <c r="A132" t="s">
        <v>1177</v>
      </c>
      <c r="B132" t="s">
        <v>130</v>
      </c>
      <c r="C132">
        <v>1999</v>
      </c>
      <c r="D132">
        <v>6.9</v>
      </c>
      <c r="E132">
        <v>107961</v>
      </c>
      <c r="F132" t="s">
        <v>355</v>
      </c>
      <c r="G132">
        <v>2</v>
      </c>
      <c r="H132">
        <v>1999</v>
      </c>
      <c r="I132">
        <v>2311</v>
      </c>
      <c r="J132">
        <v>163651</v>
      </c>
      <c r="K132" t="s">
        <v>1178</v>
      </c>
      <c r="L132" t="s">
        <v>1179</v>
      </c>
      <c r="M132">
        <v>2105</v>
      </c>
      <c r="N132">
        <v>11000000</v>
      </c>
      <c r="O132" t="s">
        <v>493</v>
      </c>
      <c r="P132">
        <v>18.344227</v>
      </c>
      <c r="Q132" t="s">
        <v>1180</v>
      </c>
      <c r="R132">
        <v>235483004</v>
      </c>
      <c r="S132" t="s">
        <v>1181</v>
      </c>
      <c r="T132">
        <v>2358</v>
      </c>
      <c r="U132">
        <v>21.407545818181799</v>
      </c>
      <c r="V132">
        <f t="shared" si="2"/>
        <v>20.40754581818182</v>
      </c>
    </row>
    <row r="133" spans="1:22" x14ac:dyDescent="0.25">
      <c r="A133" t="s">
        <v>1182</v>
      </c>
      <c r="B133" t="s">
        <v>131</v>
      </c>
      <c r="C133">
        <v>1997</v>
      </c>
      <c r="D133">
        <v>4.9000000000000004</v>
      </c>
      <c r="E133">
        <v>10158</v>
      </c>
      <c r="F133" t="s">
        <v>1183</v>
      </c>
      <c r="G133">
        <v>1</v>
      </c>
      <c r="H133">
        <v>1997</v>
      </c>
      <c r="I133">
        <v>7675</v>
      </c>
      <c r="J133">
        <v>118604</v>
      </c>
      <c r="K133" t="s">
        <v>1184</v>
      </c>
      <c r="L133" t="s">
        <v>1185</v>
      </c>
      <c r="M133">
        <v>9406</v>
      </c>
      <c r="N133">
        <v>22000000</v>
      </c>
      <c r="O133" t="s">
        <v>426</v>
      </c>
      <c r="P133">
        <v>7.1457839999999999</v>
      </c>
      <c r="Q133" t="s">
        <v>1186</v>
      </c>
      <c r="R133">
        <v>26570463</v>
      </c>
      <c r="S133" t="s">
        <v>1187</v>
      </c>
      <c r="T133">
        <v>154</v>
      </c>
      <c r="U133">
        <v>1.2077483181818101</v>
      </c>
      <c r="V133">
        <f t="shared" si="2"/>
        <v>0.20774831818181819</v>
      </c>
    </row>
    <row r="134" spans="1:22" x14ac:dyDescent="0.25">
      <c r="A134" t="s">
        <v>1188</v>
      </c>
      <c r="B134" t="s">
        <v>132</v>
      </c>
      <c r="C134">
        <v>1997</v>
      </c>
      <c r="D134">
        <v>6.6</v>
      </c>
      <c r="E134">
        <v>16844</v>
      </c>
      <c r="F134" t="s">
        <v>1189</v>
      </c>
      <c r="G134">
        <v>3</v>
      </c>
      <c r="H134">
        <v>1997</v>
      </c>
      <c r="I134">
        <v>1218</v>
      </c>
      <c r="J134">
        <v>118617</v>
      </c>
      <c r="K134" t="s">
        <v>1190</v>
      </c>
      <c r="L134" t="s">
        <v>1191</v>
      </c>
      <c r="M134">
        <v>9444</v>
      </c>
      <c r="N134">
        <v>53000000</v>
      </c>
      <c r="O134" t="s">
        <v>1192</v>
      </c>
      <c r="P134">
        <v>11.911173</v>
      </c>
      <c r="Q134" t="s">
        <v>1193</v>
      </c>
      <c r="R134">
        <v>139804348</v>
      </c>
      <c r="S134" t="s">
        <v>1194</v>
      </c>
      <c r="T134">
        <v>1481</v>
      </c>
      <c r="U134">
        <v>2.6378178867924502</v>
      </c>
      <c r="V134">
        <f t="shared" si="2"/>
        <v>1.6378178867924529</v>
      </c>
    </row>
    <row r="135" spans="1:22" x14ac:dyDescent="0.25">
      <c r="A135" t="s">
        <v>1195</v>
      </c>
      <c r="B135" t="s">
        <v>133</v>
      </c>
      <c r="C135">
        <v>1977</v>
      </c>
      <c r="D135">
        <v>8.3000000000000007</v>
      </c>
      <c r="E135">
        <v>66781</v>
      </c>
      <c r="F135" t="s">
        <v>490</v>
      </c>
      <c r="G135">
        <v>3</v>
      </c>
      <c r="H135">
        <v>1977</v>
      </c>
      <c r="I135">
        <v>1469</v>
      </c>
      <c r="J135">
        <v>75686</v>
      </c>
      <c r="K135" t="s">
        <v>1196</v>
      </c>
      <c r="L135" t="s">
        <v>1197</v>
      </c>
      <c r="M135">
        <v>703</v>
      </c>
      <c r="N135">
        <v>4000000</v>
      </c>
      <c r="O135" t="s">
        <v>671</v>
      </c>
      <c r="P135">
        <v>18.146042999999999</v>
      </c>
      <c r="Q135" t="s">
        <v>991</v>
      </c>
      <c r="R135">
        <v>38251425</v>
      </c>
      <c r="S135" t="s">
        <v>1198</v>
      </c>
      <c r="T135">
        <v>1044</v>
      </c>
      <c r="U135">
        <v>9.5628562499999994</v>
      </c>
      <c r="V135">
        <f t="shared" si="2"/>
        <v>8.5628562499999994</v>
      </c>
    </row>
    <row r="136" spans="1:22" x14ac:dyDescent="0.25">
      <c r="A136" t="s">
        <v>1199</v>
      </c>
      <c r="B136" t="s">
        <v>134</v>
      </c>
      <c r="C136">
        <v>1998</v>
      </c>
      <c r="D136">
        <v>6.8</v>
      </c>
      <c r="E136">
        <v>37825</v>
      </c>
      <c r="F136" t="s">
        <v>1200</v>
      </c>
      <c r="G136">
        <v>3</v>
      </c>
      <c r="H136">
        <v>1998</v>
      </c>
      <c r="I136">
        <v>8088</v>
      </c>
      <c r="J136">
        <v>120587</v>
      </c>
      <c r="K136" t="s">
        <v>1201</v>
      </c>
      <c r="L136" t="s">
        <v>1202</v>
      </c>
      <c r="M136">
        <v>8916</v>
      </c>
      <c r="N136">
        <v>60000000</v>
      </c>
      <c r="O136" t="s">
        <v>1203</v>
      </c>
      <c r="P136">
        <v>16.025625000000002</v>
      </c>
      <c r="Q136" t="s">
        <v>1204</v>
      </c>
      <c r="R136">
        <v>171757863</v>
      </c>
      <c r="S136" t="s">
        <v>1205</v>
      </c>
      <c r="T136">
        <v>1320</v>
      </c>
      <c r="U136">
        <v>2.8626310500000001</v>
      </c>
      <c r="V136">
        <f t="shared" si="2"/>
        <v>1.8626310500000001</v>
      </c>
    </row>
    <row r="137" spans="1:22" x14ac:dyDescent="0.25">
      <c r="A137" t="s">
        <v>1206</v>
      </c>
      <c r="B137" t="s">
        <v>135</v>
      </c>
      <c r="C137">
        <v>1979</v>
      </c>
      <c r="D137">
        <v>8.6</v>
      </c>
      <c r="E137">
        <v>176465</v>
      </c>
      <c r="F137" t="s">
        <v>711</v>
      </c>
      <c r="G137">
        <v>0</v>
      </c>
      <c r="H137">
        <v>1979</v>
      </c>
      <c r="I137">
        <v>2227</v>
      </c>
      <c r="J137">
        <v>78788</v>
      </c>
      <c r="K137" t="s">
        <v>1207</v>
      </c>
      <c r="L137" t="s">
        <v>1208</v>
      </c>
      <c r="M137">
        <v>28</v>
      </c>
      <c r="N137">
        <v>31500000</v>
      </c>
      <c r="O137" t="s">
        <v>714</v>
      </c>
      <c r="P137">
        <v>13.596299999999999</v>
      </c>
      <c r="Q137" t="s">
        <v>1209</v>
      </c>
      <c r="R137">
        <v>89460381</v>
      </c>
      <c r="S137" t="s">
        <v>1210</v>
      </c>
      <c r="T137">
        <v>2112</v>
      </c>
      <c r="U137">
        <v>2.8400120952380901</v>
      </c>
      <c r="V137">
        <f t="shared" si="2"/>
        <v>1.8400120952380952</v>
      </c>
    </row>
    <row r="138" spans="1:22" x14ac:dyDescent="0.25">
      <c r="A138" t="s">
        <v>1211</v>
      </c>
      <c r="B138" t="s">
        <v>136</v>
      </c>
      <c r="C138">
        <v>1997</v>
      </c>
      <c r="D138">
        <v>7.8</v>
      </c>
      <c r="E138">
        <v>93201</v>
      </c>
      <c r="F138" t="s">
        <v>490</v>
      </c>
      <c r="G138">
        <v>3</v>
      </c>
      <c r="H138">
        <v>1997</v>
      </c>
      <c r="I138">
        <v>936</v>
      </c>
      <c r="J138">
        <v>119822</v>
      </c>
      <c r="K138" t="s">
        <v>1212</v>
      </c>
      <c r="L138" t="s">
        <v>1213</v>
      </c>
      <c r="M138">
        <v>2898</v>
      </c>
      <c r="N138">
        <v>50000000</v>
      </c>
      <c r="O138" t="s">
        <v>493</v>
      </c>
      <c r="P138">
        <v>9.3740489999999994</v>
      </c>
      <c r="Q138" t="s">
        <v>1214</v>
      </c>
      <c r="R138">
        <v>314178011</v>
      </c>
      <c r="S138" t="s">
        <v>1215</v>
      </c>
      <c r="T138">
        <v>946</v>
      </c>
      <c r="U138">
        <v>6.28356022</v>
      </c>
      <c r="V138">
        <f t="shared" si="2"/>
        <v>5.28356022</v>
      </c>
    </row>
    <row r="139" spans="1:22" x14ac:dyDescent="0.25">
      <c r="A139" t="s">
        <v>1216</v>
      </c>
      <c r="B139" t="s">
        <v>137</v>
      </c>
      <c r="C139">
        <v>1995</v>
      </c>
      <c r="D139">
        <v>6</v>
      </c>
      <c r="E139">
        <v>23681</v>
      </c>
      <c r="F139" t="s">
        <v>1217</v>
      </c>
      <c r="G139">
        <v>1</v>
      </c>
      <c r="H139">
        <v>1995</v>
      </c>
      <c r="I139">
        <v>4640</v>
      </c>
      <c r="J139">
        <v>112401</v>
      </c>
      <c r="K139" t="s">
        <v>1218</v>
      </c>
      <c r="L139" t="s">
        <v>1219</v>
      </c>
      <c r="M139">
        <v>9691</v>
      </c>
      <c r="N139">
        <v>50000000</v>
      </c>
      <c r="O139" t="s">
        <v>1220</v>
      </c>
      <c r="P139">
        <v>11.065939</v>
      </c>
      <c r="Q139" t="s">
        <v>1221</v>
      </c>
      <c r="R139">
        <v>30303072</v>
      </c>
      <c r="S139" t="s">
        <v>1222</v>
      </c>
      <c r="T139">
        <v>394</v>
      </c>
      <c r="U139">
        <v>0.60606143999999995</v>
      </c>
      <c r="V139">
        <f t="shared" si="2"/>
        <v>-0.39393855999999999</v>
      </c>
    </row>
    <row r="140" spans="1:22" x14ac:dyDescent="0.25">
      <c r="A140" t="s">
        <v>1223</v>
      </c>
      <c r="B140" t="s">
        <v>138</v>
      </c>
      <c r="C140">
        <v>2002</v>
      </c>
      <c r="D140">
        <v>7.1</v>
      </c>
      <c r="E140">
        <v>38751</v>
      </c>
      <c r="F140" t="s">
        <v>663</v>
      </c>
      <c r="G140">
        <v>3</v>
      </c>
      <c r="H140">
        <v>2002</v>
      </c>
      <c r="I140">
        <v>5254</v>
      </c>
      <c r="J140">
        <v>281358</v>
      </c>
      <c r="K140" t="s">
        <v>1224</v>
      </c>
      <c r="L140" t="s">
        <v>1225</v>
      </c>
      <c r="M140">
        <v>10229</v>
      </c>
      <c r="N140">
        <v>11000000</v>
      </c>
      <c r="O140" t="s">
        <v>512</v>
      </c>
      <c r="P140">
        <v>8.0544989999999999</v>
      </c>
      <c r="Q140" t="s">
        <v>1226</v>
      </c>
      <c r="R140">
        <v>41227069</v>
      </c>
      <c r="S140" t="s">
        <v>1227</v>
      </c>
      <c r="T140">
        <v>1057</v>
      </c>
      <c r="U140">
        <v>3.74791536363636</v>
      </c>
      <c r="V140">
        <f t="shared" si="2"/>
        <v>2.7479153636363636</v>
      </c>
    </row>
    <row r="141" spans="1:22" x14ac:dyDescent="0.25">
      <c r="A141" t="s">
        <v>1228</v>
      </c>
      <c r="B141" t="s">
        <v>139</v>
      </c>
      <c r="C141">
        <v>1985</v>
      </c>
      <c r="D141">
        <v>8.4</v>
      </c>
      <c r="E141">
        <v>207376</v>
      </c>
      <c r="F141" t="s">
        <v>1229</v>
      </c>
      <c r="G141">
        <v>2</v>
      </c>
      <c r="H141">
        <v>1985</v>
      </c>
      <c r="I141">
        <v>149</v>
      </c>
      <c r="J141">
        <v>88763</v>
      </c>
      <c r="K141" t="s">
        <v>1230</v>
      </c>
      <c r="L141" t="s">
        <v>1231</v>
      </c>
      <c r="M141">
        <v>105</v>
      </c>
      <c r="N141">
        <v>19000000</v>
      </c>
      <c r="O141" t="s">
        <v>1232</v>
      </c>
      <c r="P141">
        <v>25.778509</v>
      </c>
      <c r="Q141" t="s">
        <v>1233</v>
      </c>
      <c r="R141">
        <v>381109762</v>
      </c>
      <c r="S141" t="s">
        <v>1234</v>
      </c>
      <c r="T141">
        <v>6239</v>
      </c>
      <c r="U141">
        <v>20.058408526315699</v>
      </c>
      <c r="V141">
        <f t="shared" si="2"/>
        <v>19.058408526315791</v>
      </c>
    </row>
    <row r="142" spans="1:22" x14ac:dyDescent="0.25">
      <c r="A142" t="s">
        <v>1235</v>
      </c>
      <c r="B142" t="s">
        <v>140</v>
      </c>
      <c r="C142">
        <v>1973</v>
      </c>
      <c r="D142">
        <v>7.9</v>
      </c>
      <c r="E142">
        <v>16753</v>
      </c>
      <c r="F142" t="s">
        <v>1236</v>
      </c>
      <c r="G142">
        <v>0</v>
      </c>
      <c r="H142">
        <v>1973</v>
      </c>
      <c r="I142">
        <v>269</v>
      </c>
      <c r="J142">
        <v>69762</v>
      </c>
      <c r="K142" t="s">
        <v>1237</v>
      </c>
      <c r="L142" t="s">
        <v>1238</v>
      </c>
      <c r="M142">
        <v>3133</v>
      </c>
      <c r="N142">
        <v>0</v>
      </c>
      <c r="O142" t="s">
        <v>1115</v>
      </c>
      <c r="P142">
        <v>16.641976</v>
      </c>
      <c r="Q142" t="s">
        <v>1239</v>
      </c>
      <c r="R142">
        <v>0</v>
      </c>
      <c r="S142" t="s">
        <v>1240</v>
      </c>
      <c r="T142">
        <v>301</v>
      </c>
      <c r="U142">
        <v>0</v>
      </c>
      <c r="V142" t="e">
        <f t="shared" si="2"/>
        <v>#DIV/0!</v>
      </c>
    </row>
    <row r="143" spans="1:22" x14ac:dyDescent="0.25">
      <c r="A143" t="s">
        <v>1241</v>
      </c>
      <c r="B143" t="s">
        <v>141</v>
      </c>
      <c r="C143">
        <v>1991</v>
      </c>
      <c r="D143">
        <v>7.8</v>
      </c>
      <c r="E143">
        <v>33119</v>
      </c>
      <c r="F143" t="s">
        <v>1163</v>
      </c>
      <c r="G143">
        <v>1</v>
      </c>
      <c r="H143">
        <v>1991</v>
      </c>
      <c r="I143">
        <v>2315</v>
      </c>
      <c r="J143">
        <v>101410</v>
      </c>
      <c r="K143" t="s">
        <v>1242</v>
      </c>
      <c r="L143" t="s">
        <v>1243</v>
      </c>
      <c r="M143">
        <v>290</v>
      </c>
      <c r="N143">
        <v>9000000</v>
      </c>
      <c r="O143" t="s">
        <v>639</v>
      </c>
      <c r="P143">
        <v>8.3870259999999899</v>
      </c>
      <c r="Q143" t="s">
        <v>1244</v>
      </c>
      <c r="R143">
        <v>6153939</v>
      </c>
      <c r="S143" t="s">
        <v>1245</v>
      </c>
      <c r="T143">
        <v>450</v>
      </c>
      <c r="U143">
        <v>0.68377100000000002</v>
      </c>
      <c r="V143">
        <f t="shared" si="2"/>
        <v>-0.31622899999999998</v>
      </c>
    </row>
    <row r="144" spans="1:22" x14ac:dyDescent="0.25">
      <c r="A144" t="s">
        <v>1246</v>
      </c>
      <c r="B144" t="s">
        <v>142</v>
      </c>
      <c r="C144">
        <v>1992</v>
      </c>
      <c r="D144">
        <v>6.9</v>
      </c>
      <c r="E144">
        <v>57615</v>
      </c>
      <c r="F144" t="s">
        <v>1247</v>
      </c>
      <c r="G144">
        <v>1</v>
      </c>
      <c r="H144">
        <v>1992</v>
      </c>
      <c r="I144">
        <v>4940</v>
      </c>
      <c r="J144">
        <v>103772</v>
      </c>
      <c r="K144" t="s">
        <v>1248</v>
      </c>
      <c r="L144" t="s">
        <v>1249</v>
      </c>
      <c r="M144">
        <v>402</v>
      </c>
      <c r="N144">
        <v>49000000</v>
      </c>
      <c r="O144" t="s">
        <v>1250</v>
      </c>
      <c r="P144">
        <v>16.628426999999999</v>
      </c>
      <c r="Q144" t="s">
        <v>1251</v>
      </c>
      <c r="R144">
        <v>352927224</v>
      </c>
      <c r="S144" t="s">
        <v>1252</v>
      </c>
      <c r="T144">
        <v>869</v>
      </c>
      <c r="U144">
        <v>7.2025964081632603</v>
      </c>
      <c r="V144">
        <f t="shared" si="2"/>
        <v>6.2025964081632656</v>
      </c>
    </row>
    <row r="145" spans="1:22" x14ac:dyDescent="0.25">
      <c r="A145" t="s">
        <v>1253</v>
      </c>
      <c r="B145" t="s">
        <v>143</v>
      </c>
      <c r="C145">
        <v>1996</v>
      </c>
      <c r="D145">
        <v>6.7</v>
      </c>
      <c r="E145">
        <v>8016</v>
      </c>
      <c r="F145" t="s">
        <v>587</v>
      </c>
      <c r="G145">
        <v>2</v>
      </c>
      <c r="H145">
        <v>1996</v>
      </c>
      <c r="I145">
        <v>6074</v>
      </c>
      <c r="J145">
        <v>115632</v>
      </c>
      <c r="K145" t="s">
        <v>1254</v>
      </c>
      <c r="L145" t="s">
        <v>1255</v>
      </c>
      <c r="M145">
        <v>549</v>
      </c>
      <c r="N145">
        <v>2962051</v>
      </c>
      <c r="O145" t="s">
        <v>859</v>
      </c>
      <c r="P145">
        <v>4.7976739999999998</v>
      </c>
      <c r="Q145" t="s">
        <v>1256</v>
      </c>
      <c r="R145">
        <v>3011195</v>
      </c>
      <c r="S145" t="s">
        <v>1257</v>
      </c>
      <c r="T145">
        <v>97</v>
      </c>
      <c r="U145">
        <v>1.0165912065659899</v>
      </c>
      <c r="V145">
        <f t="shared" si="2"/>
        <v>1.6591206565990928E-2</v>
      </c>
    </row>
    <row r="146" spans="1:22" x14ac:dyDescent="0.25">
      <c r="A146" t="s">
        <v>1258</v>
      </c>
      <c r="B146" t="s">
        <v>144</v>
      </c>
      <c r="C146">
        <v>1992</v>
      </c>
      <c r="D146">
        <v>6.9</v>
      </c>
      <c r="E146">
        <v>79770</v>
      </c>
      <c r="F146" t="s">
        <v>1259</v>
      </c>
      <c r="G146">
        <v>0</v>
      </c>
      <c r="H146">
        <v>1992</v>
      </c>
      <c r="I146">
        <v>1025</v>
      </c>
      <c r="J146">
        <v>103776</v>
      </c>
      <c r="K146" t="s">
        <v>1260</v>
      </c>
      <c r="L146" t="s">
        <v>1261</v>
      </c>
      <c r="M146">
        <v>364</v>
      </c>
      <c r="N146">
        <v>80000000</v>
      </c>
      <c r="O146" t="s">
        <v>1262</v>
      </c>
      <c r="P146">
        <v>15.001681</v>
      </c>
      <c r="Q146" t="s">
        <v>1263</v>
      </c>
      <c r="R146">
        <v>280000000</v>
      </c>
      <c r="S146" t="s">
        <v>1264</v>
      </c>
      <c r="T146">
        <v>1706</v>
      </c>
      <c r="U146">
        <v>3.5</v>
      </c>
      <c r="V146">
        <f t="shared" si="2"/>
        <v>2.5</v>
      </c>
    </row>
    <row r="147" spans="1:22" x14ac:dyDescent="0.25">
      <c r="A147" t="s">
        <v>1265</v>
      </c>
      <c r="B147" t="s">
        <v>145</v>
      </c>
      <c r="C147">
        <v>1995</v>
      </c>
      <c r="D147">
        <v>5.4</v>
      </c>
      <c r="E147">
        <v>77223</v>
      </c>
      <c r="F147" t="s">
        <v>1266</v>
      </c>
      <c r="G147">
        <v>1</v>
      </c>
      <c r="H147">
        <v>1995</v>
      </c>
      <c r="I147">
        <v>1024</v>
      </c>
      <c r="J147">
        <v>112462</v>
      </c>
      <c r="K147" t="s">
        <v>1267</v>
      </c>
      <c r="L147" t="s">
        <v>1268</v>
      </c>
      <c r="M147">
        <v>414</v>
      </c>
      <c r="N147">
        <v>100000000</v>
      </c>
      <c r="O147" t="s">
        <v>1269</v>
      </c>
      <c r="P147">
        <v>13.321353999999999</v>
      </c>
      <c r="Q147" t="s">
        <v>1270</v>
      </c>
      <c r="R147">
        <v>336529144</v>
      </c>
      <c r="S147" t="s">
        <v>1271</v>
      </c>
      <c r="T147">
        <v>1529</v>
      </c>
      <c r="U147">
        <v>3.36529144</v>
      </c>
      <c r="V147">
        <f t="shared" si="2"/>
        <v>2.36529144</v>
      </c>
    </row>
    <row r="148" spans="1:22" x14ac:dyDescent="0.25">
      <c r="A148" t="s">
        <v>1272</v>
      </c>
      <c r="B148" t="s">
        <v>146</v>
      </c>
      <c r="C148">
        <v>1989</v>
      </c>
      <c r="D148">
        <v>7.6</v>
      </c>
      <c r="E148">
        <v>112731</v>
      </c>
      <c r="F148" t="s">
        <v>1273</v>
      </c>
      <c r="G148">
        <v>1</v>
      </c>
      <c r="H148">
        <v>1989</v>
      </c>
      <c r="I148">
        <v>1023</v>
      </c>
      <c r="J148">
        <v>96895</v>
      </c>
      <c r="K148" t="s">
        <v>1274</v>
      </c>
      <c r="L148" t="s">
        <v>1275</v>
      </c>
      <c r="M148">
        <v>268</v>
      </c>
      <c r="N148">
        <v>35000000</v>
      </c>
      <c r="O148" t="s">
        <v>1062</v>
      </c>
      <c r="P148">
        <v>19.106729999999999</v>
      </c>
      <c r="Q148" t="s">
        <v>1276</v>
      </c>
      <c r="R148">
        <v>411348924</v>
      </c>
      <c r="S148" t="s">
        <v>1277</v>
      </c>
      <c r="T148">
        <v>2145</v>
      </c>
      <c r="U148">
        <v>11.7528264</v>
      </c>
      <c r="V148">
        <f t="shared" si="2"/>
        <v>10.7528264</v>
      </c>
    </row>
    <row r="149" spans="1:22" x14ac:dyDescent="0.25">
      <c r="A149" t="s">
        <v>1278</v>
      </c>
      <c r="B149" t="s">
        <v>147</v>
      </c>
      <c r="C149">
        <v>1996</v>
      </c>
      <c r="D149">
        <v>6.6</v>
      </c>
      <c r="E149">
        <v>23149</v>
      </c>
      <c r="F149" t="s">
        <v>1279</v>
      </c>
      <c r="G149">
        <v>1</v>
      </c>
      <c r="H149">
        <v>1996</v>
      </c>
      <c r="I149">
        <v>5493</v>
      </c>
      <c r="J149">
        <v>115641</v>
      </c>
      <c r="K149" t="s">
        <v>1280</v>
      </c>
      <c r="L149" t="s">
        <v>1281</v>
      </c>
      <c r="M149">
        <v>3179</v>
      </c>
      <c r="N149">
        <v>12000000</v>
      </c>
      <c r="O149" t="s">
        <v>1282</v>
      </c>
      <c r="P149">
        <v>8.8556849999999994</v>
      </c>
      <c r="Q149" t="s">
        <v>1283</v>
      </c>
      <c r="R149">
        <v>0</v>
      </c>
      <c r="S149" t="s">
        <v>1284</v>
      </c>
      <c r="T149">
        <v>169</v>
      </c>
      <c r="U149">
        <v>0</v>
      </c>
      <c r="V149">
        <f t="shared" si="2"/>
        <v>-1</v>
      </c>
    </row>
    <row r="150" spans="1:22" x14ac:dyDescent="0.25">
      <c r="A150" t="s">
        <v>1285</v>
      </c>
      <c r="B150" t="s">
        <v>148</v>
      </c>
      <c r="C150">
        <v>1979</v>
      </c>
      <c r="D150">
        <v>8</v>
      </c>
      <c r="E150">
        <v>25085</v>
      </c>
      <c r="F150" t="s">
        <v>1286</v>
      </c>
      <c r="G150">
        <v>2</v>
      </c>
      <c r="H150">
        <v>1979</v>
      </c>
      <c r="I150">
        <v>1699</v>
      </c>
      <c r="J150">
        <v>78841</v>
      </c>
      <c r="K150" t="s">
        <v>1287</v>
      </c>
      <c r="L150" t="s">
        <v>1288</v>
      </c>
      <c r="M150">
        <v>10322</v>
      </c>
      <c r="N150">
        <v>0</v>
      </c>
      <c r="O150" t="s">
        <v>639</v>
      </c>
      <c r="P150">
        <v>12.320636</v>
      </c>
      <c r="Q150" t="s">
        <v>1289</v>
      </c>
      <c r="R150">
        <v>30177511</v>
      </c>
      <c r="S150" t="s">
        <v>1290</v>
      </c>
      <c r="T150">
        <v>243</v>
      </c>
      <c r="U150">
        <v>0</v>
      </c>
      <c r="V150" t="e">
        <f t="shared" si="2"/>
        <v>#DIV/0!</v>
      </c>
    </row>
    <row r="151" spans="1:22" x14ac:dyDescent="0.25">
      <c r="A151" t="s">
        <v>1291</v>
      </c>
      <c r="B151" t="s">
        <v>149</v>
      </c>
      <c r="C151">
        <v>1999</v>
      </c>
      <c r="D151">
        <v>7.9</v>
      </c>
      <c r="E151">
        <v>115008</v>
      </c>
      <c r="F151" t="s">
        <v>1292</v>
      </c>
      <c r="G151">
        <v>3</v>
      </c>
      <c r="H151">
        <v>1999</v>
      </c>
      <c r="I151">
        <v>917</v>
      </c>
      <c r="J151">
        <v>120601</v>
      </c>
      <c r="K151" t="s">
        <v>1293</v>
      </c>
      <c r="L151" t="s">
        <v>1294</v>
      </c>
      <c r="M151">
        <v>492</v>
      </c>
      <c r="N151">
        <v>13000000</v>
      </c>
      <c r="O151" t="s">
        <v>979</v>
      </c>
      <c r="P151">
        <v>11.416319</v>
      </c>
      <c r="Q151" t="s">
        <v>1295</v>
      </c>
      <c r="R151">
        <v>22863596</v>
      </c>
      <c r="S151" t="s">
        <v>1296</v>
      </c>
      <c r="T151">
        <v>1124</v>
      </c>
      <c r="U151">
        <v>1.75873815384615</v>
      </c>
      <c r="V151">
        <f t="shared" si="2"/>
        <v>0.75873815384615384</v>
      </c>
    </row>
    <row r="152" spans="1:22" x14ac:dyDescent="0.25">
      <c r="A152" t="s">
        <v>1297</v>
      </c>
      <c r="B152" t="s">
        <v>151</v>
      </c>
      <c r="C152" t="s">
        <v>150</v>
      </c>
      <c r="D152">
        <v>5.6</v>
      </c>
      <c r="E152">
        <v>4014</v>
      </c>
      <c r="F152" t="s">
        <v>1298</v>
      </c>
      <c r="G152">
        <v>3</v>
      </c>
      <c r="H152">
        <v>1998</v>
      </c>
      <c r="I152">
        <v>4400</v>
      </c>
      <c r="J152">
        <v>120603</v>
      </c>
      <c r="K152" t="s">
        <v>1299</v>
      </c>
      <c r="L152" t="s">
        <v>1300</v>
      </c>
      <c r="M152">
        <v>39437</v>
      </c>
      <c r="N152">
        <v>0</v>
      </c>
      <c r="O152" t="s">
        <v>1122</v>
      </c>
      <c r="P152">
        <v>1.557283</v>
      </c>
      <c r="Q152" t="s">
        <v>1301</v>
      </c>
      <c r="R152">
        <v>0</v>
      </c>
      <c r="S152" t="s">
        <v>1302</v>
      </c>
      <c r="T152">
        <v>26</v>
      </c>
      <c r="U152">
        <v>0</v>
      </c>
      <c r="V152" t="e">
        <f t="shared" si="2"/>
        <v>#DIV/0!</v>
      </c>
    </row>
    <row r="153" spans="1:22" x14ac:dyDescent="0.25">
      <c r="A153" t="s">
        <v>1303</v>
      </c>
      <c r="B153" t="s">
        <v>152</v>
      </c>
      <c r="C153">
        <v>2002</v>
      </c>
      <c r="D153">
        <v>6.6</v>
      </c>
      <c r="E153">
        <v>51826</v>
      </c>
      <c r="F153" t="s">
        <v>1304</v>
      </c>
      <c r="G153">
        <v>1</v>
      </c>
      <c r="H153">
        <v>2002</v>
      </c>
      <c r="I153">
        <v>2151</v>
      </c>
      <c r="J153">
        <v>187738</v>
      </c>
      <c r="K153" t="s">
        <v>1305</v>
      </c>
      <c r="L153" t="s">
        <v>1306</v>
      </c>
      <c r="M153">
        <v>36586</v>
      </c>
      <c r="N153">
        <v>54000000</v>
      </c>
      <c r="O153" t="s">
        <v>1307</v>
      </c>
      <c r="P153">
        <v>17.050639999999898</v>
      </c>
      <c r="Q153" t="s">
        <v>1308</v>
      </c>
      <c r="R153">
        <v>155010032</v>
      </c>
      <c r="S153" t="s">
        <v>1309</v>
      </c>
      <c r="T153">
        <v>1556</v>
      </c>
      <c r="U153">
        <v>2.8705561481481401</v>
      </c>
      <c r="V153">
        <f t="shared" si="2"/>
        <v>1.8705561481481481</v>
      </c>
    </row>
    <row r="154" spans="1:22" x14ac:dyDescent="0.25">
      <c r="A154" t="s">
        <v>1310</v>
      </c>
      <c r="B154" t="s">
        <v>153</v>
      </c>
      <c r="C154">
        <v>1998</v>
      </c>
      <c r="D154">
        <v>7</v>
      </c>
      <c r="E154">
        <v>65885</v>
      </c>
      <c r="F154" t="s">
        <v>1311</v>
      </c>
      <c r="G154">
        <v>1</v>
      </c>
      <c r="H154">
        <v>1998</v>
      </c>
      <c r="I154">
        <v>42</v>
      </c>
      <c r="J154">
        <v>120611</v>
      </c>
      <c r="K154" t="s">
        <v>1312</v>
      </c>
      <c r="L154" t="s">
        <v>1313</v>
      </c>
      <c r="M154">
        <v>36647</v>
      </c>
      <c r="N154">
        <v>45000000</v>
      </c>
      <c r="O154" t="s">
        <v>1314</v>
      </c>
      <c r="P154">
        <v>15.043454000000001</v>
      </c>
      <c r="Q154" t="s">
        <v>1315</v>
      </c>
      <c r="R154">
        <v>131183530</v>
      </c>
      <c r="S154" t="s">
        <v>1316</v>
      </c>
      <c r="T154">
        <v>1950</v>
      </c>
      <c r="U154">
        <v>2.9151895555555498</v>
      </c>
      <c r="V154">
        <f t="shared" si="2"/>
        <v>1.9151895555555556</v>
      </c>
    </row>
    <row r="155" spans="1:22" x14ac:dyDescent="0.25">
      <c r="A155" t="s">
        <v>1317</v>
      </c>
      <c r="B155" t="s">
        <v>154</v>
      </c>
      <c r="C155">
        <v>2001</v>
      </c>
      <c r="D155">
        <v>7.4</v>
      </c>
      <c r="E155">
        <v>71334</v>
      </c>
      <c r="F155" t="s">
        <v>1318</v>
      </c>
      <c r="G155">
        <v>1</v>
      </c>
      <c r="H155">
        <v>2001</v>
      </c>
      <c r="I155">
        <v>4934</v>
      </c>
      <c r="J155">
        <v>221027</v>
      </c>
      <c r="K155" t="s">
        <v>1319</v>
      </c>
      <c r="L155" t="s">
        <v>1320</v>
      </c>
      <c r="M155">
        <v>4133</v>
      </c>
      <c r="N155">
        <v>53000000</v>
      </c>
      <c r="O155" t="s">
        <v>1115</v>
      </c>
      <c r="P155">
        <v>12.3322229999999</v>
      </c>
      <c r="Q155" t="s">
        <v>387</v>
      </c>
      <c r="R155">
        <v>83282296</v>
      </c>
      <c r="S155" t="s">
        <v>1321</v>
      </c>
      <c r="T155">
        <v>1352</v>
      </c>
      <c r="U155">
        <v>1.57136407547169</v>
      </c>
      <c r="V155">
        <f t="shared" si="2"/>
        <v>0.5713640754716981</v>
      </c>
    </row>
    <row r="156" spans="1:22" x14ac:dyDescent="0.25">
      <c r="A156" t="s">
        <v>1322</v>
      </c>
      <c r="B156" t="s">
        <v>155</v>
      </c>
      <c r="C156">
        <v>1966</v>
      </c>
      <c r="D156">
        <v>8.1999999999999993</v>
      </c>
      <c r="E156">
        <v>14339</v>
      </c>
      <c r="F156" t="s">
        <v>1323</v>
      </c>
      <c r="G156">
        <v>1</v>
      </c>
      <c r="H156">
        <v>1966</v>
      </c>
      <c r="I156">
        <v>658</v>
      </c>
      <c r="J156">
        <v>58946</v>
      </c>
      <c r="K156" t="s">
        <v>1324</v>
      </c>
      <c r="L156" t="s">
        <v>1325</v>
      </c>
      <c r="M156">
        <v>17295</v>
      </c>
      <c r="N156">
        <v>800000</v>
      </c>
      <c r="O156" t="s">
        <v>1326</v>
      </c>
      <c r="P156">
        <v>11.322172999999999</v>
      </c>
      <c r="Q156" t="s">
        <v>1327</v>
      </c>
      <c r="R156">
        <v>921548</v>
      </c>
      <c r="S156" t="s">
        <v>1328</v>
      </c>
      <c r="T156">
        <v>167</v>
      </c>
      <c r="U156">
        <v>1.1519349999999999</v>
      </c>
      <c r="V156">
        <f t="shared" si="2"/>
        <v>0.15193499999999999</v>
      </c>
    </row>
    <row r="157" spans="1:22" x14ac:dyDescent="0.25">
      <c r="A157" t="s">
        <v>1329</v>
      </c>
      <c r="B157" t="s">
        <v>156</v>
      </c>
      <c r="C157">
        <v>1993</v>
      </c>
      <c r="D157">
        <v>4.0999999999999996</v>
      </c>
      <c r="E157">
        <v>6052</v>
      </c>
      <c r="F157" t="s">
        <v>1330</v>
      </c>
      <c r="G157">
        <v>3</v>
      </c>
      <c r="H157">
        <v>1993</v>
      </c>
      <c r="I157">
        <v>5243</v>
      </c>
      <c r="J157">
        <v>106453</v>
      </c>
      <c r="K157" t="s">
        <v>1331</v>
      </c>
      <c r="L157" t="s">
        <v>1332</v>
      </c>
      <c r="M157">
        <v>2149</v>
      </c>
      <c r="N157">
        <v>30000000</v>
      </c>
      <c r="O157" t="s">
        <v>1333</v>
      </c>
      <c r="P157">
        <v>4.6557269999999997</v>
      </c>
      <c r="Q157" t="s">
        <v>666</v>
      </c>
      <c r="R157">
        <v>13273595</v>
      </c>
      <c r="S157" t="s">
        <v>1334</v>
      </c>
      <c r="T157">
        <v>57</v>
      </c>
      <c r="U157">
        <v>0.44245316666666601</v>
      </c>
      <c r="V157">
        <f t="shared" si="2"/>
        <v>-0.55754683333333332</v>
      </c>
    </row>
    <row r="158" spans="1:22" x14ac:dyDescent="0.25">
      <c r="A158" t="s">
        <v>1335</v>
      </c>
      <c r="B158" t="s">
        <v>157</v>
      </c>
      <c r="C158">
        <v>1996</v>
      </c>
      <c r="D158">
        <v>7.5</v>
      </c>
      <c r="E158">
        <v>23772</v>
      </c>
      <c r="F158" t="s">
        <v>771</v>
      </c>
      <c r="G158">
        <v>3</v>
      </c>
      <c r="H158">
        <v>1996</v>
      </c>
      <c r="I158">
        <v>182</v>
      </c>
      <c r="J158">
        <v>115736</v>
      </c>
      <c r="K158" t="s">
        <v>1336</v>
      </c>
      <c r="L158" t="s">
        <v>1337</v>
      </c>
      <c r="M158">
        <v>9303</v>
      </c>
      <c r="N158">
        <v>4500000</v>
      </c>
      <c r="O158" t="s">
        <v>1338</v>
      </c>
      <c r="P158">
        <v>12.449574</v>
      </c>
      <c r="Q158" t="s">
        <v>1339</v>
      </c>
      <c r="R158">
        <v>7011317</v>
      </c>
      <c r="S158" t="s">
        <v>1340</v>
      </c>
      <c r="T158">
        <v>203</v>
      </c>
      <c r="U158">
        <v>1.55807044444444</v>
      </c>
      <c r="V158">
        <f t="shared" si="2"/>
        <v>0.55807044444444442</v>
      </c>
    </row>
    <row r="159" spans="1:22" x14ac:dyDescent="0.25">
      <c r="A159" t="s">
        <v>1341</v>
      </c>
      <c r="B159" t="s">
        <v>158</v>
      </c>
      <c r="C159">
        <v>1985</v>
      </c>
      <c r="D159">
        <v>8</v>
      </c>
      <c r="E159">
        <v>77350</v>
      </c>
      <c r="F159" t="s">
        <v>1342</v>
      </c>
      <c r="G159">
        <v>3</v>
      </c>
      <c r="H159">
        <v>1985</v>
      </c>
      <c r="I159">
        <v>880</v>
      </c>
      <c r="J159">
        <v>88846</v>
      </c>
      <c r="K159" t="s">
        <v>1343</v>
      </c>
      <c r="L159" t="s">
        <v>1344</v>
      </c>
      <c r="M159">
        <v>68</v>
      </c>
      <c r="N159">
        <v>15000000</v>
      </c>
      <c r="O159" t="s">
        <v>525</v>
      </c>
      <c r="P159">
        <v>9.8372869999999999</v>
      </c>
      <c r="Q159" t="s">
        <v>1345</v>
      </c>
      <c r="R159">
        <v>0</v>
      </c>
      <c r="S159" t="s">
        <v>1346</v>
      </c>
      <c r="T159">
        <v>877</v>
      </c>
      <c r="U159">
        <v>0</v>
      </c>
      <c r="V159">
        <f t="shared" si="2"/>
        <v>-1</v>
      </c>
    </row>
    <row r="160" spans="1:22" x14ac:dyDescent="0.25">
      <c r="A160" t="s">
        <v>1347</v>
      </c>
      <c r="B160" t="s">
        <v>159</v>
      </c>
      <c r="C160">
        <v>1987</v>
      </c>
      <c r="D160">
        <v>7.1</v>
      </c>
      <c r="E160">
        <v>10559</v>
      </c>
      <c r="F160" t="s">
        <v>490</v>
      </c>
      <c r="G160">
        <v>3</v>
      </c>
      <c r="H160">
        <v>1987</v>
      </c>
      <c r="I160">
        <v>5310</v>
      </c>
      <c r="J160">
        <v>92699</v>
      </c>
      <c r="K160" t="s">
        <v>1348</v>
      </c>
      <c r="L160" t="s">
        <v>1349</v>
      </c>
      <c r="M160">
        <v>12626</v>
      </c>
      <c r="N160">
        <v>20000000</v>
      </c>
      <c r="O160" t="s">
        <v>671</v>
      </c>
      <c r="P160">
        <v>8.6270190000000007</v>
      </c>
      <c r="Q160" t="s">
        <v>1350</v>
      </c>
      <c r="R160">
        <v>51249404</v>
      </c>
      <c r="S160" t="s">
        <v>1351</v>
      </c>
      <c r="T160">
        <v>101</v>
      </c>
      <c r="U160">
        <v>2.5624701999999999</v>
      </c>
      <c r="V160">
        <f t="shared" si="2"/>
        <v>1.5624701999999999</v>
      </c>
    </row>
    <row r="161" spans="1:22" x14ac:dyDescent="0.25">
      <c r="A161" t="s">
        <v>1352</v>
      </c>
      <c r="B161" t="s">
        <v>160</v>
      </c>
      <c r="C161">
        <v>1959</v>
      </c>
      <c r="D161">
        <v>6.8</v>
      </c>
      <c r="E161">
        <v>1892</v>
      </c>
      <c r="F161" t="s">
        <v>1353</v>
      </c>
      <c r="G161">
        <v>2</v>
      </c>
      <c r="H161">
        <v>1959</v>
      </c>
      <c r="I161">
        <v>4065</v>
      </c>
      <c r="J161">
        <v>52655</v>
      </c>
      <c r="K161" t="s">
        <v>1354</v>
      </c>
      <c r="L161" t="s">
        <v>1355</v>
      </c>
      <c r="M161">
        <v>22642</v>
      </c>
      <c r="N161">
        <v>50000</v>
      </c>
      <c r="O161" t="s">
        <v>1356</v>
      </c>
      <c r="P161">
        <v>2.7286509999999899</v>
      </c>
      <c r="Q161" t="s">
        <v>1357</v>
      </c>
      <c r="R161">
        <v>0</v>
      </c>
      <c r="S161" t="s">
        <v>1358</v>
      </c>
      <c r="T161">
        <v>31</v>
      </c>
      <c r="U161">
        <v>0</v>
      </c>
      <c r="V161">
        <f t="shared" si="2"/>
        <v>-1</v>
      </c>
    </row>
    <row r="162" spans="1:22" x14ac:dyDescent="0.25">
      <c r="A162" t="s">
        <v>1359</v>
      </c>
      <c r="B162" t="s">
        <v>161</v>
      </c>
      <c r="C162">
        <v>1992</v>
      </c>
      <c r="D162">
        <v>5.3</v>
      </c>
      <c r="E162">
        <v>16206</v>
      </c>
      <c r="F162" t="s">
        <v>1360</v>
      </c>
      <c r="G162">
        <v>3</v>
      </c>
      <c r="H162">
        <v>1992</v>
      </c>
      <c r="I162">
        <v>748</v>
      </c>
      <c r="J162">
        <v>103893</v>
      </c>
      <c r="K162" t="s">
        <v>1361</v>
      </c>
      <c r="L162" t="s">
        <v>1362</v>
      </c>
      <c r="M162">
        <v>10206</v>
      </c>
      <c r="N162">
        <v>7000000</v>
      </c>
      <c r="O162" t="s">
        <v>1363</v>
      </c>
      <c r="P162">
        <v>4.9419889999999898</v>
      </c>
      <c r="Q162" t="s">
        <v>1364</v>
      </c>
      <c r="R162">
        <v>16624456</v>
      </c>
      <c r="S162" t="s">
        <v>1365</v>
      </c>
      <c r="T162">
        <v>192</v>
      </c>
      <c r="U162">
        <v>2.37492228571428</v>
      </c>
      <c r="V162">
        <f t="shared" si="2"/>
        <v>1.3749222857142858</v>
      </c>
    </row>
    <row r="163" spans="1:22" x14ac:dyDescent="0.25">
      <c r="A163" t="s">
        <v>1366</v>
      </c>
      <c r="B163" t="s">
        <v>162</v>
      </c>
      <c r="C163">
        <v>1995</v>
      </c>
      <c r="D163">
        <v>8.1</v>
      </c>
      <c r="E163">
        <v>111223</v>
      </c>
      <c r="F163" t="s">
        <v>1318</v>
      </c>
      <c r="G163">
        <v>2</v>
      </c>
      <c r="H163">
        <v>1995</v>
      </c>
      <c r="I163">
        <v>2220</v>
      </c>
      <c r="J163">
        <v>112641</v>
      </c>
      <c r="K163" t="s">
        <v>1367</v>
      </c>
      <c r="L163" t="s">
        <v>1368</v>
      </c>
      <c r="M163">
        <v>524</v>
      </c>
      <c r="N163">
        <v>52000000</v>
      </c>
      <c r="O163" t="s">
        <v>800</v>
      </c>
      <c r="P163">
        <v>10.137389000000001</v>
      </c>
      <c r="Q163" t="s">
        <v>1369</v>
      </c>
      <c r="R163">
        <v>116112375</v>
      </c>
      <c r="S163" t="s">
        <v>1370</v>
      </c>
      <c r="T163">
        <v>1343</v>
      </c>
      <c r="U163">
        <v>2.2329302884615299</v>
      </c>
      <c r="V163">
        <f t="shared" si="2"/>
        <v>1.2329302884615385</v>
      </c>
    </row>
    <row r="164" spans="1:22" x14ac:dyDescent="0.25">
      <c r="A164" t="s">
        <v>1371</v>
      </c>
      <c r="B164" t="s">
        <v>163</v>
      </c>
      <c r="C164">
        <v>2004</v>
      </c>
      <c r="D164">
        <v>3.2</v>
      </c>
      <c r="E164">
        <v>35065</v>
      </c>
      <c r="F164" t="s">
        <v>1372</v>
      </c>
      <c r="G164">
        <v>3</v>
      </c>
      <c r="H164">
        <v>2004</v>
      </c>
      <c r="I164">
        <v>1027</v>
      </c>
      <c r="J164">
        <v>327554</v>
      </c>
      <c r="K164" t="s">
        <v>1373</v>
      </c>
      <c r="L164" t="s">
        <v>1374</v>
      </c>
      <c r="M164">
        <v>314</v>
      </c>
      <c r="N164">
        <v>100000000</v>
      </c>
      <c r="O164" t="s">
        <v>1375</v>
      </c>
      <c r="P164">
        <v>13.340272000000001</v>
      </c>
      <c r="Q164" t="s">
        <v>1376</v>
      </c>
      <c r="R164">
        <v>82102379</v>
      </c>
      <c r="S164" t="s">
        <v>1377</v>
      </c>
      <c r="T164">
        <v>833</v>
      </c>
      <c r="U164">
        <v>0.82102379000000003</v>
      </c>
      <c r="V164">
        <f t="shared" si="2"/>
        <v>-0.17897621</v>
      </c>
    </row>
    <row r="165" spans="1:22" x14ac:dyDescent="0.25">
      <c r="A165" t="s">
        <v>1378</v>
      </c>
      <c r="B165" t="s">
        <v>164</v>
      </c>
      <c r="C165">
        <v>2004</v>
      </c>
      <c r="D165">
        <v>6.5</v>
      </c>
      <c r="E165">
        <v>32920</v>
      </c>
      <c r="F165" t="s">
        <v>1379</v>
      </c>
      <c r="G165">
        <v>3</v>
      </c>
      <c r="H165">
        <v>2004</v>
      </c>
      <c r="I165">
        <v>2921</v>
      </c>
      <c r="J165">
        <v>337921</v>
      </c>
      <c r="K165" t="s">
        <v>1380</v>
      </c>
      <c r="L165" t="s">
        <v>1381</v>
      </c>
      <c r="M165">
        <v>9759</v>
      </c>
      <c r="N165">
        <v>25000000</v>
      </c>
      <c r="O165" t="s">
        <v>1220</v>
      </c>
      <c r="P165">
        <v>5.9188159999999996</v>
      </c>
      <c r="Q165" t="s">
        <v>387</v>
      </c>
      <c r="R165">
        <v>56422687</v>
      </c>
      <c r="S165" t="s">
        <v>1382</v>
      </c>
      <c r="T165">
        <v>548</v>
      </c>
      <c r="U165">
        <v>2.2569074800000002</v>
      </c>
      <c r="V165">
        <f t="shared" si="2"/>
        <v>1.25690748</v>
      </c>
    </row>
    <row r="166" spans="1:22" x14ac:dyDescent="0.25">
      <c r="A166" t="s">
        <v>1383</v>
      </c>
      <c r="B166" t="s">
        <v>165</v>
      </c>
      <c r="C166">
        <v>1963</v>
      </c>
      <c r="D166">
        <v>8</v>
      </c>
      <c r="E166">
        <v>22815</v>
      </c>
      <c r="F166" t="s">
        <v>1384</v>
      </c>
      <c r="G166">
        <v>2</v>
      </c>
      <c r="H166">
        <v>1963</v>
      </c>
      <c r="I166">
        <v>1984</v>
      </c>
      <c r="J166">
        <v>56923</v>
      </c>
      <c r="K166" t="s">
        <v>1385</v>
      </c>
      <c r="L166" t="s">
        <v>1386</v>
      </c>
      <c r="M166">
        <v>4808</v>
      </c>
      <c r="N166">
        <v>4000000</v>
      </c>
      <c r="O166" t="s">
        <v>1387</v>
      </c>
      <c r="P166">
        <v>7.0987309999999999</v>
      </c>
      <c r="Q166" t="s">
        <v>1388</v>
      </c>
      <c r="R166">
        <v>13474588</v>
      </c>
      <c r="S166" t="s">
        <v>1389</v>
      </c>
      <c r="T166">
        <v>351</v>
      </c>
      <c r="U166">
        <v>3.3686470000000002</v>
      </c>
      <c r="V166">
        <f t="shared" si="2"/>
        <v>2.3686470000000002</v>
      </c>
    </row>
    <row r="167" spans="1:22" x14ac:dyDescent="0.25">
      <c r="A167" t="s">
        <v>1390</v>
      </c>
      <c r="B167" t="s">
        <v>166</v>
      </c>
      <c r="C167">
        <v>2000</v>
      </c>
      <c r="D167">
        <v>4.8</v>
      </c>
      <c r="E167">
        <v>5669</v>
      </c>
      <c r="F167" t="s">
        <v>1391</v>
      </c>
      <c r="G167">
        <v>3</v>
      </c>
      <c r="H167">
        <v>2000</v>
      </c>
      <c r="I167">
        <v>4821</v>
      </c>
      <c r="J167">
        <v>175526</v>
      </c>
      <c r="K167" t="s">
        <v>1392</v>
      </c>
      <c r="L167" t="s">
        <v>1393</v>
      </c>
      <c r="M167">
        <v>12619</v>
      </c>
      <c r="N167">
        <v>0</v>
      </c>
      <c r="O167" t="s">
        <v>1394</v>
      </c>
      <c r="P167">
        <v>4.5770629999999999</v>
      </c>
      <c r="Q167" t="s">
        <v>1395</v>
      </c>
      <c r="R167">
        <v>0</v>
      </c>
      <c r="S167" t="s">
        <v>1396</v>
      </c>
      <c r="T167">
        <v>64</v>
      </c>
      <c r="U167">
        <v>0</v>
      </c>
      <c r="V167" t="e">
        <f t="shared" si="2"/>
        <v>#DIV/0!</v>
      </c>
    </row>
    <row r="168" spans="1:22" x14ac:dyDescent="0.25">
      <c r="A168" t="s">
        <v>1397</v>
      </c>
      <c r="B168" t="s">
        <v>167</v>
      </c>
      <c r="C168">
        <v>1974</v>
      </c>
      <c r="D168">
        <v>8.5</v>
      </c>
      <c r="E168">
        <v>80698</v>
      </c>
      <c r="F168" t="s">
        <v>469</v>
      </c>
      <c r="G168">
        <v>2</v>
      </c>
      <c r="H168">
        <v>1974</v>
      </c>
      <c r="I168">
        <v>2237</v>
      </c>
      <c r="J168">
        <v>71315</v>
      </c>
      <c r="K168" t="s">
        <v>1398</v>
      </c>
      <c r="L168" t="s">
        <v>1399</v>
      </c>
      <c r="M168">
        <v>829</v>
      </c>
      <c r="N168">
        <v>6000000</v>
      </c>
      <c r="O168" t="s">
        <v>499</v>
      </c>
      <c r="P168">
        <v>12.29227</v>
      </c>
      <c r="Q168" t="s">
        <v>1400</v>
      </c>
      <c r="R168">
        <v>30000000</v>
      </c>
      <c r="S168" t="s">
        <v>1401</v>
      </c>
      <c r="T168">
        <v>939</v>
      </c>
      <c r="U168">
        <v>5</v>
      </c>
      <c r="V168">
        <f t="shared" si="2"/>
        <v>4</v>
      </c>
    </row>
    <row r="169" spans="1:22" x14ac:dyDescent="0.25">
      <c r="A169" t="s">
        <v>1402</v>
      </c>
      <c r="B169" t="s">
        <v>168</v>
      </c>
      <c r="C169">
        <v>1941</v>
      </c>
      <c r="D169">
        <v>8.6</v>
      </c>
      <c r="E169">
        <v>140517</v>
      </c>
      <c r="F169" t="s">
        <v>1298</v>
      </c>
      <c r="G169">
        <v>1</v>
      </c>
      <c r="H169">
        <v>1941</v>
      </c>
      <c r="I169">
        <v>1266</v>
      </c>
      <c r="J169">
        <v>33467</v>
      </c>
      <c r="K169" t="s">
        <v>1403</v>
      </c>
      <c r="L169" t="s">
        <v>1404</v>
      </c>
      <c r="M169">
        <v>15</v>
      </c>
      <c r="N169">
        <v>839727</v>
      </c>
      <c r="O169" t="s">
        <v>1405</v>
      </c>
      <c r="P169">
        <v>15.811921</v>
      </c>
      <c r="Q169" t="s">
        <v>1406</v>
      </c>
      <c r="R169">
        <v>23217674</v>
      </c>
      <c r="S169" t="s">
        <v>1407</v>
      </c>
      <c r="T169">
        <v>1244</v>
      </c>
      <c r="U169">
        <v>27.649074044302399</v>
      </c>
      <c r="V169">
        <f t="shared" si="2"/>
        <v>26.649074044302495</v>
      </c>
    </row>
    <row r="170" spans="1:22" x14ac:dyDescent="0.25">
      <c r="A170" t="s">
        <v>1408</v>
      </c>
      <c r="B170" t="s">
        <v>169</v>
      </c>
      <c r="C170">
        <v>1993</v>
      </c>
      <c r="D170">
        <v>6.2</v>
      </c>
      <c r="E170">
        <v>34880</v>
      </c>
      <c r="F170" t="s">
        <v>1409</v>
      </c>
      <c r="G170">
        <v>1</v>
      </c>
      <c r="H170">
        <v>1993</v>
      </c>
      <c r="I170">
        <v>3369</v>
      </c>
      <c r="J170">
        <v>106582</v>
      </c>
      <c r="K170" t="s">
        <v>1410</v>
      </c>
      <c r="L170" t="s">
        <v>1411</v>
      </c>
      <c r="M170">
        <v>9350</v>
      </c>
      <c r="N170">
        <v>70000000</v>
      </c>
      <c r="O170" t="s">
        <v>1412</v>
      </c>
      <c r="P170">
        <v>9.8308529999999994</v>
      </c>
      <c r="Q170" t="s">
        <v>1413</v>
      </c>
      <c r="R170">
        <v>255000211</v>
      </c>
      <c r="S170" t="s">
        <v>1414</v>
      </c>
      <c r="T170">
        <v>600</v>
      </c>
      <c r="U170">
        <v>3.6428601571428501</v>
      </c>
      <c r="V170">
        <f t="shared" si="2"/>
        <v>2.6428601571428572</v>
      </c>
    </row>
    <row r="171" spans="1:22" x14ac:dyDescent="0.25">
      <c r="A171" t="s">
        <v>1415</v>
      </c>
      <c r="B171" t="s">
        <v>170</v>
      </c>
      <c r="C171">
        <v>1971</v>
      </c>
      <c r="D171">
        <v>8.5</v>
      </c>
      <c r="E171">
        <v>197372</v>
      </c>
      <c r="F171" t="s">
        <v>1416</v>
      </c>
      <c r="G171">
        <v>1</v>
      </c>
      <c r="H171">
        <v>1971</v>
      </c>
      <c r="I171">
        <v>1039</v>
      </c>
      <c r="J171">
        <v>66921</v>
      </c>
      <c r="K171" t="s">
        <v>1417</v>
      </c>
      <c r="L171" t="s">
        <v>1418</v>
      </c>
      <c r="M171">
        <v>185</v>
      </c>
      <c r="N171">
        <v>2200000</v>
      </c>
      <c r="O171" t="s">
        <v>1419</v>
      </c>
      <c r="P171">
        <v>17.112594000000001</v>
      </c>
      <c r="Q171" t="s">
        <v>1420</v>
      </c>
      <c r="R171">
        <v>26589000</v>
      </c>
      <c r="S171" t="s">
        <v>1421</v>
      </c>
      <c r="T171">
        <v>3432</v>
      </c>
      <c r="U171">
        <v>12.085909090909</v>
      </c>
      <c r="V171">
        <f t="shared" si="2"/>
        <v>11.085909090909091</v>
      </c>
    </row>
    <row r="172" spans="1:22" x14ac:dyDescent="0.25">
      <c r="A172" t="s">
        <v>1422</v>
      </c>
      <c r="B172" t="s">
        <v>171</v>
      </c>
      <c r="C172">
        <v>2004</v>
      </c>
      <c r="D172">
        <v>7.8</v>
      </c>
      <c r="E172">
        <v>106866</v>
      </c>
      <c r="F172" t="s">
        <v>771</v>
      </c>
      <c r="G172">
        <v>1</v>
      </c>
      <c r="H172">
        <v>2004</v>
      </c>
      <c r="I172">
        <v>2544</v>
      </c>
      <c r="J172">
        <v>369339</v>
      </c>
      <c r="K172" t="s">
        <v>1423</v>
      </c>
      <c r="L172" t="s">
        <v>1424</v>
      </c>
      <c r="M172">
        <v>1538</v>
      </c>
      <c r="N172">
        <v>65000000</v>
      </c>
      <c r="O172" t="s">
        <v>1425</v>
      </c>
      <c r="P172">
        <v>13.455112</v>
      </c>
      <c r="Q172" t="s">
        <v>1426</v>
      </c>
      <c r="R172">
        <v>217764291</v>
      </c>
      <c r="S172" t="s">
        <v>1427</v>
      </c>
      <c r="T172">
        <v>1476</v>
      </c>
      <c r="U172">
        <v>3.3502198615384602</v>
      </c>
      <c r="V172">
        <f t="shared" si="2"/>
        <v>2.3502198615384615</v>
      </c>
    </row>
    <row r="173" spans="1:22" x14ac:dyDescent="0.25">
      <c r="A173" t="s">
        <v>1428</v>
      </c>
      <c r="B173" t="s">
        <v>172</v>
      </c>
      <c r="C173">
        <v>1997</v>
      </c>
      <c r="D173">
        <v>6.5</v>
      </c>
      <c r="E173">
        <v>36045</v>
      </c>
      <c r="F173" t="s">
        <v>1429</v>
      </c>
      <c r="G173">
        <v>2</v>
      </c>
      <c r="H173">
        <v>1997</v>
      </c>
      <c r="I173">
        <v>318</v>
      </c>
      <c r="J173">
        <v>118883</v>
      </c>
      <c r="K173" t="s">
        <v>1430</v>
      </c>
      <c r="L173" t="s">
        <v>1431</v>
      </c>
      <c r="M173">
        <v>8834</v>
      </c>
      <c r="N173">
        <v>75000000</v>
      </c>
      <c r="O173" t="s">
        <v>1432</v>
      </c>
      <c r="P173">
        <v>14.261798000000001</v>
      </c>
      <c r="Q173" t="s">
        <v>1433</v>
      </c>
      <c r="R173">
        <v>136982834</v>
      </c>
      <c r="S173" t="s">
        <v>1434</v>
      </c>
      <c r="T173">
        <v>440</v>
      </c>
      <c r="U173">
        <v>1.8264377866666599</v>
      </c>
      <c r="V173">
        <f t="shared" si="2"/>
        <v>0.82643778666666667</v>
      </c>
    </row>
    <row r="174" spans="1:22" x14ac:dyDescent="0.25">
      <c r="A174" t="s">
        <v>1435</v>
      </c>
      <c r="B174" t="s">
        <v>173</v>
      </c>
      <c r="C174">
        <v>1997</v>
      </c>
      <c r="D174">
        <v>7.4</v>
      </c>
      <c r="E174">
        <v>75043</v>
      </c>
      <c r="F174" t="s">
        <v>1038</v>
      </c>
      <c r="G174">
        <v>3</v>
      </c>
      <c r="H174">
        <v>1997</v>
      </c>
      <c r="I174">
        <v>904</v>
      </c>
      <c r="J174">
        <v>118884</v>
      </c>
      <c r="K174" t="s">
        <v>1436</v>
      </c>
      <c r="L174" t="s">
        <v>1437</v>
      </c>
      <c r="M174">
        <v>686</v>
      </c>
      <c r="N174">
        <v>90000000</v>
      </c>
      <c r="O174" t="s">
        <v>1438</v>
      </c>
      <c r="P174">
        <v>14.374866000000001</v>
      </c>
      <c r="Q174" t="s">
        <v>1439</v>
      </c>
      <c r="R174">
        <v>171120329</v>
      </c>
      <c r="S174" t="s">
        <v>1440</v>
      </c>
      <c r="T174">
        <v>1338</v>
      </c>
      <c r="U174">
        <v>1.90133698888888</v>
      </c>
      <c r="V174">
        <f t="shared" si="2"/>
        <v>0.90133698888888891</v>
      </c>
    </row>
    <row r="175" spans="1:22" x14ac:dyDescent="0.25">
      <c r="A175" t="s">
        <v>1441</v>
      </c>
      <c r="B175" t="s">
        <v>174</v>
      </c>
      <c r="C175">
        <v>1967</v>
      </c>
      <c r="D175">
        <v>8.3000000000000007</v>
      </c>
      <c r="E175">
        <v>46514</v>
      </c>
      <c r="F175" t="s">
        <v>797</v>
      </c>
      <c r="G175">
        <v>1</v>
      </c>
      <c r="H175">
        <v>1967</v>
      </c>
      <c r="I175">
        <v>301</v>
      </c>
      <c r="J175">
        <v>61512</v>
      </c>
      <c r="K175" t="s">
        <v>1442</v>
      </c>
      <c r="L175" t="s">
        <v>1443</v>
      </c>
      <c r="M175">
        <v>903</v>
      </c>
      <c r="N175">
        <v>3000000</v>
      </c>
      <c r="O175" t="s">
        <v>1115</v>
      </c>
      <c r="P175">
        <v>9.7187129999999993</v>
      </c>
      <c r="Q175" t="s">
        <v>1444</v>
      </c>
      <c r="R175">
        <v>16217773</v>
      </c>
      <c r="S175" t="s">
        <v>1445</v>
      </c>
      <c r="T175">
        <v>390</v>
      </c>
      <c r="U175">
        <v>5.4059243333333296</v>
      </c>
      <c r="V175">
        <f t="shared" si="2"/>
        <v>4.4059243333333331</v>
      </c>
    </row>
    <row r="176" spans="1:22" x14ac:dyDescent="0.25">
      <c r="A176" t="s">
        <v>1446</v>
      </c>
      <c r="B176" t="s">
        <v>175</v>
      </c>
      <c r="C176">
        <v>1995</v>
      </c>
      <c r="D176">
        <v>6.5</v>
      </c>
      <c r="E176">
        <v>17335</v>
      </c>
      <c r="F176" t="s">
        <v>376</v>
      </c>
      <c r="G176">
        <v>3</v>
      </c>
      <c r="H176">
        <v>1995</v>
      </c>
      <c r="I176">
        <v>2100</v>
      </c>
      <c r="J176">
        <v>112722</v>
      </c>
      <c r="K176" t="s">
        <v>1447</v>
      </c>
      <c r="L176" t="s">
        <v>1448</v>
      </c>
      <c r="M176">
        <v>1710</v>
      </c>
      <c r="N176">
        <v>0</v>
      </c>
      <c r="O176" t="s">
        <v>1122</v>
      </c>
      <c r="P176">
        <v>10.701801</v>
      </c>
      <c r="Q176" t="s">
        <v>1449</v>
      </c>
      <c r="R176">
        <v>0</v>
      </c>
      <c r="S176" t="s">
        <v>1450</v>
      </c>
      <c r="T176">
        <v>199</v>
      </c>
      <c r="U176">
        <v>0</v>
      </c>
      <c r="V176" t="e">
        <f t="shared" si="2"/>
        <v>#DIV/0!</v>
      </c>
    </row>
    <row r="177" spans="1:22" x14ac:dyDescent="0.25">
      <c r="A177" t="s">
        <v>1451</v>
      </c>
      <c r="B177" t="s">
        <v>177</v>
      </c>
      <c r="C177" t="s">
        <v>176</v>
      </c>
      <c r="D177">
        <v>8</v>
      </c>
      <c r="E177">
        <v>174003</v>
      </c>
      <c r="F177" t="s">
        <v>797</v>
      </c>
      <c r="G177">
        <v>3</v>
      </c>
      <c r="H177">
        <v>1996</v>
      </c>
      <c r="I177">
        <v>5551</v>
      </c>
      <c r="J177">
        <v>115964</v>
      </c>
      <c r="K177" t="s">
        <v>1452</v>
      </c>
      <c r="L177" t="s">
        <v>1453</v>
      </c>
      <c r="M177">
        <v>884</v>
      </c>
      <c r="N177">
        <v>10000000</v>
      </c>
      <c r="O177" t="s">
        <v>1333</v>
      </c>
      <c r="P177">
        <v>7.5406119999999897</v>
      </c>
      <c r="Q177" t="s">
        <v>1454</v>
      </c>
      <c r="R177">
        <v>0</v>
      </c>
      <c r="S177" t="s">
        <v>1455</v>
      </c>
      <c r="T177">
        <v>224</v>
      </c>
      <c r="U177">
        <v>0</v>
      </c>
      <c r="V177">
        <f t="shared" si="2"/>
        <v>-1</v>
      </c>
    </row>
    <row r="178" spans="1:22" x14ac:dyDescent="0.25">
      <c r="A178" t="s">
        <v>1456</v>
      </c>
      <c r="B178" t="s">
        <v>178</v>
      </c>
      <c r="C178">
        <v>1999</v>
      </c>
      <c r="D178">
        <v>6.7</v>
      </c>
      <c r="E178">
        <v>67532</v>
      </c>
      <c r="F178" t="s">
        <v>1330</v>
      </c>
      <c r="G178">
        <v>3</v>
      </c>
      <c r="H178">
        <v>1999</v>
      </c>
      <c r="I178">
        <v>2617</v>
      </c>
      <c r="J178">
        <v>139134</v>
      </c>
      <c r="K178" t="s">
        <v>1457</v>
      </c>
      <c r="L178" t="s">
        <v>1458</v>
      </c>
      <c r="M178">
        <v>796</v>
      </c>
      <c r="N178">
        <v>10500000</v>
      </c>
      <c r="O178" t="s">
        <v>1459</v>
      </c>
      <c r="P178">
        <v>8.1810650000000003</v>
      </c>
      <c r="Q178" t="s">
        <v>1460</v>
      </c>
      <c r="R178">
        <v>75902208</v>
      </c>
      <c r="S178" t="s">
        <v>1461</v>
      </c>
      <c r="T178">
        <v>848</v>
      </c>
      <c r="U178">
        <v>7.2287817142857103</v>
      </c>
      <c r="V178">
        <f t="shared" si="2"/>
        <v>6.2287817142857147</v>
      </c>
    </row>
    <row r="179" spans="1:22" x14ac:dyDescent="0.25">
      <c r="A179" t="s">
        <v>1462</v>
      </c>
      <c r="B179" t="s">
        <v>179</v>
      </c>
      <c r="C179">
        <v>1998</v>
      </c>
      <c r="D179">
        <v>7.8</v>
      </c>
      <c r="E179">
        <v>64262</v>
      </c>
      <c r="F179" t="s">
        <v>1463</v>
      </c>
      <c r="G179">
        <v>1</v>
      </c>
      <c r="H179">
        <v>1998</v>
      </c>
      <c r="I179">
        <v>1855</v>
      </c>
      <c r="J179">
        <v>118929</v>
      </c>
      <c r="K179" t="s">
        <v>1464</v>
      </c>
      <c r="L179" t="s">
        <v>1465</v>
      </c>
      <c r="M179">
        <v>2666</v>
      </c>
      <c r="N179">
        <v>27000000</v>
      </c>
      <c r="O179" t="s">
        <v>1466</v>
      </c>
      <c r="P179">
        <v>12.851984</v>
      </c>
      <c r="Q179" t="s">
        <v>1467</v>
      </c>
      <c r="R179">
        <v>27200316</v>
      </c>
      <c r="S179" t="s">
        <v>1468</v>
      </c>
      <c r="T179">
        <v>838</v>
      </c>
      <c r="U179">
        <v>1.0074191111111099</v>
      </c>
      <c r="V179">
        <f t="shared" si="2"/>
        <v>7.4191111111111107E-3</v>
      </c>
    </row>
    <row r="180" spans="1:22" x14ac:dyDescent="0.25">
      <c r="A180" t="s">
        <v>1469</v>
      </c>
      <c r="B180" t="s">
        <v>180</v>
      </c>
      <c r="C180">
        <v>1993</v>
      </c>
      <c r="D180">
        <v>6.8</v>
      </c>
      <c r="E180">
        <v>20807</v>
      </c>
      <c r="F180" t="s">
        <v>355</v>
      </c>
      <c r="G180">
        <v>3</v>
      </c>
      <c r="H180">
        <v>1993</v>
      </c>
      <c r="I180">
        <v>1133</v>
      </c>
      <c r="J180">
        <v>106673</v>
      </c>
      <c r="K180" t="s">
        <v>1470</v>
      </c>
      <c r="L180" t="s">
        <v>1471</v>
      </c>
      <c r="M180">
        <v>11566</v>
      </c>
      <c r="N180">
        <v>0</v>
      </c>
      <c r="O180" t="s">
        <v>399</v>
      </c>
      <c r="P180">
        <v>13.696394</v>
      </c>
      <c r="Q180" t="s">
        <v>1472</v>
      </c>
      <c r="R180">
        <v>63000000</v>
      </c>
      <c r="S180" t="s">
        <v>1473</v>
      </c>
      <c r="T180">
        <v>205</v>
      </c>
      <c r="U180">
        <v>0</v>
      </c>
      <c r="V180" t="e">
        <f t="shared" si="2"/>
        <v>#DIV/0!</v>
      </c>
    </row>
    <row r="181" spans="1:22" x14ac:dyDescent="0.25">
      <c r="A181" t="s">
        <v>1474</v>
      </c>
      <c r="B181" t="s">
        <v>181</v>
      </c>
      <c r="C181">
        <v>1985</v>
      </c>
      <c r="D181">
        <v>7</v>
      </c>
      <c r="E181">
        <v>22746</v>
      </c>
      <c r="F181" t="s">
        <v>778</v>
      </c>
      <c r="G181">
        <v>0</v>
      </c>
      <c r="H181">
        <v>1985</v>
      </c>
      <c r="I181">
        <v>3802</v>
      </c>
      <c r="J181">
        <v>88993</v>
      </c>
      <c r="K181" t="s">
        <v>1475</v>
      </c>
      <c r="L181" t="s">
        <v>1476</v>
      </c>
      <c r="M181">
        <v>8408</v>
      </c>
      <c r="N181">
        <v>3500000</v>
      </c>
      <c r="O181" t="s">
        <v>781</v>
      </c>
      <c r="P181">
        <v>8.8018219999999996</v>
      </c>
      <c r="Q181" t="s">
        <v>1477</v>
      </c>
      <c r="R181">
        <v>34000000</v>
      </c>
      <c r="S181" t="s">
        <v>1478</v>
      </c>
      <c r="T181">
        <v>276</v>
      </c>
      <c r="U181">
        <v>9.71428571428571</v>
      </c>
      <c r="V181">
        <f t="shared" si="2"/>
        <v>8.7142857142857135</v>
      </c>
    </row>
    <row r="182" spans="1:22" x14ac:dyDescent="0.25">
      <c r="A182" t="s">
        <v>1479</v>
      </c>
      <c r="B182" t="s">
        <v>182</v>
      </c>
      <c r="C182">
        <v>1989</v>
      </c>
      <c r="D182">
        <v>7.8</v>
      </c>
      <c r="E182">
        <v>90842</v>
      </c>
      <c r="F182" t="s">
        <v>888</v>
      </c>
      <c r="G182">
        <v>1</v>
      </c>
      <c r="H182">
        <v>1989</v>
      </c>
      <c r="I182">
        <v>2361</v>
      </c>
      <c r="J182">
        <v>97165</v>
      </c>
      <c r="K182" t="s">
        <v>1480</v>
      </c>
      <c r="L182" t="s">
        <v>1481</v>
      </c>
      <c r="M182">
        <v>207</v>
      </c>
      <c r="N182">
        <v>16400000</v>
      </c>
      <c r="O182" t="s">
        <v>590</v>
      </c>
      <c r="P182">
        <v>19.905716000000002</v>
      </c>
      <c r="Q182" t="s">
        <v>1482</v>
      </c>
      <c r="R182">
        <v>235860116</v>
      </c>
      <c r="S182" t="s">
        <v>1483</v>
      </c>
      <c r="T182">
        <v>2786</v>
      </c>
      <c r="U182">
        <v>14.3817143902439</v>
      </c>
      <c r="V182">
        <f t="shared" si="2"/>
        <v>13.381714390243902</v>
      </c>
    </row>
    <row r="183" spans="1:22" x14ac:dyDescent="0.25">
      <c r="A183" t="s">
        <v>1484</v>
      </c>
      <c r="B183" t="s">
        <v>183</v>
      </c>
      <c r="C183">
        <v>1993</v>
      </c>
      <c r="D183">
        <v>6.3</v>
      </c>
      <c r="E183">
        <v>46318</v>
      </c>
      <c r="F183" t="s">
        <v>1485</v>
      </c>
      <c r="G183">
        <v>0</v>
      </c>
      <c r="H183">
        <v>1993</v>
      </c>
      <c r="I183">
        <v>117</v>
      </c>
      <c r="J183">
        <v>106697</v>
      </c>
      <c r="K183" t="s">
        <v>1486</v>
      </c>
      <c r="L183" t="s">
        <v>1487</v>
      </c>
      <c r="M183">
        <v>9739</v>
      </c>
      <c r="N183">
        <v>57000000</v>
      </c>
      <c r="O183" t="s">
        <v>1488</v>
      </c>
      <c r="P183">
        <v>11.626116</v>
      </c>
      <c r="Q183" t="s">
        <v>1489</v>
      </c>
      <c r="R183">
        <v>159055768</v>
      </c>
      <c r="S183" t="s">
        <v>1490</v>
      </c>
      <c r="T183">
        <v>1018</v>
      </c>
      <c r="U183">
        <v>2.7904520701754301</v>
      </c>
      <c r="V183">
        <f t="shared" si="2"/>
        <v>1.7904520701754385</v>
      </c>
    </row>
    <row r="184" spans="1:22" x14ac:dyDescent="0.25">
      <c r="A184" t="s">
        <v>1491</v>
      </c>
      <c r="B184" t="s">
        <v>184</v>
      </c>
      <c r="C184">
        <v>1988</v>
      </c>
      <c r="D184">
        <v>8.3000000000000007</v>
      </c>
      <c r="E184">
        <v>185430</v>
      </c>
      <c r="F184" t="s">
        <v>1379</v>
      </c>
      <c r="G184">
        <v>3</v>
      </c>
      <c r="H184">
        <v>1988</v>
      </c>
      <c r="I184">
        <v>619</v>
      </c>
      <c r="J184">
        <v>95016</v>
      </c>
      <c r="K184" t="s">
        <v>1492</v>
      </c>
      <c r="L184" t="s">
        <v>1493</v>
      </c>
      <c r="M184">
        <v>562</v>
      </c>
      <c r="N184">
        <v>28000000</v>
      </c>
      <c r="O184" t="s">
        <v>393</v>
      </c>
      <c r="P184">
        <v>16.640522000000001</v>
      </c>
      <c r="Q184" t="s">
        <v>1494</v>
      </c>
      <c r="R184">
        <v>140767956</v>
      </c>
      <c r="S184" t="s">
        <v>1495</v>
      </c>
      <c r="T184">
        <v>4005</v>
      </c>
      <c r="U184">
        <v>5.0274270000000003</v>
      </c>
      <c r="V184">
        <f t="shared" si="2"/>
        <v>4.0274270000000003</v>
      </c>
    </row>
    <row r="185" spans="1:22" x14ac:dyDescent="0.25">
      <c r="A185" t="s">
        <v>1496</v>
      </c>
      <c r="B185" t="s">
        <v>185</v>
      </c>
      <c r="C185">
        <v>1975</v>
      </c>
      <c r="D185">
        <v>8.1999999999999993</v>
      </c>
      <c r="E185">
        <v>61120</v>
      </c>
      <c r="F185" t="s">
        <v>797</v>
      </c>
      <c r="G185">
        <v>3</v>
      </c>
      <c r="H185">
        <v>1975</v>
      </c>
      <c r="I185">
        <v>3799</v>
      </c>
      <c r="J185">
        <v>72890</v>
      </c>
      <c r="K185" t="s">
        <v>1497</v>
      </c>
      <c r="L185" t="s">
        <v>1498</v>
      </c>
      <c r="M185">
        <v>968</v>
      </c>
      <c r="N185">
        <v>1800000</v>
      </c>
      <c r="O185" t="s">
        <v>941</v>
      </c>
      <c r="P185">
        <v>7.5301259999999903</v>
      </c>
      <c r="Q185" t="s">
        <v>1499</v>
      </c>
      <c r="R185">
        <v>46665856</v>
      </c>
      <c r="S185" t="s">
        <v>1500</v>
      </c>
      <c r="T185">
        <v>685</v>
      </c>
      <c r="U185">
        <v>25.925475555555501</v>
      </c>
      <c r="V185">
        <f t="shared" si="2"/>
        <v>24.925475555555554</v>
      </c>
    </row>
    <row r="186" spans="1:22" x14ac:dyDescent="0.25">
      <c r="A186" t="s">
        <v>1501</v>
      </c>
      <c r="B186" t="s">
        <v>186</v>
      </c>
      <c r="C186">
        <v>2005</v>
      </c>
      <c r="D186">
        <v>5.9</v>
      </c>
      <c r="E186">
        <v>32949</v>
      </c>
      <c r="F186" t="s">
        <v>1502</v>
      </c>
      <c r="G186">
        <v>3</v>
      </c>
      <c r="H186">
        <v>2005</v>
      </c>
      <c r="I186">
        <v>2292</v>
      </c>
      <c r="J186">
        <v>421054</v>
      </c>
      <c r="K186" t="s">
        <v>1503</v>
      </c>
      <c r="L186" t="s">
        <v>1504</v>
      </c>
      <c r="M186">
        <v>9923</v>
      </c>
      <c r="N186">
        <v>50000000</v>
      </c>
      <c r="O186" t="s">
        <v>1375</v>
      </c>
      <c r="P186">
        <v>6.3941429999999997</v>
      </c>
      <c r="Q186" t="s">
        <v>1505</v>
      </c>
      <c r="R186">
        <v>22944502</v>
      </c>
      <c r="S186" t="s">
        <v>1506</v>
      </c>
      <c r="T186">
        <v>450</v>
      </c>
      <c r="U186">
        <v>0.45889004</v>
      </c>
      <c r="V186">
        <f t="shared" si="2"/>
        <v>-0.54110996</v>
      </c>
    </row>
    <row r="187" spans="1:22" x14ac:dyDescent="0.25">
      <c r="A187" t="s">
        <v>1507</v>
      </c>
      <c r="B187" t="s">
        <v>187</v>
      </c>
      <c r="C187">
        <v>1989</v>
      </c>
      <c r="D187">
        <v>7.9</v>
      </c>
      <c r="E187">
        <v>27164</v>
      </c>
      <c r="F187" t="s">
        <v>888</v>
      </c>
      <c r="G187">
        <v>2</v>
      </c>
      <c r="H187">
        <v>1989</v>
      </c>
      <c r="I187">
        <v>6594</v>
      </c>
      <c r="J187">
        <v>97216</v>
      </c>
      <c r="K187" t="s">
        <v>1508</v>
      </c>
      <c r="L187" t="s">
        <v>1509</v>
      </c>
      <c r="M187">
        <v>925</v>
      </c>
      <c r="N187">
        <v>6500000</v>
      </c>
      <c r="O187" t="s">
        <v>590</v>
      </c>
      <c r="P187">
        <v>10.465403</v>
      </c>
      <c r="Q187" t="s">
        <v>1510</v>
      </c>
      <c r="R187">
        <v>37295445</v>
      </c>
      <c r="S187" t="s">
        <v>1511</v>
      </c>
      <c r="T187">
        <v>301</v>
      </c>
      <c r="U187">
        <v>5.7377607692307597</v>
      </c>
      <c r="V187">
        <f t="shared" si="2"/>
        <v>4.7377607692307695</v>
      </c>
    </row>
    <row r="188" spans="1:22" x14ac:dyDescent="0.25">
      <c r="A188" t="s">
        <v>1512</v>
      </c>
      <c r="B188" t="s">
        <v>188</v>
      </c>
      <c r="C188">
        <v>1984</v>
      </c>
      <c r="D188">
        <v>6.5</v>
      </c>
      <c r="E188">
        <v>38954</v>
      </c>
      <c r="F188" t="s">
        <v>1513</v>
      </c>
      <c r="G188">
        <v>3</v>
      </c>
      <c r="H188">
        <v>1984</v>
      </c>
      <c r="I188">
        <v>1534</v>
      </c>
      <c r="J188">
        <v>87182</v>
      </c>
      <c r="K188" t="s">
        <v>1514</v>
      </c>
      <c r="L188" t="s">
        <v>1515</v>
      </c>
      <c r="M188">
        <v>841</v>
      </c>
      <c r="N188">
        <v>40000000</v>
      </c>
      <c r="O188" t="s">
        <v>1516</v>
      </c>
      <c r="P188">
        <v>9.2611889999999999</v>
      </c>
      <c r="Q188" t="s">
        <v>1517</v>
      </c>
      <c r="R188">
        <v>30925690</v>
      </c>
      <c r="S188" t="s">
        <v>1518</v>
      </c>
      <c r="T188">
        <v>576</v>
      </c>
      <c r="U188">
        <v>0.77314225000000003</v>
      </c>
      <c r="V188">
        <f t="shared" si="2"/>
        <v>-0.22685775</v>
      </c>
    </row>
    <row r="189" spans="1:22" x14ac:dyDescent="0.25">
      <c r="A189" t="s">
        <v>1519</v>
      </c>
      <c r="B189" t="s">
        <v>189</v>
      </c>
      <c r="C189">
        <v>1994</v>
      </c>
      <c r="D189">
        <v>8.1</v>
      </c>
      <c r="E189">
        <v>75704</v>
      </c>
      <c r="F189" t="s">
        <v>1520</v>
      </c>
      <c r="G189">
        <v>3</v>
      </c>
      <c r="H189">
        <v>1994</v>
      </c>
      <c r="I189">
        <v>1920</v>
      </c>
      <c r="J189">
        <v>109707</v>
      </c>
      <c r="K189" t="s">
        <v>1521</v>
      </c>
      <c r="L189" t="s">
        <v>1522</v>
      </c>
      <c r="M189">
        <v>522</v>
      </c>
      <c r="N189">
        <v>18000000</v>
      </c>
      <c r="O189" t="s">
        <v>1523</v>
      </c>
      <c r="P189">
        <v>11.720357999999999</v>
      </c>
      <c r="Q189" t="s">
        <v>1524</v>
      </c>
      <c r="R189">
        <v>5887457</v>
      </c>
      <c r="S189" t="s">
        <v>1525</v>
      </c>
      <c r="T189">
        <v>639</v>
      </c>
      <c r="U189">
        <v>0.32708094444444402</v>
      </c>
      <c r="V189">
        <f t="shared" si="2"/>
        <v>-0.67291905555555553</v>
      </c>
    </row>
    <row r="190" spans="1:22" x14ac:dyDescent="0.25">
      <c r="A190" t="s">
        <v>1526</v>
      </c>
      <c r="B190" t="s">
        <v>190</v>
      </c>
      <c r="C190">
        <v>1999</v>
      </c>
      <c r="D190">
        <v>6.1</v>
      </c>
      <c r="E190">
        <v>21865</v>
      </c>
      <c r="F190" t="s">
        <v>810</v>
      </c>
      <c r="G190">
        <v>1</v>
      </c>
      <c r="H190">
        <v>1999</v>
      </c>
      <c r="I190">
        <v>5545</v>
      </c>
      <c r="J190">
        <v>131369</v>
      </c>
      <c r="K190" t="s">
        <v>1527</v>
      </c>
      <c r="L190" t="s">
        <v>1528</v>
      </c>
      <c r="M190">
        <v>11374</v>
      </c>
      <c r="N190">
        <v>80000000</v>
      </c>
      <c r="O190" t="s">
        <v>399</v>
      </c>
      <c r="P190">
        <v>7.4893899999999896</v>
      </c>
      <c r="Q190" t="s">
        <v>1529</v>
      </c>
      <c r="R190">
        <v>0</v>
      </c>
      <c r="S190" t="s">
        <v>1530</v>
      </c>
      <c r="T190">
        <v>168</v>
      </c>
      <c r="U190">
        <v>0</v>
      </c>
      <c r="V190">
        <f t="shared" si="2"/>
        <v>-1</v>
      </c>
    </row>
    <row r="191" spans="1:22" x14ac:dyDescent="0.25">
      <c r="A191" t="s">
        <v>1531</v>
      </c>
      <c r="B191" t="s">
        <v>191</v>
      </c>
      <c r="C191">
        <v>1999</v>
      </c>
      <c r="D191">
        <v>7.4</v>
      </c>
      <c r="E191">
        <v>37868</v>
      </c>
      <c r="F191" t="s">
        <v>636</v>
      </c>
      <c r="G191">
        <v>3</v>
      </c>
      <c r="H191">
        <v>1999</v>
      </c>
      <c r="I191">
        <v>867</v>
      </c>
      <c r="J191">
        <v>126886</v>
      </c>
      <c r="K191" t="s">
        <v>1532</v>
      </c>
      <c r="L191" t="s">
        <v>1533</v>
      </c>
      <c r="M191">
        <v>9451</v>
      </c>
      <c r="N191">
        <v>0</v>
      </c>
      <c r="O191" t="s">
        <v>399</v>
      </c>
      <c r="P191">
        <v>7.1743959999999998</v>
      </c>
      <c r="Q191" t="s">
        <v>1534</v>
      </c>
      <c r="R191">
        <v>0</v>
      </c>
      <c r="S191" t="s">
        <v>1535</v>
      </c>
      <c r="T191">
        <v>275</v>
      </c>
      <c r="U191">
        <v>0</v>
      </c>
      <c r="V191" t="e">
        <f t="shared" si="2"/>
        <v>#DIV/0!</v>
      </c>
    </row>
    <row r="192" spans="1:22" x14ac:dyDescent="0.25">
      <c r="A192" t="s">
        <v>1536</v>
      </c>
      <c r="B192" t="s">
        <v>192</v>
      </c>
      <c r="C192">
        <v>1997</v>
      </c>
      <c r="D192">
        <v>8.4</v>
      </c>
      <c r="E192">
        <v>168009</v>
      </c>
      <c r="F192" t="s">
        <v>469</v>
      </c>
      <c r="G192">
        <v>1</v>
      </c>
      <c r="H192">
        <v>1997</v>
      </c>
      <c r="I192">
        <v>2236</v>
      </c>
      <c r="J192">
        <v>119488</v>
      </c>
      <c r="K192" t="s">
        <v>1537</v>
      </c>
      <c r="L192" t="s">
        <v>1538</v>
      </c>
      <c r="M192">
        <v>2118</v>
      </c>
      <c r="N192">
        <v>35000000</v>
      </c>
      <c r="O192" t="s">
        <v>499</v>
      </c>
      <c r="P192">
        <v>10.989442</v>
      </c>
      <c r="Q192" t="s">
        <v>1539</v>
      </c>
      <c r="R192">
        <v>126216940</v>
      </c>
      <c r="S192" t="s">
        <v>1540</v>
      </c>
      <c r="T192">
        <v>1340</v>
      </c>
      <c r="U192">
        <v>3.6061982857142798</v>
      </c>
      <c r="V192">
        <f t="shared" si="2"/>
        <v>2.6061982857142856</v>
      </c>
    </row>
    <row r="193" spans="1:22" x14ac:dyDescent="0.25">
      <c r="A193" t="s">
        <v>1541</v>
      </c>
      <c r="B193" t="s">
        <v>193</v>
      </c>
      <c r="C193">
        <v>1998</v>
      </c>
      <c r="D193">
        <v>7.2</v>
      </c>
      <c r="E193">
        <v>67504</v>
      </c>
      <c r="F193" t="s">
        <v>390</v>
      </c>
      <c r="G193">
        <v>1</v>
      </c>
      <c r="H193">
        <v>1998</v>
      </c>
      <c r="I193">
        <v>4955</v>
      </c>
      <c r="J193">
        <v>120660</v>
      </c>
      <c r="K193" t="s">
        <v>1542</v>
      </c>
      <c r="L193" t="s">
        <v>1543</v>
      </c>
      <c r="M193">
        <v>9798</v>
      </c>
      <c r="N193">
        <v>90000000</v>
      </c>
      <c r="O193" t="s">
        <v>1544</v>
      </c>
      <c r="P193">
        <v>12.9787509999999</v>
      </c>
      <c r="Q193" t="s">
        <v>1545</v>
      </c>
      <c r="R193">
        <v>250649836</v>
      </c>
      <c r="S193" t="s">
        <v>1546</v>
      </c>
      <c r="T193">
        <v>1266</v>
      </c>
      <c r="U193">
        <v>2.7849981777777701</v>
      </c>
      <c r="V193">
        <f t="shared" si="2"/>
        <v>1.7849981777777777</v>
      </c>
    </row>
    <row r="194" spans="1:22" x14ac:dyDescent="0.25">
      <c r="A194" t="s">
        <v>1547</v>
      </c>
      <c r="B194" t="s">
        <v>194</v>
      </c>
      <c r="C194">
        <v>2000</v>
      </c>
      <c r="D194">
        <v>7.2</v>
      </c>
      <c r="E194">
        <v>55641</v>
      </c>
      <c r="F194" t="s">
        <v>1548</v>
      </c>
      <c r="G194">
        <v>3</v>
      </c>
      <c r="H194">
        <v>2000</v>
      </c>
      <c r="I194">
        <v>452</v>
      </c>
      <c r="J194">
        <v>195685</v>
      </c>
      <c r="K194" t="s">
        <v>1549</v>
      </c>
      <c r="L194" t="s">
        <v>1550</v>
      </c>
      <c r="M194">
        <v>462</v>
      </c>
      <c r="N194">
        <v>52000000</v>
      </c>
      <c r="O194" t="s">
        <v>590</v>
      </c>
      <c r="P194">
        <v>10.135446</v>
      </c>
      <c r="Q194" t="s">
        <v>1551</v>
      </c>
      <c r="R194">
        <v>256271286</v>
      </c>
      <c r="S194" t="s">
        <v>1552</v>
      </c>
      <c r="T194">
        <v>730</v>
      </c>
      <c r="U194">
        <v>4.9282939615384604</v>
      </c>
      <c r="V194">
        <f t="shared" si="2"/>
        <v>3.9282939615384613</v>
      </c>
    </row>
    <row r="195" spans="1:22" x14ac:dyDescent="0.25">
      <c r="A195" t="s">
        <v>1553</v>
      </c>
      <c r="B195" t="s">
        <v>195</v>
      </c>
      <c r="C195">
        <v>1971</v>
      </c>
      <c r="D195">
        <v>6.1</v>
      </c>
      <c r="E195">
        <v>7754</v>
      </c>
      <c r="F195" t="s">
        <v>1554</v>
      </c>
      <c r="G195">
        <v>1</v>
      </c>
      <c r="H195">
        <v>1971</v>
      </c>
      <c r="I195">
        <v>2893</v>
      </c>
      <c r="J195">
        <v>67065</v>
      </c>
      <c r="K195" t="s">
        <v>1555</v>
      </c>
      <c r="L195" t="s">
        <v>1556</v>
      </c>
      <c r="M195">
        <v>1687</v>
      </c>
      <c r="N195">
        <v>2500000</v>
      </c>
      <c r="O195" t="s">
        <v>1557</v>
      </c>
      <c r="P195">
        <v>12.120267</v>
      </c>
      <c r="Q195" t="s">
        <v>1558</v>
      </c>
      <c r="R195">
        <v>12348905</v>
      </c>
      <c r="S195" t="s">
        <v>1559</v>
      </c>
      <c r="T195">
        <v>270</v>
      </c>
      <c r="U195">
        <v>4.9395619999999996</v>
      </c>
      <c r="V195">
        <f t="shared" ref="V195:V258" si="3">(R195-N195)/N195</f>
        <v>3.939562</v>
      </c>
    </row>
    <row r="196" spans="1:22" x14ac:dyDescent="0.25">
      <c r="A196" t="s">
        <v>1560</v>
      </c>
      <c r="B196" t="s">
        <v>196</v>
      </c>
      <c r="C196">
        <v>1996</v>
      </c>
      <c r="D196">
        <v>5.3</v>
      </c>
      <c r="E196">
        <v>23551</v>
      </c>
      <c r="F196" t="s">
        <v>734</v>
      </c>
      <c r="G196">
        <v>1</v>
      </c>
      <c r="H196">
        <v>1996</v>
      </c>
      <c r="I196">
        <v>1428</v>
      </c>
      <c r="J196">
        <v>116225</v>
      </c>
      <c r="K196" t="s">
        <v>1561</v>
      </c>
      <c r="L196" t="s">
        <v>1562</v>
      </c>
      <c r="M196">
        <v>10061</v>
      </c>
      <c r="N196">
        <v>50000000</v>
      </c>
      <c r="O196" t="s">
        <v>1563</v>
      </c>
      <c r="P196">
        <v>12.229381</v>
      </c>
      <c r="Q196" t="s">
        <v>1564</v>
      </c>
      <c r="R196">
        <v>42277365</v>
      </c>
      <c r="S196" t="s">
        <v>1565</v>
      </c>
      <c r="T196">
        <v>381</v>
      </c>
      <c r="U196">
        <v>0.8455473</v>
      </c>
      <c r="V196">
        <f t="shared" si="3"/>
        <v>-0.1544527</v>
      </c>
    </row>
    <row r="197" spans="1:22" x14ac:dyDescent="0.25">
      <c r="A197" t="s">
        <v>1566</v>
      </c>
      <c r="B197" t="s">
        <v>197</v>
      </c>
      <c r="C197">
        <v>1997</v>
      </c>
      <c r="D197">
        <v>7.3</v>
      </c>
      <c r="E197">
        <v>103386</v>
      </c>
      <c r="F197" t="s">
        <v>1567</v>
      </c>
      <c r="G197">
        <v>1</v>
      </c>
      <c r="H197">
        <v>1997</v>
      </c>
      <c r="I197">
        <v>5329</v>
      </c>
      <c r="J197">
        <v>119094</v>
      </c>
      <c r="K197" t="s">
        <v>1568</v>
      </c>
      <c r="L197" t="s">
        <v>1569</v>
      </c>
      <c r="M197">
        <v>754</v>
      </c>
      <c r="N197">
        <v>80000000</v>
      </c>
      <c r="O197" t="s">
        <v>1570</v>
      </c>
      <c r="P197">
        <v>11.467390999999999</v>
      </c>
      <c r="Q197" t="s">
        <v>1571</v>
      </c>
      <c r="R197">
        <v>245676146</v>
      </c>
      <c r="S197" t="s">
        <v>1572</v>
      </c>
      <c r="T197">
        <v>1612</v>
      </c>
      <c r="U197">
        <v>3.0709518249999999</v>
      </c>
      <c r="V197">
        <f t="shared" si="3"/>
        <v>2.0709518249999999</v>
      </c>
    </row>
    <row r="198" spans="1:22" x14ac:dyDescent="0.25">
      <c r="A198" t="s">
        <v>1573</v>
      </c>
      <c r="B198" t="s">
        <v>198</v>
      </c>
      <c r="C198">
        <v>1966</v>
      </c>
      <c r="D198">
        <v>6.8</v>
      </c>
      <c r="E198">
        <v>5231</v>
      </c>
      <c r="F198" t="s">
        <v>1574</v>
      </c>
      <c r="G198">
        <v>0</v>
      </c>
      <c r="H198">
        <v>1966</v>
      </c>
      <c r="I198">
        <v>2625</v>
      </c>
      <c r="J198">
        <v>60397</v>
      </c>
      <c r="K198" t="s">
        <v>1575</v>
      </c>
      <c r="L198" t="s">
        <v>1576</v>
      </c>
      <c r="M198">
        <v>2161</v>
      </c>
      <c r="N198">
        <v>5115000</v>
      </c>
      <c r="O198" t="s">
        <v>1577</v>
      </c>
      <c r="P198">
        <v>12.538410000000001</v>
      </c>
      <c r="Q198" t="s">
        <v>1030</v>
      </c>
      <c r="R198">
        <v>12000000</v>
      </c>
      <c r="S198" t="s">
        <v>1578</v>
      </c>
      <c r="T198">
        <v>108</v>
      </c>
      <c r="U198">
        <v>2.3460410557184699</v>
      </c>
      <c r="V198">
        <f t="shared" si="3"/>
        <v>1.346041055718475</v>
      </c>
    </row>
    <row r="199" spans="1:22" x14ac:dyDescent="0.25">
      <c r="A199" t="s">
        <v>1579</v>
      </c>
      <c r="B199" t="s">
        <v>199</v>
      </c>
      <c r="C199">
        <v>1996</v>
      </c>
      <c r="D199">
        <v>8.3000000000000007</v>
      </c>
      <c r="E199">
        <v>168176</v>
      </c>
      <c r="F199" t="s">
        <v>771</v>
      </c>
      <c r="G199">
        <v>2</v>
      </c>
      <c r="H199">
        <v>1996</v>
      </c>
      <c r="I199">
        <v>1852</v>
      </c>
      <c r="J199">
        <v>116282</v>
      </c>
      <c r="K199" t="s">
        <v>1580</v>
      </c>
      <c r="L199" t="s">
        <v>1581</v>
      </c>
      <c r="M199">
        <v>275</v>
      </c>
      <c r="N199">
        <v>7000000</v>
      </c>
      <c r="O199" t="s">
        <v>941</v>
      </c>
      <c r="P199">
        <v>12.61469</v>
      </c>
      <c r="Q199" t="s">
        <v>1582</v>
      </c>
      <c r="R199">
        <v>60611975</v>
      </c>
      <c r="S199" t="s">
        <v>1583</v>
      </c>
      <c r="T199">
        <v>2080</v>
      </c>
      <c r="U199">
        <v>8.6588535714285708</v>
      </c>
      <c r="V199">
        <f t="shared" si="3"/>
        <v>7.6588535714285717</v>
      </c>
    </row>
    <row r="200" spans="1:22" x14ac:dyDescent="0.25">
      <c r="A200" t="s">
        <v>1584</v>
      </c>
      <c r="B200" t="s">
        <v>200</v>
      </c>
      <c r="C200">
        <v>1999</v>
      </c>
      <c r="D200">
        <v>8.8000000000000007</v>
      </c>
      <c r="E200">
        <v>391697</v>
      </c>
      <c r="F200" t="s">
        <v>469</v>
      </c>
      <c r="G200">
        <v>1</v>
      </c>
      <c r="H200">
        <v>1999</v>
      </c>
      <c r="I200">
        <v>210</v>
      </c>
      <c r="J200">
        <v>137523</v>
      </c>
      <c r="K200" t="s">
        <v>1585</v>
      </c>
      <c r="L200" t="s">
        <v>1586</v>
      </c>
      <c r="M200">
        <v>550</v>
      </c>
      <c r="N200">
        <v>63000000</v>
      </c>
      <c r="O200" t="s">
        <v>590</v>
      </c>
      <c r="P200">
        <v>63.869599000000001</v>
      </c>
      <c r="Q200" t="s">
        <v>1587</v>
      </c>
      <c r="R200">
        <v>100853753</v>
      </c>
      <c r="S200" t="s">
        <v>1588</v>
      </c>
      <c r="T200">
        <v>9678</v>
      </c>
      <c r="U200">
        <v>1.60085322222222</v>
      </c>
      <c r="V200">
        <f t="shared" si="3"/>
        <v>0.60085322222222226</v>
      </c>
    </row>
    <row r="201" spans="1:22" x14ac:dyDescent="0.25">
      <c r="A201" t="s">
        <v>1589</v>
      </c>
      <c r="B201" t="s">
        <v>201</v>
      </c>
      <c r="C201">
        <v>2003</v>
      </c>
      <c r="D201">
        <v>6.4</v>
      </c>
      <c r="E201">
        <v>36312</v>
      </c>
      <c r="F201" t="s">
        <v>1590</v>
      </c>
      <c r="G201">
        <v>3</v>
      </c>
      <c r="H201">
        <v>2003</v>
      </c>
      <c r="I201">
        <v>2821</v>
      </c>
      <c r="J201">
        <v>309593</v>
      </c>
      <c r="K201" t="s">
        <v>1591</v>
      </c>
      <c r="L201" t="s">
        <v>1592</v>
      </c>
      <c r="M201">
        <v>9358</v>
      </c>
      <c r="N201">
        <v>26000000</v>
      </c>
      <c r="O201" t="s">
        <v>1593</v>
      </c>
      <c r="P201">
        <v>12.638572999999999</v>
      </c>
      <c r="Q201" t="s">
        <v>1594</v>
      </c>
      <c r="R201">
        <v>90426405</v>
      </c>
      <c r="S201" t="s">
        <v>1595</v>
      </c>
      <c r="T201">
        <v>1046</v>
      </c>
      <c r="U201">
        <v>3.4779386538461501</v>
      </c>
      <c r="V201">
        <f t="shared" si="3"/>
        <v>2.4779386538461536</v>
      </c>
    </row>
    <row r="202" spans="1:22" x14ac:dyDescent="0.25">
      <c r="A202" t="s">
        <v>1596</v>
      </c>
      <c r="B202" t="s">
        <v>202</v>
      </c>
      <c r="C202">
        <v>2000</v>
      </c>
      <c r="D202">
        <v>6.8</v>
      </c>
      <c r="E202">
        <v>53422</v>
      </c>
      <c r="F202" t="s">
        <v>1590</v>
      </c>
      <c r="G202">
        <v>1</v>
      </c>
      <c r="H202">
        <v>2000</v>
      </c>
      <c r="I202">
        <v>4557</v>
      </c>
      <c r="J202">
        <v>195714</v>
      </c>
      <c r="K202" t="s">
        <v>1597</v>
      </c>
      <c r="L202" t="s">
        <v>1598</v>
      </c>
      <c r="M202">
        <v>9532</v>
      </c>
      <c r="N202">
        <v>23000000</v>
      </c>
      <c r="O202" t="s">
        <v>604</v>
      </c>
      <c r="P202">
        <v>14.961416</v>
      </c>
      <c r="Q202" t="s">
        <v>1599</v>
      </c>
      <c r="R202">
        <v>53302314</v>
      </c>
      <c r="S202" t="s">
        <v>1600</v>
      </c>
      <c r="T202">
        <v>1416</v>
      </c>
      <c r="U202">
        <v>2.3174919130434701</v>
      </c>
      <c r="V202">
        <f t="shared" si="3"/>
        <v>1.3174919130434783</v>
      </c>
    </row>
    <row r="203" spans="1:22" x14ac:dyDescent="0.25">
      <c r="A203" t="s">
        <v>1601</v>
      </c>
      <c r="B203" t="s">
        <v>203</v>
      </c>
      <c r="C203">
        <v>1985</v>
      </c>
      <c r="D203">
        <v>5.8</v>
      </c>
      <c r="E203">
        <v>39147</v>
      </c>
      <c r="F203" t="s">
        <v>1409</v>
      </c>
      <c r="G203">
        <v>0</v>
      </c>
      <c r="H203">
        <v>1985</v>
      </c>
      <c r="I203">
        <v>6840</v>
      </c>
      <c r="J203">
        <v>89880</v>
      </c>
      <c r="K203" t="s">
        <v>1602</v>
      </c>
      <c r="L203" t="s">
        <v>1603</v>
      </c>
      <c r="M203">
        <v>1369</v>
      </c>
      <c r="N203">
        <v>44000000</v>
      </c>
      <c r="O203" t="s">
        <v>1604</v>
      </c>
      <c r="P203">
        <v>11.924462</v>
      </c>
      <c r="Q203" t="s">
        <v>1605</v>
      </c>
      <c r="R203">
        <v>300400432</v>
      </c>
      <c r="S203" t="s">
        <v>1606</v>
      </c>
      <c r="T203">
        <v>884</v>
      </c>
      <c r="U203">
        <v>6.8272825454545396</v>
      </c>
      <c r="V203">
        <f t="shared" si="3"/>
        <v>5.8272825454545458</v>
      </c>
    </row>
    <row r="204" spans="1:22" x14ac:dyDescent="0.25">
      <c r="A204" t="s">
        <v>1607</v>
      </c>
      <c r="B204" t="s">
        <v>204</v>
      </c>
      <c r="C204">
        <v>1970</v>
      </c>
      <c r="D204">
        <v>7.5</v>
      </c>
      <c r="E204">
        <v>11969</v>
      </c>
      <c r="F204" t="s">
        <v>888</v>
      </c>
      <c r="G204">
        <v>3</v>
      </c>
      <c r="H204">
        <v>1970</v>
      </c>
      <c r="I204">
        <v>2984</v>
      </c>
      <c r="J204">
        <v>65724</v>
      </c>
      <c r="K204" t="s">
        <v>1608</v>
      </c>
      <c r="L204" t="s">
        <v>1609</v>
      </c>
      <c r="M204">
        <v>26617</v>
      </c>
      <c r="N204">
        <v>0</v>
      </c>
      <c r="O204" t="s">
        <v>590</v>
      </c>
      <c r="P204">
        <v>9.7212969999999999</v>
      </c>
      <c r="Q204" t="s">
        <v>1610</v>
      </c>
      <c r="R204">
        <v>0</v>
      </c>
      <c r="S204" t="s">
        <v>1611</v>
      </c>
      <c r="T204">
        <v>114</v>
      </c>
      <c r="U204">
        <v>0</v>
      </c>
      <c r="V204" t="e">
        <f t="shared" si="3"/>
        <v>#DIV/0!</v>
      </c>
    </row>
    <row r="205" spans="1:22" x14ac:dyDescent="0.25">
      <c r="A205" t="s">
        <v>1612</v>
      </c>
      <c r="B205" t="s">
        <v>205</v>
      </c>
      <c r="C205">
        <v>1985</v>
      </c>
      <c r="D205">
        <v>6.7</v>
      </c>
      <c r="E205">
        <v>17336</v>
      </c>
      <c r="F205" t="s">
        <v>1613</v>
      </c>
      <c r="G205">
        <v>1</v>
      </c>
      <c r="H205">
        <v>1985</v>
      </c>
      <c r="I205">
        <v>1832</v>
      </c>
      <c r="J205">
        <v>89155</v>
      </c>
      <c r="K205" t="s">
        <v>1614</v>
      </c>
      <c r="L205" t="s">
        <v>1615</v>
      </c>
      <c r="M205">
        <v>9749</v>
      </c>
      <c r="N205">
        <v>8000000</v>
      </c>
      <c r="O205" t="s">
        <v>1616</v>
      </c>
      <c r="P205">
        <v>6.0404859999999996</v>
      </c>
      <c r="Q205" t="s">
        <v>1388</v>
      </c>
      <c r="R205">
        <v>59612888</v>
      </c>
      <c r="S205" t="s">
        <v>1617</v>
      </c>
      <c r="T205">
        <v>210</v>
      </c>
      <c r="U205">
        <v>7.4516109999999998</v>
      </c>
      <c r="V205">
        <f t="shared" si="3"/>
        <v>6.4516109999999998</v>
      </c>
    </row>
    <row r="206" spans="1:22" x14ac:dyDescent="0.25">
      <c r="A206" t="s">
        <v>1618</v>
      </c>
      <c r="B206" t="s">
        <v>206</v>
      </c>
      <c r="C206">
        <v>1982</v>
      </c>
      <c r="D206">
        <v>5.0999999999999996</v>
      </c>
      <c r="E206">
        <v>11718</v>
      </c>
      <c r="F206" t="s">
        <v>601</v>
      </c>
      <c r="G206">
        <v>3</v>
      </c>
      <c r="H206">
        <v>1982</v>
      </c>
      <c r="I206">
        <v>4573</v>
      </c>
      <c r="J206">
        <v>83972</v>
      </c>
      <c r="K206" t="s">
        <v>1619</v>
      </c>
      <c r="L206" t="s">
        <v>1620</v>
      </c>
      <c r="M206">
        <v>9728</v>
      </c>
      <c r="N206">
        <v>4000000</v>
      </c>
      <c r="O206" t="s">
        <v>386</v>
      </c>
      <c r="P206">
        <v>7.9922899999999997</v>
      </c>
      <c r="Q206" t="s">
        <v>1621</v>
      </c>
      <c r="R206">
        <v>36690067</v>
      </c>
      <c r="S206" t="s">
        <v>1622</v>
      </c>
      <c r="T206">
        <v>257</v>
      </c>
      <c r="U206">
        <v>9.1725167499999998</v>
      </c>
      <c r="V206">
        <f t="shared" si="3"/>
        <v>8.1725167499999998</v>
      </c>
    </row>
    <row r="207" spans="1:22" x14ac:dyDescent="0.25">
      <c r="A207" t="s">
        <v>1623</v>
      </c>
      <c r="B207" t="s">
        <v>207</v>
      </c>
      <c r="C207">
        <v>1989</v>
      </c>
      <c r="D207">
        <v>3.9</v>
      </c>
      <c r="E207">
        <v>10288</v>
      </c>
      <c r="F207" t="s">
        <v>601</v>
      </c>
      <c r="G207">
        <v>3</v>
      </c>
      <c r="H207">
        <v>1989</v>
      </c>
      <c r="I207">
        <v>6675</v>
      </c>
      <c r="J207">
        <v>97388</v>
      </c>
      <c r="K207" t="s">
        <v>1624</v>
      </c>
      <c r="L207" t="s">
        <v>1625</v>
      </c>
      <c r="M207">
        <v>10283</v>
      </c>
      <c r="N207">
        <v>5000000</v>
      </c>
      <c r="O207" t="s">
        <v>386</v>
      </c>
      <c r="P207">
        <v>7.743144</v>
      </c>
      <c r="Q207" t="s">
        <v>1626</v>
      </c>
      <c r="R207">
        <v>14000000</v>
      </c>
      <c r="S207" t="s">
        <v>1627</v>
      </c>
      <c r="T207">
        <v>194</v>
      </c>
      <c r="U207">
        <v>2.8</v>
      </c>
      <c r="V207">
        <f t="shared" si="3"/>
        <v>1.8</v>
      </c>
    </row>
    <row r="208" spans="1:22" x14ac:dyDescent="0.25">
      <c r="A208" t="s">
        <v>1628</v>
      </c>
      <c r="B208" t="s">
        <v>208</v>
      </c>
      <c r="C208">
        <v>1997</v>
      </c>
      <c r="D208">
        <v>7.8</v>
      </c>
      <c r="E208">
        <v>72063</v>
      </c>
      <c r="F208" t="s">
        <v>1629</v>
      </c>
      <c r="G208">
        <v>1</v>
      </c>
      <c r="H208">
        <v>1997</v>
      </c>
      <c r="I208">
        <v>77</v>
      </c>
      <c r="J208">
        <v>119177</v>
      </c>
      <c r="K208" t="s">
        <v>1630</v>
      </c>
      <c r="L208" t="s">
        <v>1631</v>
      </c>
      <c r="M208">
        <v>782</v>
      </c>
      <c r="N208">
        <v>36000000</v>
      </c>
      <c r="O208" t="s">
        <v>1632</v>
      </c>
      <c r="P208">
        <v>12.89312</v>
      </c>
      <c r="Q208" t="s">
        <v>1633</v>
      </c>
      <c r="R208">
        <v>12532777</v>
      </c>
      <c r="S208" t="s">
        <v>1634</v>
      </c>
      <c r="T208">
        <v>1846</v>
      </c>
      <c r="U208">
        <v>0.348132694444444</v>
      </c>
      <c r="V208">
        <f t="shared" si="3"/>
        <v>-0.65186730555555561</v>
      </c>
    </row>
    <row r="209" spans="1:22" x14ac:dyDescent="0.25">
      <c r="A209" t="s">
        <v>1635</v>
      </c>
      <c r="B209" t="s">
        <v>209</v>
      </c>
      <c r="C209">
        <v>2000</v>
      </c>
      <c r="D209">
        <v>4.8</v>
      </c>
      <c r="E209">
        <v>14319</v>
      </c>
      <c r="F209" t="s">
        <v>1502</v>
      </c>
      <c r="G209">
        <v>1</v>
      </c>
      <c r="H209">
        <v>1971</v>
      </c>
      <c r="I209">
        <v>7518</v>
      </c>
      <c r="J209">
        <v>67128</v>
      </c>
      <c r="K209" t="s">
        <v>1636</v>
      </c>
      <c r="L209" t="s">
        <v>1637</v>
      </c>
      <c r="M209">
        <v>10461</v>
      </c>
      <c r="N209">
        <v>63600000</v>
      </c>
      <c r="O209" t="s">
        <v>1638</v>
      </c>
      <c r="P209">
        <v>6.0477569999999998</v>
      </c>
      <c r="Q209" t="s">
        <v>1639</v>
      </c>
      <c r="R209">
        <v>19412993</v>
      </c>
      <c r="S209" t="s">
        <v>1640</v>
      </c>
      <c r="T209">
        <v>147</v>
      </c>
      <c r="U209">
        <v>0.30523573899370998</v>
      </c>
      <c r="V209">
        <f t="shared" si="3"/>
        <v>-0.6947642610062893</v>
      </c>
    </row>
    <row r="210" spans="1:22" x14ac:dyDescent="0.25">
      <c r="A210" t="s">
        <v>1641</v>
      </c>
      <c r="B210" t="s">
        <v>210</v>
      </c>
      <c r="C210">
        <v>1992</v>
      </c>
      <c r="D210">
        <v>7.9</v>
      </c>
      <c r="E210">
        <v>32882</v>
      </c>
      <c r="F210" t="s">
        <v>888</v>
      </c>
      <c r="G210">
        <v>0</v>
      </c>
      <c r="H210">
        <v>1992</v>
      </c>
      <c r="I210">
        <v>450</v>
      </c>
      <c r="J210">
        <v>104348</v>
      </c>
      <c r="K210" t="s">
        <v>1642</v>
      </c>
      <c r="L210" t="s">
        <v>1643</v>
      </c>
      <c r="M210">
        <v>9504</v>
      </c>
      <c r="N210">
        <v>12500000</v>
      </c>
      <c r="O210" t="s">
        <v>1644</v>
      </c>
      <c r="P210">
        <v>6.7922149999999997</v>
      </c>
      <c r="Q210" t="s">
        <v>1645</v>
      </c>
      <c r="R210">
        <v>10725228</v>
      </c>
      <c r="S210" t="s">
        <v>1646</v>
      </c>
      <c r="T210">
        <v>330</v>
      </c>
      <c r="U210">
        <v>0.85801824000000004</v>
      </c>
      <c r="V210">
        <f t="shared" si="3"/>
        <v>-0.14198176000000001</v>
      </c>
    </row>
    <row r="211" spans="1:22" x14ac:dyDescent="0.25">
      <c r="A211" t="s">
        <v>1647</v>
      </c>
      <c r="B211" t="s">
        <v>211</v>
      </c>
      <c r="C211">
        <v>2000</v>
      </c>
      <c r="D211">
        <v>6</v>
      </c>
      <c r="E211">
        <v>74474</v>
      </c>
      <c r="F211" t="s">
        <v>1379</v>
      </c>
      <c r="G211">
        <v>1</v>
      </c>
      <c r="H211">
        <v>2000</v>
      </c>
      <c r="I211">
        <v>2917</v>
      </c>
      <c r="J211">
        <v>187078</v>
      </c>
      <c r="K211" t="s">
        <v>1648</v>
      </c>
      <c r="L211" t="s">
        <v>1649</v>
      </c>
      <c r="M211">
        <v>9679</v>
      </c>
      <c r="N211">
        <v>90000000</v>
      </c>
      <c r="O211" t="s">
        <v>1650</v>
      </c>
      <c r="P211">
        <v>14.091764999999899</v>
      </c>
      <c r="Q211" t="s">
        <v>1651</v>
      </c>
      <c r="R211">
        <v>237202299</v>
      </c>
      <c r="S211" t="s">
        <v>1652</v>
      </c>
      <c r="T211">
        <v>1511</v>
      </c>
      <c r="U211">
        <v>2.6355811</v>
      </c>
      <c r="V211">
        <f t="shared" si="3"/>
        <v>1.6355811</v>
      </c>
    </row>
    <row r="212" spans="1:22" x14ac:dyDescent="0.25">
      <c r="A212" t="s">
        <v>1653</v>
      </c>
      <c r="B212" t="s">
        <v>212</v>
      </c>
      <c r="C212">
        <v>1990</v>
      </c>
      <c r="D212">
        <v>8.8000000000000007</v>
      </c>
      <c r="E212">
        <v>234582</v>
      </c>
      <c r="F212" t="s">
        <v>771</v>
      </c>
      <c r="G212">
        <v>3</v>
      </c>
      <c r="H212">
        <v>1990</v>
      </c>
      <c r="I212">
        <v>2211</v>
      </c>
      <c r="J212">
        <v>99685</v>
      </c>
      <c r="K212" t="s">
        <v>1654</v>
      </c>
      <c r="L212" t="s">
        <v>1655</v>
      </c>
      <c r="M212">
        <v>769</v>
      </c>
      <c r="N212">
        <v>25000000</v>
      </c>
      <c r="O212" t="s">
        <v>800</v>
      </c>
      <c r="P212">
        <v>15.424092</v>
      </c>
      <c r="Q212" t="s">
        <v>1656</v>
      </c>
      <c r="R212">
        <v>46836394</v>
      </c>
      <c r="S212" t="s">
        <v>1657</v>
      </c>
      <c r="T212">
        <v>3211</v>
      </c>
      <c r="U212">
        <v>1.8734557599999999</v>
      </c>
      <c r="V212">
        <f t="shared" si="3"/>
        <v>0.87345576000000003</v>
      </c>
    </row>
    <row r="213" spans="1:22" x14ac:dyDescent="0.25">
      <c r="A213" t="s">
        <v>1658</v>
      </c>
      <c r="B213" t="s">
        <v>213</v>
      </c>
      <c r="C213">
        <v>1997</v>
      </c>
      <c r="D213">
        <v>8.1</v>
      </c>
      <c r="E213">
        <v>154419</v>
      </c>
      <c r="F213" t="s">
        <v>888</v>
      </c>
      <c r="G213">
        <v>0</v>
      </c>
      <c r="H213">
        <v>1997</v>
      </c>
      <c r="I213">
        <v>623</v>
      </c>
      <c r="J213">
        <v>119217</v>
      </c>
      <c r="K213" t="s">
        <v>1659</v>
      </c>
      <c r="L213" t="s">
        <v>1660</v>
      </c>
      <c r="M213">
        <v>489</v>
      </c>
      <c r="N213">
        <v>10000000</v>
      </c>
      <c r="O213" t="s">
        <v>590</v>
      </c>
      <c r="P213">
        <v>15.064832999999901</v>
      </c>
      <c r="Q213" t="s">
        <v>1661</v>
      </c>
      <c r="R213">
        <v>225933435</v>
      </c>
      <c r="S213" t="s">
        <v>1662</v>
      </c>
      <c r="T213">
        <v>2880</v>
      </c>
      <c r="U213">
        <v>22.5933435</v>
      </c>
      <c r="V213">
        <f t="shared" si="3"/>
        <v>21.5933435</v>
      </c>
    </row>
    <row r="214" spans="1:22" x14ac:dyDescent="0.25">
      <c r="A214" t="s">
        <v>1663</v>
      </c>
      <c r="B214" t="s">
        <v>214</v>
      </c>
      <c r="C214">
        <v>1997</v>
      </c>
      <c r="D214">
        <v>7.4</v>
      </c>
      <c r="E214">
        <v>41877</v>
      </c>
      <c r="F214" t="s">
        <v>1664</v>
      </c>
      <c r="G214">
        <v>3</v>
      </c>
      <c r="H214">
        <v>1997</v>
      </c>
      <c r="I214">
        <v>1000</v>
      </c>
      <c r="J214">
        <v>119229</v>
      </c>
      <c r="K214" t="s">
        <v>1665</v>
      </c>
      <c r="L214" t="s">
        <v>1666</v>
      </c>
      <c r="M214">
        <v>9434</v>
      </c>
      <c r="N214">
        <v>0</v>
      </c>
      <c r="O214" t="s">
        <v>1667</v>
      </c>
      <c r="P214">
        <v>7.5568140000000001</v>
      </c>
      <c r="Q214" t="s">
        <v>1668</v>
      </c>
      <c r="R214">
        <v>28084357</v>
      </c>
      <c r="S214" t="s">
        <v>1669</v>
      </c>
      <c r="T214">
        <v>278</v>
      </c>
      <c r="U214">
        <v>0</v>
      </c>
      <c r="V214" t="e">
        <f t="shared" si="3"/>
        <v>#DIV/0!</v>
      </c>
    </row>
    <row r="215" spans="1:22" x14ac:dyDescent="0.25">
      <c r="A215" t="s">
        <v>1670</v>
      </c>
      <c r="B215" t="s">
        <v>215</v>
      </c>
      <c r="C215">
        <v>1995</v>
      </c>
      <c r="D215">
        <v>5.8</v>
      </c>
      <c r="E215">
        <v>27009</v>
      </c>
      <c r="F215" t="s">
        <v>1502</v>
      </c>
      <c r="G215">
        <v>2</v>
      </c>
      <c r="H215">
        <v>1995</v>
      </c>
      <c r="I215">
        <v>97</v>
      </c>
      <c r="J215">
        <v>113243</v>
      </c>
      <c r="K215" t="s">
        <v>1671</v>
      </c>
      <c r="L215" t="s">
        <v>1672</v>
      </c>
      <c r="M215">
        <v>10428</v>
      </c>
      <c r="N215">
        <v>20000000</v>
      </c>
      <c r="O215" t="s">
        <v>1673</v>
      </c>
      <c r="P215">
        <v>14.810518999999999</v>
      </c>
      <c r="Q215" t="s">
        <v>1674</v>
      </c>
      <c r="R215">
        <v>7563728</v>
      </c>
      <c r="S215" t="s">
        <v>1675</v>
      </c>
      <c r="T215">
        <v>406</v>
      </c>
      <c r="U215">
        <v>0.37818639999999998</v>
      </c>
      <c r="V215">
        <f t="shared" si="3"/>
        <v>-0.62181359999999997</v>
      </c>
    </row>
    <row r="216" spans="1:22" x14ac:dyDescent="0.25">
      <c r="A216" t="s">
        <v>1676</v>
      </c>
      <c r="B216" t="s">
        <v>216</v>
      </c>
      <c r="C216">
        <v>1978</v>
      </c>
      <c r="D216">
        <v>7.9</v>
      </c>
      <c r="E216">
        <v>64690</v>
      </c>
      <c r="F216" t="s">
        <v>1590</v>
      </c>
      <c r="G216">
        <v>3</v>
      </c>
      <c r="H216">
        <v>1978</v>
      </c>
      <c r="I216">
        <v>2815</v>
      </c>
      <c r="J216">
        <v>77651</v>
      </c>
      <c r="K216" t="s">
        <v>1677</v>
      </c>
      <c r="L216" t="s">
        <v>1678</v>
      </c>
      <c r="M216">
        <v>948</v>
      </c>
      <c r="N216">
        <v>300000</v>
      </c>
      <c r="O216" t="s">
        <v>386</v>
      </c>
      <c r="P216">
        <v>13.672758999999999</v>
      </c>
      <c r="Q216" t="s">
        <v>1679</v>
      </c>
      <c r="R216">
        <v>70000000</v>
      </c>
      <c r="S216" t="s">
        <v>1680</v>
      </c>
      <c r="T216">
        <v>1066</v>
      </c>
      <c r="U216">
        <v>233.333333333333</v>
      </c>
      <c r="V216">
        <f t="shared" si="3"/>
        <v>232.33333333333334</v>
      </c>
    </row>
    <row r="217" spans="1:22" x14ac:dyDescent="0.25">
      <c r="A217" t="s">
        <v>1681</v>
      </c>
      <c r="B217" t="s">
        <v>217</v>
      </c>
      <c r="C217">
        <v>1986</v>
      </c>
      <c r="D217">
        <v>7.9</v>
      </c>
      <c r="E217">
        <v>21088</v>
      </c>
      <c r="F217" t="s">
        <v>490</v>
      </c>
      <c r="G217">
        <v>3</v>
      </c>
      <c r="H217">
        <v>1986</v>
      </c>
      <c r="I217">
        <v>1017</v>
      </c>
      <c r="J217">
        <v>91167</v>
      </c>
      <c r="K217" t="s">
        <v>1682</v>
      </c>
      <c r="L217" t="s">
        <v>1683</v>
      </c>
      <c r="M217">
        <v>5143</v>
      </c>
      <c r="N217">
        <v>6400000</v>
      </c>
      <c r="O217" t="s">
        <v>639</v>
      </c>
      <c r="P217">
        <v>9.5787399999999998</v>
      </c>
      <c r="Q217" t="s">
        <v>1684</v>
      </c>
      <c r="R217">
        <v>40084041</v>
      </c>
      <c r="S217" t="s">
        <v>1685</v>
      </c>
      <c r="T217">
        <v>224</v>
      </c>
      <c r="U217">
        <v>6.2631314062500003</v>
      </c>
      <c r="V217">
        <f t="shared" si="3"/>
        <v>5.2631314062500003</v>
      </c>
    </row>
    <row r="218" spans="1:22" x14ac:dyDescent="0.25">
      <c r="A218" t="s">
        <v>1686</v>
      </c>
      <c r="B218" t="s">
        <v>218</v>
      </c>
      <c r="C218">
        <v>2001</v>
      </c>
      <c r="D218">
        <v>6.4</v>
      </c>
      <c r="E218">
        <v>75788</v>
      </c>
      <c r="F218" t="s">
        <v>1687</v>
      </c>
      <c r="G218">
        <v>3</v>
      </c>
      <c r="H218">
        <v>2001</v>
      </c>
      <c r="I218">
        <v>4210</v>
      </c>
      <c r="J218">
        <v>212985</v>
      </c>
      <c r="K218" t="s">
        <v>1688</v>
      </c>
      <c r="L218" t="s">
        <v>1689</v>
      </c>
      <c r="M218">
        <v>9740</v>
      </c>
      <c r="N218">
        <v>87000000</v>
      </c>
      <c r="O218" t="s">
        <v>1690</v>
      </c>
      <c r="P218">
        <v>2.48875</v>
      </c>
      <c r="Q218" t="s">
        <v>1691</v>
      </c>
      <c r="R218">
        <v>351692268</v>
      </c>
      <c r="S218" t="s">
        <v>1692</v>
      </c>
      <c r="T218">
        <v>1296</v>
      </c>
      <c r="U218">
        <v>4.0424398620689601</v>
      </c>
      <c r="V218">
        <f t="shared" si="3"/>
        <v>3.0424398620689654</v>
      </c>
    </row>
    <row r="219" spans="1:22" x14ac:dyDescent="0.25">
      <c r="A219" t="s">
        <v>1693</v>
      </c>
      <c r="B219" t="s">
        <v>219</v>
      </c>
      <c r="C219">
        <v>1989</v>
      </c>
      <c r="D219">
        <v>7.3</v>
      </c>
      <c r="E219">
        <v>25236</v>
      </c>
      <c r="F219" t="s">
        <v>1694</v>
      </c>
      <c r="G219">
        <v>3</v>
      </c>
      <c r="H219">
        <v>1988</v>
      </c>
      <c r="I219">
        <v>859</v>
      </c>
      <c r="J219">
        <v>97493</v>
      </c>
      <c r="K219" t="s">
        <v>1695</v>
      </c>
      <c r="L219" t="s">
        <v>1696</v>
      </c>
      <c r="M219">
        <v>2640</v>
      </c>
      <c r="N219">
        <v>0</v>
      </c>
      <c r="O219" t="s">
        <v>1697</v>
      </c>
      <c r="P219">
        <v>13.311826999999999</v>
      </c>
      <c r="Q219" t="s">
        <v>1698</v>
      </c>
      <c r="R219">
        <v>1108462</v>
      </c>
      <c r="S219" t="s">
        <v>1699</v>
      </c>
      <c r="T219">
        <v>387</v>
      </c>
      <c r="U219">
        <v>0</v>
      </c>
      <c r="V219" t="e">
        <f t="shared" si="3"/>
        <v>#DIV/0!</v>
      </c>
    </row>
    <row r="220" spans="1:22" x14ac:dyDescent="0.25">
      <c r="A220" t="s">
        <v>1700</v>
      </c>
      <c r="B220" t="s">
        <v>220</v>
      </c>
      <c r="C220">
        <v>1994</v>
      </c>
      <c r="D220">
        <v>7.6</v>
      </c>
      <c r="E220">
        <v>27211</v>
      </c>
      <c r="F220" t="s">
        <v>1701</v>
      </c>
      <c r="G220">
        <v>3</v>
      </c>
      <c r="H220">
        <v>1994</v>
      </c>
      <c r="I220">
        <v>567</v>
      </c>
      <c r="J220">
        <v>110005</v>
      </c>
      <c r="K220" t="s">
        <v>1702</v>
      </c>
      <c r="L220" t="s">
        <v>1703</v>
      </c>
      <c r="M220">
        <v>1024</v>
      </c>
      <c r="N220">
        <v>5000000</v>
      </c>
      <c r="O220" t="s">
        <v>1704</v>
      </c>
      <c r="P220">
        <v>9.4380419999999994</v>
      </c>
      <c r="Q220" t="s">
        <v>1705</v>
      </c>
      <c r="R220">
        <v>3049135</v>
      </c>
      <c r="S220" t="s">
        <v>1706</v>
      </c>
      <c r="T220">
        <v>299</v>
      </c>
      <c r="U220">
        <v>0.60982700000000001</v>
      </c>
      <c r="V220">
        <f t="shared" si="3"/>
        <v>-0.39017299999999999</v>
      </c>
    </row>
    <row r="221" spans="1:22" x14ac:dyDescent="0.25">
      <c r="A221" t="s">
        <v>1707</v>
      </c>
      <c r="B221" t="s">
        <v>222</v>
      </c>
      <c r="C221" t="s">
        <v>221</v>
      </c>
      <c r="D221">
        <v>6.3</v>
      </c>
      <c r="E221">
        <v>10573</v>
      </c>
      <c r="F221" t="s">
        <v>636</v>
      </c>
      <c r="G221">
        <v>1</v>
      </c>
      <c r="H221">
        <v>1992</v>
      </c>
      <c r="I221">
        <v>4999</v>
      </c>
      <c r="J221">
        <v>104412</v>
      </c>
      <c r="K221" t="s">
        <v>1708</v>
      </c>
      <c r="L221" t="s">
        <v>1709</v>
      </c>
      <c r="M221">
        <v>10699</v>
      </c>
      <c r="N221">
        <v>42000000</v>
      </c>
      <c r="O221" t="s">
        <v>1710</v>
      </c>
      <c r="P221">
        <v>5.5840889999999996</v>
      </c>
      <c r="Q221" t="s">
        <v>708</v>
      </c>
      <c r="R221">
        <v>0</v>
      </c>
      <c r="S221" t="s">
        <v>1711</v>
      </c>
      <c r="T221">
        <v>100</v>
      </c>
      <c r="U221">
        <v>0</v>
      </c>
      <c r="V221">
        <f t="shared" si="3"/>
        <v>-1</v>
      </c>
    </row>
    <row r="222" spans="1:22" x14ac:dyDescent="0.25">
      <c r="A222" t="s">
        <v>1712</v>
      </c>
      <c r="B222" t="s">
        <v>223</v>
      </c>
      <c r="C222">
        <v>1999</v>
      </c>
      <c r="D222">
        <v>5.3</v>
      </c>
      <c r="E222">
        <v>23127</v>
      </c>
      <c r="F222" t="s">
        <v>1391</v>
      </c>
      <c r="G222">
        <v>3</v>
      </c>
      <c r="H222">
        <v>1959</v>
      </c>
      <c r="I222">
        <v>4373</v>
      </c>
      <c r="J222">
        <v>51744</v>
      </c>
      <c r="K222" t="s">
        <v>1713</v>
      </c>
      <c r="L222" t="s">
        <v>1714</v>
      </c>
      <c r="M222">
        <v>15856</v>
      </c>
      <c r="N222">
        <v>200000</v>
      </c>
      <c r="O222" t="s">
        <v>1715</v>
      </c>
      <c r="P222">
        <v>5.7382179999999998</v>
      </c>
      <c r="Q222" t="s">
        <v>1716</v>
      </c>
      <c r="R222">
        <v>0</v>
      </c>
      <c r="S222" t="s">
        <v>1717</v>
      </c>
      <c r="T222">
        <v>102</v>
      </c>
      <c r="U222">
        <v>0</v>
      </c>
      <c r="V222">
        <f t="shared" si="3"/>
        <v>-1</v>
      </c>
    </row>
    <row r="223" spans="1:22" x14ac:dyDescent="0.25">
      <c r="A223" t="s">
        <v>1718</v>
      </c>
      <c r="B223" t="s">
        <v>224</v>
      </c>
      <c r="C223">
        <v>1992</v>
      </c>
      <c r="D223">
        <v>5.0999999999999996</v>
      </c>
      <c r="E223">
        <v>7716</v>
      </c>
      <c r="F223" t="s">
        <v>601</v>
      </c>
      <c r="G223">
        <v>3</v>
      </c>
      <c r="H223">
        <v>1992</v>
      </c>
      <c r="I223">
        <v>6397</v>
      </c>
      <c r="J223">
        <v>104409</v>
      </c>
      <c r="K223" t="s">
        <v>1719</v>
      </c>
      <c r="L223" t="s">
        <v>1720</v>
      </c>
      <c r="M223">
        <v>11569</v>
      </c>
      <c r="N223">
        <v>5000000</v>
      </c>
      <c r="O223" t="s">
        <v>1721</v>
      </c>
      <c r="P223">
        <v>6.546551</v>
      </c>
      <c r="Q223" t="s">
        <v>1722</v>
      </c>
      <c r="R223">
        <v>12534961</v>
      </c>
      <c r="S223" t="s">
        <v>1723</v>
      </c>
      <c r="T223">
        <v>160</v>
      </c>
      <c r="U223">
        <v>2.5069922</v>
      </c>
      <c r="V223">
        <f t="shared" si="3"/>
        <v>1.5069922</v>
      </c>
    </row>
    <row r="224" spans="1:22" x14ac:dyDescent="0.25">
      <c r="A224" t="s">
        <v>1724</v>
      </c>
      <c r="B224" t="s">
        <v>225</v>
      </c>
      <c r="C224">
        <v>1991</v>
      </c>
      <c r="D224">
        <v>5.4</v>
      </c>
      <c r="E224">
        <v>22116</v>
      </c>
      <c r="F224" t="s">
        <v>1725</v>
      </c>
      <c r="G224">
        <v>3</v>
      </c>
      <c r="H224">
        <v>1991</v>
      </c>
      <c r="I224">
        <v>3544</v>
      </c>
      <c r="J224">
        <v>102070</v>
      </c>
      <c r="K224" t="s">
        <v>1726</v>
      </c>
      <c r="L224" t="s">
        <v>1727</v>
      </c>
      <c r="M224">
        <v>9292</v>
      </c>
      <c r="N224">
        <v>65000000</v>
      </c>
      <c r="O224" t="s">
        <v>962</v>
      </c>
      <c r="P224">
        <v>9.7820140000000002</v>
      </c>
      <c r="Q224" t="s">
        <v>1728</v>
      </c>
      <c r="R224">
        <v>17218080</v>
      </c>
      <c r="S224" t="s">
        <v>1729</v>
      </c>
      <c r="T224">
        <v>275</v>
      </c>
      <c r="U224">
        <v>0.26489353846153801</v>
      </c>
      <c r="V224">
        <f t="shared" si="3"/>
        <v>-0.73510646153846149</v>
      </c>
    </row>
    <row r="225" spans="1:22" x14ac:dyDescent="0.25">
      <c r="A225" t="s">
        <v>1730</v>
      </c>
      <c r="B225" t="s">
        <v>226</v>
      </c>
      <c r="C225">
        <v>1943</v>
      </c>
      <c r="D225">
        <v>7.3</v>
      </c>
      <c r="E225">
        <v>3420</v>
      </c>
      <c r="F225" t="s">
        <v>601</v>
      </c>
      <c r="G225">
        <v>3</v>
      </c>
      <c r="H225">
        <v>1943</v>
      </c>
      <c r="I225">
        <v>1955</v>
      </c>
      <c r="J225">
        <v>36027</v>
      </c>
      <c r="K225" t="s">
        <v>1731</v>
      </c>
      <c r="L225" t="s">
        <v>1732</v>
      </c>
      <c r="M225">
        <v>27130</v>
      </c>
      <c r="N225">
        <v>0</v>
      </c>
      <c r="O225" t="s">
        <v>1733</v>
      </c>
      <c r="P225">
        <v>3.5111129999999999</v>
      </c>
      <c r="Q225" t="s">
        <v>1734</v>
      </c>
      <c r="R225">
        <v>0</v>
      </c>
      <c r="S225" t="s">
        <v>1735</v>
      </c>
      <c r="T225">
        <v>54</v>
      </c>
      <c r="U225">
        <v>0</v>
      </c>
      <c r="V225" t="e">
        <f t="shared" si="3"/>
        <v>#DIV/0!</v>
      </c>
    </row>
    <row r="226" spans="1:22" x14ac:dyDescent="0.25">
      <c r="A226" t="s">
        <v>1736</v>
      </c>
      <c r="B226" t="s">
        <v>228</v>
      </c>
      <c r="C226" t="s">
        <v>227</v>
      </c>
      <c r="D226">
        <v>7.3</v>
      </c>
      <c r="E226">
        <v>69635</v>
      </c>
      <c r="F226" t="s">
        <v>469</v>
      </c>
      <c r="G226">
        <v>1</v>
      </c>
      <c r="H226">
        <v>2002</v>
      </c>
      <c r="I226">
        <v>121</v>
      </c>
      <c r="J226">
        <v>278504</v>
      </c>
      <c r="K226" t="s">
        <v>1737</v>
      </c>
      <c r="L226" t="s">
        <v>1738</v>
      </c>
      <c r="M226">
        <v>26610</v>
      </c>
      <c r="N226">
        <v>0</v>
      </c>
      <c r="O226" t="s">
        <v>941</v>
      </c>
      <c r="P226">
        <v>3.7222949999999999</v>
      </c>
      <c r="Q226" t="s">
        <v>1739</v>
      </c>
      <c r="R226">
        <v>0</v>
      </c>
      <c r="S226" t="s">
        <v>1740</v>
      </c>
      <c r="T226">
        <v>55</v>
      </c>
      <c r="U226">
        <v>0</v>
      </c>
      <c r="V226" t="e">
        <f t="shared" si="3"/>
        <v>#DIV/0!</v>
      </c>
    </row>
    <row r="227" spans="1:22" x14ac:dyDescent="0.25">
      <c r="A227" t="s">
        <v>1741</v>
      </c>
      <c r="B227" t="s">
        <v>229</v>
      </c>
      <c r="C227">
        <v>1998</v>
      </c>
      <c r="D227">
        <v>4.0999999999999996</v>
      </c>
      <c r="E227">
        <v>23543</v>
      </c>
      <c r="F227" t="s">
        <v>1391</v>
      </c>
      <c r="G227">
        <v>3</v>
      </c>
      <c r="H227">
        <v>1998</v>
      </c>
      <c r="I227">
        <v>5844</v>
      </c>
      <c r="J227">
        <v>130018</v>
      </c>
      <c r="K227" t="s">
        <v>1742</v>
      </c>
      <c r="L227" t="s">
        <v>1743</v>
      </c>
      <c r="M227">
        <v>3600</v>
      </c>
      <c r="N227">
        <v>65000000</v>
      </c>
      <c r="O227" t="s">
        <v>1744</v>
      </c>
      <c r="P227">
        <v>11.023042</v>
      </c>
      <c r="Q227" t="s">
        <v>1745</v>
      </c>
      <c r="R227">
        <v>40002112</v>
      </c>
      <c r="S227" t="s">
        <v>1746</v>
      </c>
      <c r="T227">
        <v>381</v>
      </c>
      <c r="U227">
        <v>0.61541710769230695</v>
      </c>
      <c r="V227">
        <f t="shared" si="3"/>
        <v>-0.38458289230769233</v>
      </c>
    </row>
    <row r="228" spans="1:22" x14ac:dyDescent="0.25">
      <c r="A228" t="s">
        <v>1747</v>
      </c>
      <c r="B228" t="s">
        <v>230</v>
      </c>
      <c r="C228">
        <v>1945</v>
      </c>
      <c r="D228">
        <v>6.6</v>
      </c>
      <c r="E228">
        <v>1405</v>
      </c>
      <c r="F228" t="s">
        <v>830</v>
      </c>
      <c r="G228">
        <v>3</v>
      </c>
      <c r="H228">
        <v>1945</v>
      </c>
      <c r="I228">
        <v>2004</v>
      </c>
      <c r="J228">
        <v>37820</v>
      </c>
      <c r="K228" t="s">
        <v>1748</v>
      </c>
      <c r="L228" t="s">
        <v>1749</v>
      </c>
      <c r="M228">
        <v>30348</v>
      </c>
      <c r="N228">
        <v>0</v>
      </c>
      <c r="O228" t="s">
        <v>386</v>
      </c>
      <c r="P228">
        <v>1.791188</v>
      </c>
      <c r="Q228" t="s">
        <v>1734</v>
      </c>
      <c r="R228">
        <v>0</v>
      </c>
      <c r="S228" t="s">
        <v>1750</v>
      </c>
      <c r="T228">
        <v>20</v>
      </c>
      <c r="U228">
        <v>0</v>
      </c>
      <c r="V228" t="e">
        <f t="shared" si="3"/>
        <v>#DIV/0!</v>
      </c>
    </row>
    <row r="229" spans="1:22" x14ac:dyDescent="0.25">
      <c r="A229" t="s">
        <v>1751</v>
      </c>
      <c r="B229" t="s">
        <v>231</v>
      </c>
      <c r="C229">
        <v>1978</v>
      </c>
      <c r="D229">
        <v>5.6</v>
      </c>
      <c r="E229">
        <v>18995</v>
      </c>
      <c r="F229" t="s">
        <v>785</v>
      </c>
      <c r="G229">
        <v>2</v>
      </c>
      <c r="H229">
        <v>1978</v>
      </c>
      <c r="I229">
        <v>7223</v>
      </c>
      <c r="J229">
        <v>77766</v>
      </c>
      <c r="K229" t="s">
        <v>1752</v>
      </c>
      <c r="L229" t="s">
        <v>1753</v>
      </c>
      <c r="M229">
        <v>579</v>
      </c>
      <c r="N229">
        <v>20000000</v>
      </c>
      <c r="O229" t="s">
        <v>386</v>
      </c>
      <c r="P229">
        <v>11.21306</v>
      </c>
      <c r="Q229" t="s">
        <v>1388</v>
      </c>
      <c r="R229">
        <v>187884007</v>
      </c>
      <c r="S229" t="s">
        <v>1754</v>
      </c>
      <c r="T229">
        <v>412</v>
      </c>
      <c r="U229">
        <v>9.3942003500000002</v>
      </c>
      <c r="V229">
        <f t="shared" si="3"/>
        <v>8.3942003500000002</v>
      </c>
    </row>
    <row r="230" spans="1:22" x14ac:dyDescent="0.25">
      <c r="A230" t="s">
        <v>1755</v>
      </c>
      <c r="B230" t="s">
        <v>232</v>
      </c>
      <c r="C230">
        <v>1983</v>
      </c>
      <c r="D230">
        <v>3.3</v>
      </c>
      <c r="E230">
        <v>12839</v>
      </c>
      <c r="F230" t="s">
        <v>785</v>
      </c>
      <c r="G230">
        <v>3</v>
      </c>
      <c r="H230">
        <v>1983</v>
      </c>
      <c r="I230">
        <v>7243</v>
      </c>
      <c r="J230">
        <v>85750</v>
      </c>
      <c r="K230" t="s">
        <v>1756</v>
      </c>
      <c r="L230" t="s">
        <v>1757</v>
      </c>
      <c r="M230">
        <v>17692</v>
      </c>
      <c r="N230">
        <v>20500000</v>
      </c>
      <c r="O230" t="s">
        <v>1758</v>
      </c>
      <c r="P230">
        <v>16.603041000000001</v>
      </c>
      <c r="Q230" t="s">
        <v>1759</v>
      </c>
      <c r="R230">
        <v>87987055</v>
      </c>
      <c r="S230" t="s">
        <v>1760</v>
      </c>
      <c r="T230">
        <v>266</v>
      </c>
      <c r="U230">
        <v>4.2920514634146301</v>
      </c>
      <c r="V230">
        <f t="shared" si="3"/>
        <v>3.2920514634146341</v>
      </c>
    </row>
    <row r="231" spans="1:22" x14ac:dyDescent="0.25">
      <c r="A231" t="s">
        <v>1761</v>
      </c>
      <c r="B231" t="s">
        <v>233</v>
      </c>
      <c r="C231">
        <v>1987</v>
      </c>
      <c r="D231">
        <v>2.6</v>
      </c>
      <c r="E231">
        <v>15727</v>
      </c>
      <c r="F231" t="s">
        <v>785</v>
      </c>
      <c r="G231">
        <v>3</v>
      </c>
      <c r="H231">
        <v>1987</v>
      </c>
      <c r="I231">
        <v>6920</v>
      </c>
      <c r="J231">
        <v>93300</v>
      </c>
      <c r="K231" t="s">
        <v>1762</v>
      </c>
      <c r="L231" t="s">
        <v>1763</v>
      </c>
      <c r="M231">
        <v>580</v>
      </c>
      <c r="N231">
        <v>23000000</v>
      </c>
      <c r="O231" t="s">
        <v>1764</v>
      </c>
      <c r="P231">
        <v>9.3279859999999992</v>
      </c>
      <c r="Q231" t="s">
        <v>1388</v>
      </c>
      <c r="R231">
        <v>51881013</v>
      </c>
      <c r="S231" t="s">
        <v>1765</v>
      </c>
      <c r="T231">
        <v>227</v>
      </c>
      <c r="U231">
        <v>2.2556962173913</v>
      </c>
      <c r="V231">
        <f t="shared" si="3"/>
        <v>1.2556962173913044</v>
      </c>
    </row>
    <row r="232" spans="1:22" x14ac:dyDescent="0.25">
      <c r="A232" t="s">
        <v>1766</v>
      </c>
      <c r="B232" t="s">
        <v>234</v>
      </c>
      <c r="C232">
        <v>1996</v>
      </c>
      <c r="D232">
        <v>7.3</v>
      </c>
      <c r="E232">
        <v>79706</v>
      </c>
      <c r="F232" t="s">
        <v>1767</v>
      </c>
      <c r="G232">
        <v>2</v>
      </c>
      <c r="H232">
        <v>1996</v>
      </c>
      <c r="I232">
        <v>8008</v>
      </c>
      <c r="J232">
        <v>116695</v>
      </c>
      <c r="K232" t="s">
        <v>1768</v>
      </c>
      <c r="L232" t="s">
        <v>1769</v>
      </c>
      <c r="M232">
        <v>9390</v>
      </c>
      <c r="N232">
        <v>50000000</v>
      </c>
      <c r="O232" t="s">
        <v>671</v>
      </c>
      <c r="P232">
        <v>11.807601</v>
      </c>
      <c r="Q232" t="s">
        <v>1214</v>
      </c>
      <c r="R232">
        <v>273552592</v>
      </c>
      <c r="S232" t="s">
        <v>1770</v>
      </c>
      <c r="T232">
        <v>941</v>
      </c>
      <c r="U232">
        <v>5.4710518400000003</v>
      </c>
      <c r="V232">
        <f t="shared" si="3"/>
        <v>4.4710518400000003</v>
      </c>
    </row>
    <row r="233" spans="1:22" x14ac:dyDescent="0.25">
      <c r="A233" t="s">
        <v>1771</v>
      </c>
      <c r="B233" t="s">
        <v>235</v>
      </c>
      <c r="C233">
        <v>2001</v>
      </c>
      <c r="D233">
        <v>5.7</v>
      </c>
      <c r="E233">
        <v>62564</v>
      </c>
      <c r="F233" t="s">
        <v>734</v>
      </c>
      <c r="G233">
        <v>2</v>
      </c>
      <c r="H233">
        <v>2001</v>
      </c>
      <c r="I233">
        <v>6333</v>
      </c>
      <c r="J233">
        <v>163025</v>
      </c>
      <c r="K233" t="s">
        <v>1772</v>
      </c>
      <c r="L233" t="s">
        <v>1773</v>
      </c>
      <c r="M233">
        <v>331</v>
      </c>
      <c r="N233">
        <v>93000000</v>
      </c>
      <c r="O233" t="s">
        <v>1774</v>
      </c>
      <c r="P233">
        <v>0.64886699999999997</v>
      </c>
      <c r="Q233" t="s">
        <v>1775</v>
      </c>
      <c r="R233">
        <v>368780809</v>
      </c>
      <c r="S233" t="s">
        <v>1776</v>
      </c>
      <c r="T233">
        <v>2109</v>
      </c>
      <c r="U233">
        <v>3.96538504301075</v>
      </c>
      <c r="V233">
        <f t="shared" si="3"/>
        <v>2.9653850430107527</v>
      </c>
    </row>
    <row r="234" spans="1:22" x14ac:dyDescent="0.25">
      <c r="A234" t="s">
        <v>1777</v>
      </c>
      <c r="B234" t="s">
        <v>236</v>
      </c>
      <c r="C234">
        <v>1993</v>
      </c>
      <c r="D234">
        <v>7.9</v>
      </c>
      <c r="E234">
        <v>153737</v>
      </c>
      <c r="F234" t="s">
        <v>1778</v>
      </c>
      <c r="G234">
        <v>3</v>
      </c>
      <c r="H234">
        <v>1993</v>
      </c>
      <c r="I234">
        <v>109</v>
      </c>
      <c r="J234">
        <v>107290</v>
      </c>
      <c r="K234" t="s">
        <v>1779</v>
      </c>
      <c r="L234" t="s">
        <v>1780</v>
      </c>
      <c r="M234">
        <v>329</v>
      </c>
      <c r="N234">
        <v>63000000</v>
      </c>
      <c r="O234" t="s">
        <v>1577</v>
      </c>
      <c r="P234">
        <v>8.8637759999999997</v>
      </c>
      <c r="Q234" t="s">
        <v>1781</v>
      </c>
      <c r="R234">
        <v>920100000</v>
      </c>
      <c r="S234" t="s">
        <v>1782</v>
      </c>
      <c r="T234">
        <v>4956</v>
      </c>
      <c r="U234">
        <v>14.604761904761901</v>
      </c>
      <c r="V234">
        <f t="shared" si="3"/>
        <v>13.604761904761904</v>
      </c>
    </row>
    <row r="235" spans="1:22" x14ac:dyDescent="0.25">
      <c r="A235" t="s">
        <v>1783</v>
      </c>
      <c r="B235" t="s">
        <v>237</v>
      </c>
      <c r="C235">
        <v>2003</v>
      </c>
      <c r="D235">
        <v>5.8</v>
      </c>
      <c r="E235">
        <v>39850</v>
      </c>
      <c r="F235" t="s">
        <v>1590</v>
      </c>
      <c r="G235">
        <v>3</v>
      </c>
      <c r="H235">
        <v>2003</v>
      </c>
      <c r="I235">
        <v>8242</v>
      </c>
      <c r="J235">
        <v>329101</v>
      </c>
      <c r="K235" t="s">
        <v>1784</v>
      </c>
      <c r="L235" t="s">
        <v>1785</v>
      </c>
      <c r="M235">
        <v>6466</v>
      </c>
      <c r="N235">
        <v>30000000</v>
      </c>
      <c r="O235" t="s">
        <v>604</v>
      </c>
      <c r="P235">
        <v>14.015739</v>
      </c>
      <c r="Q235" t="s">
        <v>1786</v>
      </c>
      <c r="R235">
        <v>114908830</v>
      </c>
      <c r="S235" t="s">
        <v>1787</v>
      </c>
      <c r="T235">
        <v>608</v>
      </c>
      <c r="U235">
        <v>3.8302943333333301</v>
      </c>
      <c r="V235">
        <f t="shared" si="3"/>
        <v>2.8302943333333332</v>
      </c>
    </row>
    <row r="236" spans="1:22" x14ac:dyDescent="0.25">
      <c r="A236" t="s">
        <v>1788</v>
      </c>
      <c r="B236" t="s">
        <v>238</v>
      </c>
      <c r="C236">
        <v>2005</v>
      </c>
      <c r="D236">
        <v>7.6</v>
      </c>
      <c r="E236">
        <v>134187</v>
      </c>
      <c r="F236" t="s">
        <v>1789</v>
      </c>
      <c r="G236">
        <v>0</v>
      </c>
      <c r="H236">
        <v>1933</v>
      </c>
      <c r="I236">
        <v>2229</v>
      </c>
      <c r="J236">
        <v>24216</v>
      </c>
      <c r="K236" t="s">
        <v>1790</v>
      </c>
      <c r="L236" t="s">
        <v>1791</v>
      </c>
      <c r="M236">
        <v>244</v>
      </c>
      <c r="N236">
        <v>672000</v>
      </c>
      <c r="O236" t="s">
        <v>1792</v>
      </c>
      <c r="P236">
        <v>8.7327399999999997</v>
      </c>
      <c r="Q236" t="s">
        <v>1734</v>
      </c>
      <c r="R236">
        <v>10000000</v>
      </c>
      <c r="S236" t="s">
        <v>1793</v>
      </c>
      <c r="T236">
        <v>346</v>
      </c>
      <c r="U236">
        <v>14.8809523809523</v>
      </c>
      <c r="V236">
        <f t="shared" si="3"/>
        <v>13.880952380952381</v>
      </c>
    </row>
    <row r="237" spans="1:22" x14ac:dyDescent="0.25">
      <c r="A237" t="s">
        <v>1794</v>
      </c>
      <c r="B237" t="s">
        <v>239</v>
      </c>
      <c r="C237">
        <v>1971</v>
      </c>
      <c r="D237">
        <v>7.2</v>
      </c>
      <c r="E237">
        <v>6901</v>
      </c>
      <c r="F237" t="s">
        <v>1247</v>
      </c>
      <c r="G237">
        <v>3</v>
      </c>
      <c r="H237">
        <v>1971</v>
      </c>
      <c r="I237">
        <v>6804</v>
      </c>
      <c r="J237">
        <v>67309</v>
      </c>
      <c r="K237" t="s">
        <v>1795</v>
      </c>
      <c r="L237" t="s">
        <v>1796</v>
      </c>
      <c r="M237">
        <v>466</v>
      </c>
      <c r="N237">
        <v>2500000</v>
      </c>
      <c r="O237" t="s">
        <v>1797</v>
      </c>
      <c r="P237">
        <v>9.3288220000000006</v>
      </c>
      <c r="Q237" t="s">
        <v>1798</v>
      </c>
      <c r="R237">
        <v>0</v>
      </c>
      <c r="S237" t="s">
        <v>1799</v>
      </c>
      <c r="T237">
        <v>88</v>
      </c>
      <c r="U237">
        <v>0</v>
      </c>
      <c r="V237">
        <f t="shared" si="3"/>
        <v>-1</v>
      </c>
    </row>
    <row r="238" spans="1:22" x14ac:dyDescent="0.25">
      <c r="A238" t="s">
        <v>1800</v>
      </c>
      <c r="B238" t="s">
        <v>240</v>
      </c>
      <c r="C238">
        <v>1979</v>
      </c>
      <c r="D238">
        <v>7.7</v>
      </c>
      <c r="E238">
        <v>25836</v>
      </c>
      <c r="F238" t="s">
        <v>888</v>
      </c>
      <c r="G238">
        <v>1</v>
      </c>
      <c r="H238">
        <v>1979</v>
      </c>
      <c r="I238">
        <v>7645</v>
      </c>
      <c r="J238">
        <v>79417</v>
      </c>
      <c r="K238" t="s">
        <v>1801</v>
      </c>
      <c r="L238" t="s">
        <v>1802</v>
      </c>
      <c r="M238">
        <v>12102</v>
      </c>
      <c r="N238">
        <v>8000000</v>
      </c>
      <c r="O238" t="s">
        <v>590</v>
      </c>
      <c r="P238">
        <v>9.7416440000000009</v>
      </c>
      <c r="Q238" t="s">
        <v>708</v>
      </c>
      <c r="R238">
        <v>106260000</v>
      </c>
      <c r="S238" t="s">
        <v>1803</v>
      </c>
      <c r="T238">
        <v>483</v>
      </c>
      <c r="U238">
        <v>13.282500000000001</v>
      </c>
      <c r="V238">
        <f t="shared" si="3"/>
        <v>12.282500000000001</v>
      </c>
    </row>
    <row r="239" spans="1:22" x14ac:dyDescent="0.25">
      <c r="A239" t="s">
        <v>1804</v>
      </c>
      <c r="B239" t="s">
        <v>241</v>
      </c>
      <c r="C239">
        <v>1989</v>
      </c>
      <c r="D239">
        <v>5.3</v>
      </c>
      <c r="E239">
        <v>4751</v>
      </c>
      <c r="F239" t="s">
        <v>1805</v>
      </c>
      <c r="G239">
        <v>3</v>
      </c>
      <c r="H239">
        <v>1989</v>
      </c>
      <c r="I239">
        <v>3932</v>
      </c>
      <c r="J239">
        <v>97737</v>
      </c>
      <c r="K239" t="s">
        <v>1806</v>
      </c>
      <c r="L239" t="s">
        <v>1807</v>
      </c>
      <c r="M239">
        <v>14372</v>
      </c>
      <c r="N239">
        <v>25000000</v>
      </c>
      <c r="O239" t="s">
        <v>1808</v>
      </c>
      <c r="P239">
        <v>10.653446000000001</v>
      </c>
      <c r="Q239" t="s">
        <v>1809</v>
      </c>
      <c r="R239">
        <v>15704614</v>
      </c>
      <c r="S239" t="s">
        <v>1810</v>
      </c>
      <c r="T239">
        <v>125</v>
      </c>
      <c r="U239">
        <v>0.62818456</v>
      </c>
      <c r="V239">
        <f t="shared" si="3"/>
        <v>-0.37181544</v>
      </c>
    </row>
    <row r="240" spans="1:22" x14ac:dyDescent="0.25">
      <c r="A240" t="s">
        <v>1811</v>
      </c>
      <c r="B240" t="s">
        <v>242</v>
      </c>
      <c r="C240">
        <v>1998</v>
      </c>
      <c r="D240">
        <v>8.1999999999999993</v>
      </c>
      <c r="E240">
        <v>129117</v>
      </c>
      <c r="F240" t="s">
        <v>1687</v>
      </c>
      <c r="G240">
        <v>1</v>
      </c>
      <c r="H240">
        <v>1998</v>
      </c>
      <c r="I240">
        <v>1668</v>
      </c>
      <c r="J240">
        <v>120735</v>
      </c>
      <c r="K240" t="s">
        <v>1812</v>
      </c>
      <c r="L240" t="s">
        <v>1813</v>
      </c>
      <c r="M240">
        <v>100</v>
      </c>
      <c r="N240">
        <v>1350000</v>
      </c>
      <c r="O240" t="s">
        <v>1814</v>
      </c>
      <c r="P240">
        <v>4.6078599999999996</v>
      </c>
      <c r="Q240" t="s">
        <v>1815</v>
      </c>
      <c r="R240">
        <v>3897569</v>
      </c>
      <c r="S240" t="s">
        <v>1816</v>
      </c>
      <c r="T240">
        <v>1671</v>
      </c>
      <c r="U240">
        <v>2.8870881481481399</v>
      </c>
      <c r="V240">
        <f t="shared" si="3"/>
        <v>1.8870881481481481</v>
      </c>
    </row>
    <row r="241" spans="1:22" x14ac:dyDescent="0.25">
      <c r="A241" t="s">
        <v>1817</v>
      </c>
      <c r="B241" t="s">
        <v>243</v>
      </c>
      <c r="C241">
        <v>1996</v>
      </c>
      <c r="D241">
        <v>7.6</v>
      </c>
      <c r="E241">
        <v>14666</v>
      </c>
      <c r="F241" t="s">
        <v>1818</v>
      </c>
      <c r="G241">
        <v>2</v>
      </c>
      <c r="H241">
        <v>1996</v>
      </c>
      <c r="I241">
        <v>5295</v>
      </c>
      <c r="J241">
        <v>116905</v>
      </c>
      <c r="K241" t="s">
        <v>1819</v>
      </c>
      <c r="L241" t="s">
        <v>1820</v>
      </c>
      <c r="M241">
        <v>26748</v>
      </c>
      <c r="N241">
        <v>5000000</v>
      </c>
      <c r="O241" t="s">
        <v>1821</v>
      </c>
      <c r="P241">
        <v>9.0699629999999996</v>
      </c>
      <c r="Q241" t="s">
        <v>1822</v>
      </c>
      <c r="R241">
        <v>13269963</v>
      </c>
      <c r="S241" t="s">
        <v>1823</v>
      </c>
      <c r="T241">
        <v>79</v>
      </c>
      <c r="U241">
        <v>2.6539926</v>
      </c>
      <c r="V241">
        <f t="shared" si="3"/>
        <v>1.6539926</v>
      </c>
    </row>
    <row r="242" spans="1:22" x14ac:dyDescent="0.25">
      <c r="A242" t="s">
        <v>1824</v>
      </c>
      <c r="B242" t="s">
        <v>244</v>
      </c>
      <c r="C242">
        <v>2003</v>
      </c>
      <c r="D242">
        <v>7.9</v>
      </c>
      <c r="E242">
        <v>132645</v>
      </c>
      <c r="F242" t="s">
        <v>663</v>
      </c>
      <c r="G242">
        <v>3</v>
      </c>
      <c r="H242">
        <v>2003</v>
      </c>
      <c r="I242">
        <v>1041</v>
      </c>
      <c r="J242">
        <v>335266</v>
      </c>
      <c r="K242" t="s">
        <v>1825</v>
      </c>
      <c r="L242" t="s">
        <v>1826</v>
      </c>
      <c r="M242">
        <v>153</v>
      </c>
      <c r="N242">
        <v>4000000</v>
      </c>
      <c r="O242" t="s">
        <v>590</v>
      </c>
      <c r="P242">
        <v>11.609441</v>
      </c>
      <c r="Q242" t="s">
        <v>1827</v>
      </c>
      <c r="R242">
        <v>119723856</v>
      </c>
      <c r="S242" t="s">
        <v>1828</v>
      </c>
      <c r="T242">
        <v>1943</v>
      </c>
      <c r="U242">
        <v>29.930963999999999</v>
      </c>
      <c r="V242">
        <f t="shared" si="3"/>
        <v>28.930963999999999</v>
      </c>
    </row>
    <row r="243" spans="1:22" x14ac:dyDescent="0.25">
      <c r="A243" t="s">
        <v>1829</v>
      </c>
      <c r="B243" t="s">
        <v>245</v>
      </c>
      <c r="C243">
        <v>1999</v>
      </c>
      <c r="D243">
        <v>8</v>
      </c>
      <c r="E243">
        <v>123476</v>
      </c>
      <c r="F243" t="s">
        <v>888</v>
      </c>
      <c r="G243">
        <v>1</v>
      </c>
      <c r="H243">
        <v>1999</v>
      </c>
      <c r="I243">
        <v>2346</v>
      </c>
      <c r="J243">
        <v>175880</v>
      </c>
      <c r="K243" t="s">
        <v>1830</v>
      </c>
      <c r="L243" t="s">
        <v>1831</v>
      </c>
      <c r="M243">
        <v>334</v>
      </c>
      <c r="N243">
        <v>37000000</v>
      </c>
      <c r="O243" t="s">
        <v>590</v>
      </c>
      <c r="P243">
        <v>9.0916359999999994</v>
      </c>
      <c r="Q243" t="s">
        <v>1832</v>
      </c>
      <c r="R243">
        <v>48451803</v>
      </c>
      <c r="S243" t="s">
        <v>1833</v>
      </c>
      <c r="T243">
        <v>844</v>
      </c>
      <c r="U243">
        <v>1.30950818918918</v>
      </c>
      <c r="V243">
        <f t="shared" si="3"/>
        <v>0.30950818918918921</v>
      </c>
    </row>
    <row r="244" spans="1:22" x14ac:dyDescent="0.25">
      <c r="A244" t="s">
        <v>1834</v>
      </c>
      <c r="B244" t="s">
        <v>246</v>
      </c>
      <c r="C244">
        <v>1986</v>
      </c>
      <c r="D244">
        <v>7.2</v>
      </c>
      <c r="E244">
        <v>21649</v>
      </c>
      <c r="F244" t="s">
        <v>1687</v>
      </c>
      <c r="G244">
        <v>1</v>
      </c>
      <c r="H244">
        <v>1986</v>
      </c>
      <c r="I244">
        <v>6298</v>
      </c>
      <c r="J244">
        <v>91474</v>
      </c>
      <c r="K244" t="s">
        <v>1835</v>
      </c>
      <c r="L244" t="s">
        <v>1836</v>
      </c>
      <c r="M244">
        <v>11454</v>
      </c>
      <c r="N244">
        <v>15000000</v>
      </c>
      <c r="O244" t="s">
        <v>1837</v>
      </c>
      <c r="P244">
        <v>0.33894299999999999</v>
      </c>
      <c r="Q244" t="s">
        <v>1838</v>
      </c>
      <c r="R244">
        <v>8620929</v>
      </c>
      <c r="S244" t="s">
        <v>1839</v>
      </c>
      <c r="T244">
        <v>340</v>
      </c>
      <c r="U244">
        <v>0.57472860000000003</v>
      </c>
      <c r="V244">
        <f t="shared" si="3"/>
        <v>-0.42527140000000002</v>
      </c>
    </row>
    <row r="245" spans="1:22" x14ac:dyDescent="0.25">
      <c r="A245" t="s">
        <v>1840</v>
      </c>
      <c r="B245" t="s">
        <v>247</v>
      </c>
      <c r="C245">
        <v>1999</v>
      </c>
      <c r="D245">
        <v>7.4</v>
      </c>
      <c r="E245">
        <v>49915</v>
      </c>
      <c r="F245" t="s">
        <v>1520</v>
      </c>
      <c r="G245">
        <v>1</v>
      </c>
      <c r="H245">
        <v>1999</v>
      </c>
      <c r="I245">
        <v>5305</v>
      </c>
      <c r="J245">
        <v>125664</v>
      </c>
      <c r="K245" t="s">
        <v>1841</v>
      </c>
      <c r="L245" t="s">
        <v>1842</v>
      </c>
      <c r="M245">
        <v>1850</v>
      </c>
      <c r="N245">
        <v>82000000</v>
      </c>
      <c r="O245" t="s">
        <v>671</v>
      </c>
      <c r="P245">
        <v>13.217419</v>
      </c>
      <c r="Q245" t="s">
        <v>1843</v>
      </c>
      <c r="R245">
        <v>47434430</v>
      </c>
      <c r="S245" t="s">
        <v>1844</v>
      </c>
      <c r="T245">
        <v>444</v>
      </c>
      <c r="U245">
        <v>0.57846865853658502</v>
      </c>
      <c r="V245">
        <f t="shared" si="3"/>
        <v>-0.42153134146341464</v>
      </c>
    </row>
    <row r="246" spans="1:22" x14ac:dyDescent="0.25">
      <c r="A246" t="s">
        <v>1845</v>
      </c>
      <c r="B246" t="s">
        <v>248</v>
      </c>
      <c r="C246">
        <v>1998</v>
      </c>
      <c r="D246">
        <v>6.9</v>
      </c>
      <c r="E246">
        <v>56839</v>
      </c>
      <c r="F246" t="s">
        <v>1846</v>
      </c>
      <c r="G246">
        <v>1</v>
      </c>
      <c r="H246">
        <v>1998</v>
      </c>
      <c r="I246">
        <v>7646</v>
      </c>
      <c r="J246">
        <v>119643</v>
      </c>
      <c r="K246" t="s">
        <v>1847</v>
      </c>
      <c r="L246" t="s">
        <v>1848</v>
      </c>
      <c r="M246">
        <v>297</v>
      </c>
      <c r="N246">
        <v>90000000</v>
      </c>
      <c r="O246" t="s">
        <v>532</v>
      </c>
      <c r="P246">
        <v>14.026744000000001</v>
      </c>
      <c r="Q246" t="s">
        <v>1849</v>
      </c>
      <c r="R246">
        <v>142940100</v>
      </c>
      <c r="S246" t="s">
        <v>1850</v>
      </c>
      <c r="T246">
        <v>1174</v>
      </c>
      <c r="U246">
        <v>1.58822333333333</v>
      </c>
      <c r="V246">
        <f t="shared" si="3"/>
        <v>0.58822333333333332</v>
      </c>
    </row>
    <row r="247" spans="1:22" x14ac:dyDescent="0.25">
      <c r="A247" t="s">
        <v>1851</v>
      </c>
      <c r="B247" t="s">
        <v>249</v>
      </c>
      <c r="C247">
        <v>2000</v>
      </c>
      <c r="D247">
        <v>8.6999999999999993</v>
      </c>
      <c r="E247">
        <v>281027</v>
      </c>
      <c r="F247" t="s">
        <v>469</v>
      </c>
      <c r="G247">
        <v>1</v>
      </c>
      <c r="H247">
        <v>2000</v>
      </c>
      <c r="I247">
        <v>52</v>
      </c>
      <c r="J247">
        <v>209144</v>
      </c>
      <c r="K247" t="s">
        <v>1852</v>
      </c>
      <c r="L247" t="s">
        <v>1853</v>
      </c>
      <c r="M247">
        <v>77</v>
      </c>
      <c r="N247">
        <v>9000000</v>
      </c>
      <c r="O247" t="s">
        <v>1854</v>
      </c>
      <c r="P247">
        <v>15.450789</v>
      </c>
      <c r="Q247" t="s">
        <v>1855</v>
      </c>
      <c r="R247">
        <v>39723096</v>
      </c>
      <c r="S247" t="s">
        <v>1856</v>
      </c>
      <c r="T247">
        <v>4168</v>
      </c>
      <c r="U247">
        <v>4.4136773333333297</v>
      </c>
      <c r="V247">
        <f t="shared" si="3"/>
        <v>3.4136773333333332</v>
      </c>
    </row>
    <row r="248" spans="1:22" x14ac:dyDescent="0.25">
      <c r="A248" t="s">
        <v>1857</v>
      </c>
      <c r="B248" t="s">
        <v>250</v>
      </c>
      <c r="C248">
        <v>1969</v>
      </c>
      <c r="D248">
        <v>8</v>
      </c>
      <c r="E248">
        <v>34405</v>
      </c>
      <c r="F248" t="s">
        <v>888</v>
      </c>
      <c r="G248">
        <v>1</v>
      </c>
      <c r="H248">
        <v>1969</v>
      </c>
      <c r="I248">
        <v>3406</v>
      </c>
      <c r="J248">
        <v>64665</v>
      </c>
      <c r="K248" t="s">
        <v>1858</v>
      </c>
      <c r="L248" t="s">
        <v>1859</v>
      </c>
      <c r="M248">
        <v>3116</v>
      </c>
      <c r="N248">
        <v>3600000</v>
      </c>
      <c r="O248" t="s">
        <v>590</v>
      </c>
      <c r="P248">
        <v>10.579988</v>
      </c>
      <c r="Q248" t="s">
        <v>1860</v>
      </c>
      <c r="R248">
        <v>44785053</v>
      </c>
      <c r="S248" t="s">
        <v>1861</v>
      </c>
      <c r="T248">
        <v>307</v>
      </c>
      <c r="U248">
        <v>12.4402925</v>
      </c>
      <c r="V248">
        <f t="shared" si="3"/>
        <v>11.4402925</v>
      </c>
    </row>
    <row r="249" spans="1:22" x14ac:dyDescent="0.25">
      <c r="A249" t="s">
        <v>1862</v>
      </c>
      <c r="B249" t="s">
        <v>251</v>
      </c>
      <c r="C249">
        <v>1978</v>
      </c>
      <c r="D249">
        <v>7.6</v>
      </c>
      <c r="E249">
        <v>24103</v>
      </c>
      <c r="F249" t="s">
        <v>1863</v>
      </c>
      <c r="G249">
        <v>0</v>
      </c>
      <c r="H249">
        <v>1978</v>
      </c>
      <c r="I249">
        <v>3419</v>
      </c>
      <c r="J249">
        <v>77928</v>
      </c>
      <c r="K249" t="s">
        <v>1864</v>
      </c>
      <c r="L249" t="s">
        <v>1865</v>
      </c>
      <c r="M249">
        <v>11327</v>
      </c>
      <c r="N249">
        <v>2300000</v>
      </c>
      <c r="O249" t="s">
        <v>800</v>
      </c>
      <c r="P249">
        <v>7.1860479999999898</v>
      </c>
      <c r="Q249" t="s">
        <v>1866</v>
      </c>
      <c r="R249">
        <v>35000000</v>
      </c>
      <c r="S249" t="s">
        <v>1867</v>
      </c>
      <c r="T249">
        <v>309</v>
      </c>
      <c r="U249">
        <v>15.2173913043478</v>
      </c>
      <c r="V249">
        <f t="shared" si="3"/>
        <v>14.217391304347826</v>
      </c>
    </row>
    <row r="250" spans="1:22" x14ac:dyDescent="0.25">
      <c r="A250" t="s">
        <v>1868</v>
      </c>
      <c r="B250" t="s">
        <v>252</v>
      </c>
      <c r="C250">
        <v>1990</v>
      </c>
      <c r="D250">
        <v>7.8</v>
      </c>
      <c r="E250">
        <v>41563</v>
      </c>
      <c r="F250" t="s">
        <v>785</v>
      </c>
      <c r="G250">
        <v>1</v>
      </c>
      <c r="H250">
        <v>1990</v>
      </c>
      <c r="I250">
        <v>459</v>
      </c>
      <c r="J250">
        <v>100157</v>
      </c>
      <c r="K250" t="s">
        <v>1869</v>
      </c>
      <c r="L250" t="s">
        <v>1870</v>
      </c>
      <c r="M250">
        <v>1700</v>
      </c>
      <c r="N250">
        <v>20000000</v>
      </c>
      <c r="O250" t="s">
        <v>1122</v>
      </c>
      <c r="P250">
        <v>15.020845</v>
      </c>
      <c r="Q250" t="s">
        <v>1871</v>
      </c>
      <c r="R250">
        <v>61276872</v>
      </c>
      <c r="S250" t="s">
        <v>1872</v>
      </c>
      <c r="T250">
        <v>1085</v>
      </c>
      <c r="U250">
        <v>3.0638435999999998</v>
      </c>
      <c r="V250">
        <f t="shared" si="3"/>
        <v>2.0638435999999998</v>
      </c>
    </row>
    <row r="251" spans="1:22" x14ac:dyDescent="0.25">
      <c r="A251" t="s">
        <v>1873</v>
      </c>
      <c r="B251" t="s">
        <v>253</v>
      </c>
      <c r="C251">
        <v>2000</v>
      </c>
      <c r="D251">
        <v>5.7</v>
      </c>
      <c r="E251">
        <v>86452</v>
      </c>
      <c r="F251" t="s">
        <v>1409</v>
      </c>
      <c r="G251">
        <v>0</v>
      </c>
      <c r="H251">
        <v>2000</v>
      </c>
      <c r="I251">
        <v>5605</v>
      </c>
      <c r="J251">
        <v>120755</v>
      </c>
      <c r="K251" t="s">
        <v>1874</v>
      </c>
      <c r="L251" t="s">
        <v>1875</v>
      </c>
      <c r="M251">
        <v>955</v>
      </c>
      <c r="N251">
        <v>125000000</v>
      </c>
      <c r="O251" t="s">
        <v>1876</v>
      </c>
      <c r="P251">
        <v>18.971779999999999</v>
      </c>
      <c r="Q251" t="s">
        <v>1877</v>
      </c>
      <c r="R251">
        <v>546388105</v>
      </c>
      <c r="S251" t="s">
        <v>1878</v>
      </c>
      <c r="T251">
        <v>1966</v>
      </c>
      <c r="U251">
        <v>4.3711048400000001</v>
      </c>
      <c r="V251">
        <f t="shared" si="3"/>
        <v>3.3711048400000001</v>
      </c>
    </row>
    <row r="252" spans="1:22" x14ac:dyDescent="0.25">
      <c r="A252" t="s">
        <v>1879</v>
      </c>
      <c r="B252" t="s">
        <v>254</v>
      </c>
      <c r="C252">
        <v>1996</v>
      </c>
      <c r="D252">
        <v>6.9</v>
      </c>
      <c r="E252">
        <v>87677</v>
      </c>
      <c r="F252" t="s">
        <v>1409</v>
      </c>
      <c r="G252">
        <v>1</v>
      </c>
      <c r="H252">
        <v>1996</v>
      </c>
      <c r="I252">
        <v>445</v>
      </c>
      <c r="J252">
        <v>117060</v>
      </c>
      <c r="K252" t="s">
        <v>1880</v>
      </c>
      <c r="L252" t="s">
        <v>1881</v>
      </c>
      <c r="M252">
        <v>954</v>
      </c>
      <c r="N252">
        <v>80000000</v>
      </c>
      <c r="O252" t="s">
        <v>1876</v>
      </c>
      <c r="P252">
        <v>15.793476999999999</v>
      </c>
      <c r="Q252" t="s">
        <v>1882</v>
      </c>
      <c r="R252">
        <v>457696359</v>
      </c>
      <c r="S252" t="s">
        <v>1883</v>
      </c>
      <c r="T252">
        <v>2677</v>
      </c>
      <c r="U252">
        <v>5.7212044874999997</v>
      </c>
      <c r="V252">
        <f t="shared" si="3"/>
        <v>4.7212044874999997</v>
      </c>
    </row>
    <row r="253" spans="1:22" x14ac:dyDescent="0.25">
      <c r="A253" t="s">
        <v>1884</v>
      </c>
      <c r="B253" t="s">
        <v>255</v>
      </c>
      <c r="C253">
        <v>1987</v>
      </c>
      <c r="D253">
        <v>7.1</v>
      </c>
      <c r="E253">
        <v>15879</v>
      </c>
      <c r="F253" t="s">
        <v>1885</v>
      </c>
      <c r="G253">
        <v>3</v>
      </c>
      <c r="H253">
        <v>1987</v>
      </c>
      <c r="I253">
        <v>2744</v>
      </c>
      <c r="J253">
        <v>93565</v>
      </c>
      <c r="K253" t="s">
        <v>1886</v>
      </c>
      <c r="L253" t="s">
        <v>1887</v>
      </c>
      <c r="M253">
        <v>2039</v>
      </c>
      <c r="N253">
        <v>0</v>
      </c>
      <c r="O253" t="s">
        <v>671</v>
      </c>
      <c r="P253">
        <v>12.877291</v>
      </c>
      <c r="Q253" t="s">
        <v>1888</v>
      </c>
      <c r="R253">
        <v>80640528</v>
      </c>
      <c r="S253" t="s">
        <v>1889</v>
      </c>
      <c r="T253">
        <v>173</v>
      </c>
      <c r="U253">
        <v>0</v>
      </c>
      <c r="V253" t="e">
        <f t="shared" si="3"/>
        <v>#DIV/0!</v>
      </c>
    </row>
    <row r="254" spans="1:22" x14ac:dyDescent="0.25">
      <c r="A254" t="s">
        <v>1890</v>
      </c>
      <c r="B254" t="s">
        <v>256</v>
      </c>
      <c r="C254">
        <v>1975</v>
      </c>
      <c r="D254">
        <v>8.4</v>
      </c>
      <c r="E254">
        <v>157683</v>
      </c>
      <c r="F254" t="s">
        <v>1891</v>
      </c>
      <c r="G254">
        <v>2</v>
      </c>
      <c r="H254">
        <v>1975</v>
      </c>
      <c r="I254">
        <v>1839</v>
      </c>
      <c r="J254">
        <v>71853</v>
      </c>
      <c r="K254" t="s">
        <v>1892</v>
      </c>
      <c r="L254" t="s">
        <v>1893</v>
      </c>
      <c r="M254">
        <v>762</v>
      </c>
      <c r="N254">
        <v>400000</v>
      </c>
      <c r="O254" t="s">
        <v>1894</v>
      </c>
      <c r="P254">
        <v>10.43389</v>
      </c>
      <c r="Q254" t="s">
        <v>1895</v>
      </c>
      <c r="R254">
        <v>5028948</v>
      </c>
      <c r="S254" t="s">
        <v>1896</v>
      </c>
      <c r="T254">
        <v>1742</v>
      </c>
      <c r="U254">
        <v>12.572369999999999</v>
      </c>
      <c r="V254">
        <f t="shared" si="3"/>
        <v>11.572369999999999</v>
      </c>
    </row>
    <row r="255" spans="1:22" x14ac:dyDescent="0.25">
      <c r="A255" t="s">
        <v>1897</v>
      </c>
      <c r="B255" t="s">
        <v>257</v>
      </c>
      <c r="C255">
        <v>2001</v>
      </c>
      <c r="D255">
        <v>8</v>
      </c>
      <c r="E255">
        <v>105859</v>
      </c>
      <c r="F255" t="s">
        <v>1163</v>
      </c>
      <c r="G255">
        <v>3</v>
      </c>
      <c r="H255">
        <v>2001</v>
      </c>
      <c r="I255">
        <v>568</v>
      </c>
      <c r="J255">
        <v>166924</v>
      </c>
      <c r="K255" t="s">
        <v>1898</v>
      </c>
      <c r="L255" t="s">
        <v>1899</v>
      </c>
      <c r="M255">
        <v>185789</v>
      </c>
      <c r="N255">
        <v>0</v>
      </c>
      <c r="O255" t="s">
        <v>1900</v>
      </c>
      <c r="P255">
        <v>4.2158110000000004</v>
      </c>
      <c r="Q255" t="s">
        <v>1901</v>
      </c>
      <c r="R255">
        <v>0</v>
      </c>
      <c r="S255" t="s">
        <v>1902</v>
      </c>
      <c r="T255">
        <v>47</v>
      </c>
      <c r="U255">
        <v>0</v>
      </c>
      <c r="V255" t="e">
        <f t="shared" si="3"/>
        <v>#DIV/0!</v>
      </c>
    </row>
    <row r="256" spans="1:22" x14ac:dyDescent="0.25">
      <c r="A256" t="s">
        <v>1903</v>
      </c>
      <c r="B256" t="s">
        <v>258</v>
      </c>
      <c r="C256">
        <v>1991</v>
      </c>
      <c r="D256">
        <v>6.4</v>
      </c>
      <c r="E256">
        <v>17967</v>
      </c>
      <c r="F256" t="s">
        <v>1904</v>
      </c>
      <c r="G256">
        <v>3</v>
      </c>
      <c r="H256">
        <v>1991</v>
      </c>
      <c r="I256">
        <v>5265</v>
      </c>
      <c r="J256">
        <v>102492</v>
      </c>
      <c r="K256" t="s">
        <v>1905</v>
      </c>
      <c r="L256" t="s">
        <v>1906</v>
      </c>
      <c r="M256">
        <v>4032</v>
      </c>
      <c r="N256">
        <v>16500000</v>
      </c>
      <c r="O256" t="s">
        <v>1907</v>
      </c>
      <c r="P256">
        <v>8.6057419999999993</v>
      </c>
      <c r="Q256" t="s">
        <v>1908</v>
      </c>
      <c r="R256">
        <v>0</v>
      </c>
      <c r="S256" t="s">
        <v>1909</v>
      </c>
      <c r="T256">
        <v>441</v>
      </c>
      <c r="U256">
        <v>0</v>
      </c>
      <c r="V256">
        <f t="shared" si="3"/>
        <v>-1</v>
      </c>
    </row>
    <row r="257" spans="1:22" x14ac:dyDescent="0.25">
      <c r="A257" t="s">
        <v>1910</v>
      </c>
      <c r="B257" t="s">
        <v>259</v>
      </c>
      <c r="C257">
        <v>1975</v>
      </c>
      <c r="D257">
        <v>7.7</v>
      </c>
      <c r="E257">
        <v>9315</v>
      </c>
      <c r="F257" t="s">
        <v>1911</v>
      </c>
      <c r="G257">
        <v>3</v>
      </c>
      <c r="H257">
        <v>1975</v>
      </c>
      <c r="I257">
        <v>4517</v>
      </c>
      <c r="J257">
        <v>73440</v>
      </c>
      <c r="K257" t="s">
        <v>1912</v>
      </c>
      <c r="L257" t="s">
        <v>1913</v>
      </c>
      <c r="M257">
        <v>3121</v>
      </c>
      <c r="N257">
        <v>2200000</v>
      </c>
      <c r="O257" t="s">
        <v>1914</v>
      </c>
      <c r="P257">
        <v>9.0426780000000004</v>
      </c>
      <c r="Q257" t="s">
        <v>1915</v>
      </c>
      <c r="R257">
        <v>0</v>
      </c>
      <c r="S257" t="s">
        <v>1916</v>
      </c>
      <c r="T257">
        <v>79</v>
      </c>
      <c r="U257">
        <v>0</v>
      </c>
      <c r="V257">
        <f t="shared" si="3"/>
        <v>-1</v>
      </c>
    </row>
    <row r="258" spans="1:22" x14ac:dyDescent="0.25">
      <c r="A258" t="s">
        <v>1917</v>
      </c>
      <c r="B258" t="s">
        <v>260</v>
      </c>
      <c r="C258">
        <v>1994</v>
      </c>
      <c r="D258">
        <v>7.1</v>
      </c>
      <c r="E258">
        <v>73047</v>
      </c>
      <c r="F258" t="s">
        <v>1918</v>
      </c>
      <c r="G258">
        <v>3</v>
      </c>
      <c r="H258">
        <v>1994</v>
      </c>
      <c r="I258">
        <v>5459</v>
      </c>
      <c r="J258">
        <v>110632</v>
      </c>
      <c r="K258" t="s">
        <v>1919</v>
      </c>
      <c r="L258" t="s">
        <v>1920</v>
      </c>
      <c r="M258">
        <v>241</v>
      </c>
      <c r="N258">
        <v>34000000</v>
      </c>
      <c r="O258" t="s">
        <v>1921</v>
      </c>
      <c r="P258">
        <v>11.226856</v>
      </c>
      <c r="Q258" t="s">
        <v>1922</v>
      </c>
      <c r="R258">
        <v>50282766</v>
      </c>
      <c r="S258" t="s">
        <v>1923</v>
      </c>
      <c r="T258">
        <v>927</v>
      </c>
      <c r="U258">
        <v>1.47890488235294</v>
      </c>
      <c r="V258">
        <f t="shared" si="3"/>
        <v>0.47890488235294115</v>
      </c>
    </row>
    <row r="259" spans="1:22" x14ac:dyDescent="0.25">
      <c r="A259" t="s">
        <v>1924</v>
      </c>
      <c r="B259" t="s">
        <v>261</v>
      </c>
      <c r="C259">
        <v>1999</v>
      </c>
      <c r="D259">
        <v>5.7</v>
      </c>
      <c r="E259">
        <v>27409</v>
      </c>
      <c r="F259" t="s">
        <v>490</v>
      </c>
      <c r="G259">
        <v>3</v>
      </c>
      <c r="H259">
        <v>1999</v>
      </c>
      <c r="I259">
        <v>3269</v>
      </c>
      <c r="J259">
        <v>151738</v>
      </c>
      <c r="K259" t="s">
        <v>1925</v>
      </c>
      <c r="L259" t="s">
        <v>1926</v>
      </c>
      <c r="M259">
        <v>11355</v>
      </c>
      <c r="N259">
        <v>25000000</v>
      </c>
      <c r="O259" t="s">
        <v>1927</v>
      </c>
      <c r="P259">
        <v>7.2576789999999898</v>
      </c>
      <c r="Q259" t="s">
        <v>1928</v>
      </c>
      <c r="R259">
        <v>84565230</v>
      </c>
      <c r="S259" t="s">
        <v>1929</v>
      </c>
      <c r="T259">
        <v>378</v>
      </c>
      <c r="U259">
        <v>3.3826092000000001</v>
      </c>
      <c r="V259">
        <f t="shared" ref="V259:V322" si="4">(R259-N259)/N259</f>
        <v>2.3826092000000001</v>
      </c>
    </row>
    <row r="260" spans="1:22" x14ac:dyDescent="0.25">
      <c r="A260" t="s">
        <v>1930</v>
      </c>
      <c r="B260" t="s">
        <v>262</v>
      </c>
      <c r="C260">
        <v>1987</v>
      </c>
      <c r="D260">
        <v>6.3</v>
      </c>
      <c r="E260">
        <v>17734</v>
      </c>
      <c r="F260" t="s">
        <v>383</v>
      </c>
      <c r="G260">
        <v>3</v>
      </c>
      <c r="H260">
        <v>1987</v>
      </c>
      <c r="I260">
        <v>5767</v>
      </c>
      <c r="J260">
        <v>93629</v>
      </c>
      <c r="K260" t="s">
        <v>1931</v>
      </c>
      <c r="L260" t="s">
        <v>1932</v>
      </c>
      <c r="M260">
        <v>10072</v>
      </c>
      <c r="N260">
        <v>5000000</v>
      </c>
      <c r="O260" t="s">
        <v>386</v>
      </c>
      <c r="P260">
        <v>10.035081</v>
      </c>
      <c r="Q260" t="s">
        <v>946</v>
      </c>
      <c r="R260">
        <v>44793222</v>
      </c>
      <c r="S260" t="s">
        <v>1933</v>
      </c>
      <c r="T260">
        <v>363</v>
      </c>
      <c r="U260">
        <v>8.9586444000000007</v>
      </c>
      <c r="V260">
        <f t="shared" si="4"/>
        <v>7.9586443999999998</v>
      </c>
    </row>
    <row r="261" spans="1:22" x14ac:dyDescent="0.25">
      <c r="A261" t="s">
        <v>1934</v>
      </c>
      <c r="B261" t="s">
        <v>263</v>
      </c>
      <c r="C261">
        <v>1999</v>
      </c>
      <c r="D261">
        <v>6.9</v>
      </c>
      <c r="E261">
        <v>67217</v>
      </c>
      <c r="F261" t="s">
        <v>355</v>
      </c>
      <c r="G261">
        <v>3</v>
      </c>
      <c r="H261">
        <v>1999</v>
      </c>
      <c r="I261">
        <v>3495</v>
      </c>
      <c r="J261">
        <v>125439</v>
      </c>
      <c r="K261" t="s">
        <v>1935</v>
      </c>
      <c r="L261" t="s">
        <v>1936</v>
      </c>
      <c r="M261">
        <v>509</v>
      </c>
      <c r="N261">
        <v>42000000</v>
      </c>
      <c r="O261" t="s">
        <v>1927</v>
      </c>
      <c r="P261">
        <v>9.8740429999999897</v>
      </c>
      <c r="Q261" t="s">
        <v>1937</v>
      </c>
      <c r="R261">
        <v>363889678</v>
      </c>
      <c r="S261" t="s">
        <v>1938</v>
      </c>
      <c r="T261">
        <v>1309</v>
      </c>
      <c r="U261">
        <v>8.6640399523809499</v>
      </c>
      <c r="V261">
        <f t="shared" si="4"/>
        <v>7.6640399523809526</v>
      </c>
    </row>
    <row r="262" spans="1:22" x14ac:dyDescent="0.25">
      <c r="A262" t="s">
        <v>1939</v>
      </c>
      <c r="B262" t="s">
        <v>264</v>
      </c>
      <c r="C262">
        <v>1954</v>
      </c>
      <c r="D262">
        <v>8.4</v>
      </c>
      <c r="E262">
        <v>42010</v>
      </c>
      <c r="F262" t="s">
        <v>1940</v>
      </c>
      <c r="G262">
        <v>0</v>
      </c>
      <c r="H262">
        <v>1954</v>
      </c>
      <c r="I262">
        <v>1812</v>
      </c>
      <c r="J262">
        <v>47296</v>
      </c>
      <c r="K262" t="s">
        <v>1941</v>
      </c>
      <c r="L262" t="s">
        <v>1942</v>
      </c>
      <c r="M262">
        <v>654</v>
      </c>
      <c r="N262">
        <v>910000</v>
      </c>
      <c r="O262" t="s">
        <v>1115</v>
      </c>
      <c r="P262">
        <v>18.211092999999899</v>
      </c>
      <c r="Q262" t="s">
        <v>1943</v>
      </c>
      <c r="R262">
        <v>9600000</v>
      </c>
      <c r="S262" t="s">
        <v>1944</v>
      </c>
      <c r="T262">
        <v>368</v>
      </c>
      <c r="U262">
        <v>10.5494505494505</v>
      </c>
      <c r="V262">
        <f t="shared" si="4"/>
        <v>9.5494505494505493</v>
      </c>
    </row>
    <row r="263" spans="1:22" x14ac:dyDescent="0.25">
      <c r="A263" t="s">
        <v>1945</v>
      </c>
      <c r="B263" t="s">
        <v>265</v>
      </c>
      <c r="C263">
        <v>1998</v>
      </c>
      <c r="D263">
        <v>7.2</v>
      </c>
      <c r="E263">
        <v>38595</v>
      </c>
      <c r="F263" t="s">
        <v>1664</v>
      </c>
      <c r="G263">
        <v>2</v>
      </c>
      <c r="H263">
        <v>1998</v>
      </c>
      <c r="I263">
        <v>2247</v>
      </c>
      <c r="J263">
        <v>120780</v>
      </c>
      <c r="K263" t="s">
        <v>1946</v>
      </c>
      <c r="L263" t="s">
        <v>1947</v>
      </c>
      <c r="M263">
        <v>1389</v>
      </c>
      <c r="N263">
        <v>48000000</v>
      </c>
      <c r="O263" t="s">
        <v>1948</v>
      </c>
      <c r="P263">
        <v>7.3498119999999902</v>
      </c>
      <c r="Q263" t="s">
        <v>1949</v>
      </c>
      <c r="R263">
        <v>77745568</v>
      </c>
      <c r="S263" t="s">
        <v>1950</v>
      </c>
      <c r="T263">
        <v>338</v>
      </c>
      <c r="U263">
        <v>1.61969933333333</v>
      </c>
      <c r="V263">
        <f t="shared" si="4"/>
        <v>0.61969933333333338</v>
      </c>
    </row>
    <row r="264" spans="1:22" x14ac:dyDescent="0.25">
      <c r="A264" t="s">
        <v>1951</v>
      </c>
      <c r="B264" t="s">
        <v>266</v>
      </c>
      <c r="C264">
        <v>2001</v>
      </c>
      <c r="D264">
        <v>5.4</v>
      </c>
      <c r="E264">
        <v>97519</v>
      </c>
      <c r="F264" t="s">
        <v>1952</v>
      </c>
      <c r="G264">
        <v>2</v>
      </c>
      <c r="H264">
        <v>2001</v>
      </c>
      <c r="I264">
        <v>2675</v>
      </c>
      <c r="J264">
        <v>213149</v>
      </c>
      <c r="K264" t="s">
        <v>1953</v>
      </c>
      <c r="L264" t="s">
        <v>1954</v>
      </c>
      <c r="M264">
        <v>676</v>
      </c>
      <c r="N264">
        <v>140000000</v>
      </c>
      <c r="O264" t="s">
        <v>1955</v>
      </c>
      <c r="P264">
        <v>11.419388</v>
      </c>
      <c r="Q264" t="s">
        <v>1651</v>
      </c>
      <c r="R264">
        <v>449220945</v>
      </c>
      <c r="S264" t="s">
        <v>1956</v>
      </c>
      <c r="T264">
        <v>1833</v>
      </c>
      <c r="U264">
        <v>3.2087210357142801</v>
      </c>
      <c r="V264">
        <f t="shared" si="4"/>
        <v>2.2087210357142859</v>
      </c>
    </row>
    <row r="265" spans="1:22" x14ac:dyDescent="0.25">
      <c r="A265" t="s">
        <v>1957</v>
      </c>
      <c r="B265" t="s">
        <v>267</v>
      </c>
      <c r="C265">
        <v>1986</v>
      </c>
      <c r="D265">
        <v>6.3</v>
      </c>
      <c r="E265">
        <v>12574</v>
      </c>
      <c r="F265" t="s">
        <v>1292</v>
      </c>
      <c r="G265">
        <v>3</v>
      </c>
      <c r="H265">
        <v>1986</v>
      </c>
      <c r="I265">
        <v>2070</v>
      </c>
      <c r="J265">
        <v>91738</v>
      </c>
      <c r="K265" t="s">
        <v>1958</v>
      </c>
      <c r="L265" t="s">
        <v>1959</v>
      </c>
      <c r="M265">
        <v>10013</v>
      </c>
      <c r="N265">
        <v>18000000</v>
      </c>
      <c r="O265" t="s">
        <v>1960</v>
      </c>
      <c r="P265">
        <v>7.4716550000000002</v>
      </c>
      <c r="Q265" t="s">
        <v>598</v>
      </c>
      <c r="R265">
        <v>41382841</v>
      </c>
      <c r="S265" t="s">
        <v>1961</v>
      </c>
      <c r="T265">
        <v>138</v>
      </c>
      <c r="U265">
        <v>2.29904672222222</v>
      </c>
      <c r="V265">
        <f t="shared" si="4"/>
        <v>1.2990467222222222</v>
      </c>
    </row>
    <row r="266" spans="1:22" x14ac:dyDescent="0.25">
      <c r="A266" t="s">
        <v>1962</v>
      </c>
      <c r="B266" t="s">
        <v>268</v>
      </c>
      <c r="C266">
        <v>1993</v>
      </c>
      <c r="D266">
        <v>7.6</v>
      </c>
      <c r="E266">
        <v>54221</v>
      </c>
      <c r="F266" t="s">
        <v>888</v>
      </c>
      <c r="G266">
        <v>2</v>
      </c>
      <c r="H266">
        <v>1993</v>
      </c>
      <c r="I266">
        <v>5919</v>
      </c>
      <c r="J266">
        <v>107818</v>
      </c>
      <c r="K266" t="s">
        <v>1963</v>
      </c>
      <c r="L266" t="s">
        <v>1964</v>
      </c>
      <c r="M266">
        <v>9800</v>
      </c>
      <c r="N266">
        <v>26000000</v>
      </c>
      <c r="O266" t="s">
        <v>590</v>
      </c>
      <c r="P266">
        <v>13.373006</v>
      </c>
      <c r="Q266" t="s">
        <v>1965</v>
      </c>
      <c r="R266">
        <v>206678440</v>
      </c>
      <c r="S266" t="s">
        <v>1966</v>
      </c>
      <c r="T266">
        <v>1019</v>
      </c>
      <c r="U266">
        <v>7.9491707692307596</v>
      </c>
      <c r="V266">
        <f t="shared" si="4"/>
        <v>6.9491707692307694</v>
      </c>
    </row>
    <row r="267" spans="1:22" x14ac:dyDescent="0.25">
      <c r="A267" t="s">
        <v>1967</v>
      </c>
      <c r="B267" t="s">
        <v>269</v>
      </c>
      <c r="C267">
        <v>2000</v>
      </c>
      <c r="D267">
        <v>7</v>
      </c>
      <c r="E267">
        <v>55982</v>
      </c>
      <c r="F267" t="s">
        <v>409</v>
      </c>
      <c r="G267">
        <v>3</v>
      </c>
      <c r="H267">
        <v>2000</v>
      </c>
      <c r="I267">
        <v>319</v>
      </c>
      <c r="J267">
        <v>134847</v>
      </c>
      <c r="K267" t="s">
        <v>1968</v>
      </c>
      <c r="L267" t="s">
        <v>1969</v>
      </c>
      <c r="M267">
        <v>2787</v>
      </c>
      <c r="N267">
        <v>23000000</v>
      </c>
      <c r="O267" t="s">
        <v>1970</v>
      </c>
      <c r="P267">
        <v>6.4243990000000002</v>
      </c>
      <c r="Q267" t="s">
        <v>1971</v>
      </c>
      <c r="R267">
        <v>53187659</v>
      </c>
      <c r="S267" t="s">
        <v>1972</v>
      </c>
      <c r="T267">
        <v>1812</v>
      </c>
      <c r="U267">
        <v>2.3125069130434701</v>
      </c>
      <c r="V267">
        <f t="shared" si="4"/>
        <v>1.3125069130434783</v>
      </c>
    </row>
    <row r="268" spans="1:22" x14ac:dyDescent="0.25">
      <c r="A268" t="s">
        <v>1973</v>
      </c>
      <c r="B268" t="s">
        <v>270</v>
      </c>
      <c r="C268">
        <v>2001</v>
      </c>
      <c r="D268">
        <v>5.5</v>
      </c>
      <c r="E268">
        <v>73596</v>
      </c>
      <c r="F268" t="s">
        <v>1974</v>
      </c>
      <c r="G268">
        <v>1</v>
      </c>
      <c r="H268">
        <v>1968</v>
      </c>
      <c r="I268">
        <v>599</v>
      </c>
      <c r="J268">
        <v>63442</v>
      </c>
      <c r="K268" t="s">
        <v>1975</v>
      </c>
      <c r="L268" t="s">
        <v>1976</v>
      </c>
      <c r="M268">
        <v>871</v>
      </c>
      <c r="N268">
        <v>5800000</v>
      </c>
      <c r="O268" t="s">
        <v>1977</v>
      </c>
      <c r="P268">
        <v>17.784977999999999</v>
      </c>
      <c r="Q268" t="s">
        <v>1558</v>
      </c>
      <c r="R268">
        <v>33395426</v>
      </c>
      <c r="S268" t="s">
        <v>1978</v>
      </c>
      <c r="T268">
        <v>958</v>
      </c>
      <c r="U268">
        <v>5.7578320689655103</v>
      </c>
      <c r="V268">
        <f t="shared" si="4"/>
        <v>4.7578320689655174</v>
      </c>
    </row>
    <row r="269" spans="1:22" x14ac:dyDescent="0.25">
      <c r="A269" t="s">
        <v>1979</v>
      </c>
      <c r="B269" t="s">
        <v>271</v>
      </c>
      <c r="C269">
        <v>1986</v>
      </c>
      <c r="D269">
        <v>8.1999999999999993</v>
      </c>
      <c r="E269">
        <v>110867</v>
      </c>
      <c r="F269" t="s">
        <v>1980</v>
      </c>
      <c r="G269">
        <v>0</v>
      </c>
      <c r="H269">
        <v>1986</v>
      </c>
      <c r="I269">
        <v>3558</v>
      </c>
      <c r="J269">
        <v>91763</v>
      </c>
      <c r="K269" t="s">
        <v>1981</v>
      </c>
      <c r="L269" t="s">
        <v>1982</v>
      </c>
      <c r="M269">
        <v>792</v>
      </c>
      <c r="N269">
        <v>6000000</v>
      </c>
      <c r="O269" t="s">
        <v>1983</v>
      </c>
      <c r="P269">
        <v>18.206972</v>
      </c>
      <c r="Q269" t="s">
        <v>1984</v>
      </c>
      <c r="R269">
        <v>138530565</v>
      </c>
      <c r="S269" t="s">
        <v>1985</v>
      </c>
      <c r="T269">
        <v>1236</v>
      </c>
      <c r="U269">
        <v>23.088427500000002</v>
      </c>
      <c r="V269">
        <f t="shared" si="4"/>
        <v>22.088427500000002</v>
      </c>
    </row>
    <row r="270" spans="1:22" x14ac:dyDescent="0.25">
      <c r="A270" t="s">
        <v>1986</v>
      </c>
      <c r="B270" t="s">
        <v>272</v>
      </c>
      <c r="C270">
        <v>1991</v>
      </c>
      <c r="D270">
        <v>6.9</v>
      </c>
      <c r="E270">
        <v>37722</v>
      </c>
      <c r="F270" t="s">
        <v>1987</v>
      </c>
      <c r="G270">
        <v>0</v>
      </c>
      <c r="H270">
        <v>1991</v>
      </c>
      <c r="I270">
        <v>512</v>
      </c>
      <c r="J270">
        <v>102685</v>
      </c>
      <c r="K270" t="s">
        <v>1988</v>
      </c>
      <c r="L270" t="s">
        <v>1989</v>
      </c>
      <c r="M270">
        <v>1089</v>
      </c>
      <c r="N270">
        <v>24000000</v>
      </c>
      <c r="O270" t="s">
        <v>1990</v>
      </c>
      <c r="P270">
        <v>11.4530929999999</v>
      </c>
      <c r="Q270" t="s">
        <v>1991</v>
      </c>
      <c r="R270">
        <v>83531958</v>
      </c>
      <c r="S270" t="s">
        <v>1992</v>
      </c>
      <c r="T270">
        <v>861</v>
      </c>
      <c r="U270">
        <v>3.4804982500000001</v>
      </c>
      <c r="V270">
        <f t="shared" si="4"/>
        <v>2.4804982500000001</v>
      </c>
    </row>
    <row r="271" spans="1:22" x14ac:dyDescent="0.25">
      <c r="A271" t="s">
        <v>1993</v>
      </c>
      <c r="B271" t="s">
        <v>273</v>
      </c>
      <c r="C271">
        <v>1987</v>
      </c>
      <c r="D271">
        <v>7.8</v>
      </c>
      <c r="E271">
        <v>90730</v>
      </c>
      <c r="F271" t="s">
        <v>734</v>
      </c>
      <c r="G271">
        <v>0</v>
      </c>
      <c r="H271">
        <v>1987</v>
      </c>
      <c r="I271">
        <v>1928</v>
      </c>
      <c r="J271">
        <v>93773</v>
      </c>
      <c r="K271" t="s">
        <v>1994</v>
      </c>
      <c r="L271" t="s">
        <v>1995</v>
      </c>
      <c r="M271">
        <v>106</v>
      </c>
      <c r="N271">
        <v>18000000</v>
      </c>
      <c r="O271" t="s">
        <v>1073</v>
      </c>
      <c r="P271">
        <v>18.495694</v>
      </c>
      <c r="Q271" t="s">
        <v>1996</v>
      </c>
      <c r="R271">
        <v>98235548</v>
      </c>
      <c r="S271" t="s">
        <v>1997</v>
      </c>
      <c r="T271">
        <v>2129</v>
      </c>
      <c r="U271">
        <v>5.4575304444444397</v>
      </c>
      <c r="V271">
        <f t="shared" si="4"/>
        <v>4.4575304444444441</v>
      </c>
    </row>
    <row r="272" spans="1:22" x14ac:dyDescent="0.25">
      <c r="A272" t="s">
        <v>1998</v>
      </c>
      <c r="B272" t="s">
        <v>274</v>
      </c>
      <c r="C272">
        <v>1990</v>
      </c>
      <c r="D272">
        <v>6.7</v>
      </c>
      <c r="E272">
        <v>61642</v>
      </c>
      <c r="F272" t="s">
        <v>355</v>
      </c>
      <c r="G272">
        <v>3</v>
      </c>
      <c r="H272">
        <v>1990</v>
      </c>
      <c r="I272">
        <v>2156</v>
      </c>
      <c r="J272">
        <v>100405</v>
      </c>
      <c r="K272" t="s">
        <v>1999</v>
      </c>
      <c r="L272" t="s">
        <v>2000</v>
      </c>
      <c r="M272">
        <v>114</v>
      </c>
      <c r="N272">
        <v>14000000</v>
      </c>
      <c r="O272" t="s">
        <v>2001</v>
      </c>
      <c r="P272">
        <v>13.348451000000001</v>
      </c>
      <c r="Q272" t="s">
        <v>1482</v>
      </c>
      <c r="R272">
        <v>463000000</v>
      </c>
      <c r="S272" t="s">
        <v>2002</v>
      </c>
      <c r="T272">
        <v>1807</v>
      </c>
      <c r="U272">
        <v>33.071428571428498</v>
      </c>
      <c r="V272">
        <f t="shared" si="4"/>
        <v>32.071428571428569</v>
      </c>
    </row>
    <row r="273" spans="1:22" x14ac:dyDescent="0.25">
      <c r="A273" t="s">
        <v>2003</v>
      </c>
      <c r="B273" t="s">
        <v>275</v>
      </c>
      <c r="C273">
        <v>1960</v>
      </c>
      <c r="D273">
        <v>8.6999999999999993</v>
      </c>
      <c r="E273">
        <v>146915</v>
      </c>
      <c r="F273" t="s">
        <v>2004</v>
      </c>
      <c r="G273">
        <v>1</v>
      </c>
      <c r="H273">
        <v>1960</v>
      </c>
      <c r="I273">
        <v>2039</v>
      </c>
      <c r="J273">
        <v>54215</v>
      </c>
      <c r="K273" t="s">
        <v>2005</v>
      </c>
      <c r="L273" t="s">
        <v>2006</v>
      </c>
      <c r="M273">
        <v>539</v>
      </c>
      <c r="N273">
        <v>806948</v>
      </c>
      <c r="O273" t="s">
        <v>1715</v>
      </c>
      <c r="P273">
        <v>36.826309000000002</v>
      </c>
      <c r="Q273" t="s">
        <v>2007</v>
      </c>
      <c r="R273">
        <v>32000000</v>
      </c>
      <c r="S273" t="s">
        <v>2008</v>
      </c>
      <c r="T273">
        <v>2405</v>
      </c>
      <c r="U273">
        <v>39.6555911905104</v>
      </c>
      <c r="V273">
        <f t="shared" si="4"/>
        <v>38.655591190510414</v>
      </c>
    </row>
    <row r="274" spans="1:22" x14ac:dyDescent="0.25">
      <c r="A274" t="s">
        <v>2009</v>
      </c>
      <c r="B274" t="s">
        <v>276</v>
      </c>
      <c r="C274">
        <v>1980</v>
      </c>
      <c r="D274">
        <v>6.2</v>
      </c>
      <c r="E274">
        <v>3382</v>
      </c>
      <c r="F274" t="s">
        <v>674</v>
      </c>
      <c r="G274">
        <v>3</v>
      </c>
      <c r="H274">
        <v>1934</v>
      </c>
      <c r="I274">
        <v>4702</v>
      </c>
      <c r="J274">
        <v>25465</v>
      </c>
      <c r="K274" t="s">
        <v>2010</v>
      </c>
      <c r="L274" t="s">
        <v>2011</v>
      </c>
      <c r="M274">
        <v>27346</v>
      </c>
      <c r="N274">
        <v>350000</v>
      </c>
      <c r="O274" t="s">
        <v>604</v>
      </c>
      <c r="P274">
        <v>4.8384689999999999</v>
      </c>
      <c r="Q274" t="s">
        <v>2012</v>
      </c>
      <c r="R274">
        <v>0</v>
      </c>
      <c r="S274" t="s">
        <v>2013</v>
      </c>
      <c r="T274">
        <v>77</v>
      </c>
      <c r="U274">
        <v>0</v>
      </c>
      <c r="V274">
        <f t="shared" si="4"/>
        <v>-1</v>
      </c>
    </row>
    <row r="275" spans="1:22" x14ac:dyDescent="0.25">
      <c r="A275" t="s">
        <v>2014</v>
      </c>
      <c r="B275" t="s">
        <v>277</v>
      </c>
      <c r="C275">
        <v>1976</v>
      </c>
      <c r="D275">
        <v>8.1</v>
      </c>
      <c r="E275">
        <v>100022</v>
      </c>
      <c r="F275" t="s">
        <v>2015</v>
      </c>
      <c r="G275">
        <v>1</v>
      </c>
      <c r="H275">
        <v>1976</v>
      </c>
      <c r="I275">
        <v>2267</v>
      </c>
      <c r="J275">
        <v>75148</v>
      </c>
      <c r="K275" t="s">
        <v>2016</v>
      </c>
      <c r="L275" t="s">
        <v>2017</v>
      </c>
      <c r="M275">
        <v>1366</v>
      </c>
      <c r="N275">
        <v>1000000</v>
      </c>
      <c r="O275" t="s">
        <v>590</v>
      </c>
      <c r="P275">
        <v>14.774065999999999</v>
      </c>
      <c r="Q275" t="s">
        <v>991</v>
      </c>
      <c r="R275">
        <v>117235147</v>
      </c>
      <c r="S275" t="s">
        <v>2018</v>
      </c>
      <c r="T275">
        <v>1843</v>
      </c>
      <c r="U275">
        <v>117.235147</v>
      </c>
      <c r="V275">
        <f t="shared" si="4"/>
        <v>116.235147</v>
      </c>
    </row>
    <row r="276" spans="1:22" x14ac:dyDescent="0.25">
      <c r="A276" t="s">
        <v>2019</v>
      </c>
      <c r="B276" t="s">
        <v>278</v>
      </c>
      <c r="C276">
        <v>1988</v>
      </c>
      <c r="D276">
        <v>7.6</v>
      </c>
      <c r="E276">
        <v>54375</v>
      </c>
      <c r="F276" t="s">
        <v>2020</v>
      </c>
      <c r="G276">
        <v>1</v>
      </c>
      <c r="H276">
        <v>1988</v>
      </c>
      <c r="I276">
        <v>136</v>
      </c>
      <c r="J276">
        <v>96438</v>
      </c>
      <c r="K276" t="s">
        <v>2021</v>
      </c>
      <c r="L276" t="s">
        <v>2022</v>
      </c>
      <c r="M276">
        <v>856</v>
      </c>
      <c r="N276">
        <v>70000000</v>
      </c>
      <c r="O276" t="s">
        <v>2023</v>
      </c>
      <c r="P276">
        <v>16.785959999999999</v>
      </c>
      <c r="Q276" t="s">
        <v>2024</v>
      </c>
      <c r="R276">
        <v>329803958</v>
      </c>
      <c r="S276" t="s">
        <v>2025</v>
      </c>
      <c r="T276">
        <v>1466</v>
      </c>
      <c r="U276">
        <v>4.7114851142857104</v>
      </c>
      <c r="V276">
        <f t="shared" si="4"/>
        <v>3.7114851142857144</v>
      </c>
    </row>
    <row r="277" spans="1:22" x14ac:dyDescent="0.25">
      <c r="A277" t="s">
        <v>2026</v>
      </c>
      <c r="B277" t="s">
        <v>280</v>
      </c>
      <c r="C277" t="s">
        <v>279</v>
      </c>
      <c r="D277">
        <v>7.8</v>
      </c>
      <c r="E277">
        <v>12360</v>
      </c>
      <c r="F277" t="s">
        <v>663</v>
      </c>
      <c r="G277">
        <v>3</v>
      </c>
      <c r="H277">
        <v>1936</v>
      </c>
      <c r="I277">
        <v>4069</v>
      </c>
      <c r="J277">
        <v>28203</v>
      </c>
      <c r="K277" t="s">
        <v>2027</v>
      </c>
      <c r="L277" t="s">
        <v>2028</v>
      </c>
      <c r="M277">
        <v>6003</v>
      </c>
      <c r="N277">
        <v>0</v>
      </c>
      <c r="O277" t="s">
        <v>512</v>
      </c>
      <c r="P277">
        <v>6.9909899999999903</v>
      </c>
      <c r="Q277" t="s">
        <v>2029</v>
      </c>
      <c r="R277">
        <v>38901218</v>
      </c>
      <c r="S277" t="s">
        <v>2030</v>
      </c>
      <c r="T277">
        <v>145</v>
      </c>
      <c r="U277">
        <v>0</v>
      </c>
      <c r="V277" t="e">
        <f t="shared" si="4"/>
        <v>#DIV/0!</v>
      </c>
    </row>
    <row r="278" spans="1:22" x14ac:dyDescent="0.25">
      <c r="A278" t="s">
        <v>2031</v>
      </c>
      <c r="B278" t="s">
        <v>281</v>
      </c>
      <c r="C278">
        <v>1998</v>
      </c>
      <c r="D278">
        <v>7.2</v>
      </c>
      <c r="E278">
        <v>58201</v>
      </c>
      <c r="F278" t="s">
        <v>1379</v>
      </c>
      <c r="G278">
        <v>1</v>
      </c>
      <c r="H278">
        <v>1998</v>
      </c>
      <c r="I278">
        <v>6339</v>
      </c>
      <c r="J278">
        <v>122690</v>
      </c>
      <c r="K278" t="s">
        <v>2032</v>
      </c>
      <c r="L278" t="s">
        <v>2033</v>
      </c>
      <c r="M278">
        <v>8195</v>
      </c>
      <c r="N278">
        <v>55000000</v>
      </c>
      <c r="O278" t="s">
        <v>2034</v>
      </c>
      <c r="P278">
        <v>9.6720939999999995</v>
      </c>
      <c r="Q278" t="s">
        <v>2035</v>
      </c>
      <c r="R278">
        <v>41610884</v>
      </c>
      <c r="S278" t="s">
        <v>2036</v>
      </c>
      <c r="T278">
        <v>670</v>
      </c>
      <c r="U278">
        <v>0.75656152727272696</v>
      </c>
      <c r="V278">
        <f t="shared" si="4"/>
        <v>-0.24343847272727273</v>
      </c>
    </row>
    <row r="279" spans="1:22" x14ac:dyDescent="0.25">
      <c r="A279" t="s">
        <v>2037</v>
      </c>
      <c r="B279" t="s">
        <v>282</v>
      </c>
      <c r="C279">
        <v>2001</v>
      </c>
      <c r="D279">
        <v>6.5</v>
      </c>
      <c r="E279">
        <v>52716</v>
      </c>
      <c r="F279" t="s">
        <v>2038</v>
      </c>
      <c r="G279">
        <v>0</v>
      </c>
      <c r="H279">
        <v>2001</v>
      </c>
      <c r="I279">
        <v>7493</v>
      </c>
      <c r="J279">
        <v>266915</v>
      </c>
      <c r="K279" t="s">
        <v>2039</v>
      </c>
      <c r="L279" t="s">
        <v>2040</v>
      </c>
      <c r="M279">
        <v>5175</v>
      </c>
      <c r="N279">
        <v>90000000</v>
      </c>
      <c r="O279" t="s">
        <v>2041</v>
      </c>
      <c r="P279">
        <v>8.3459850000000007</v>
      </c>
      <c r="Q279" t="s">
        <v>387</v>
      </c>
      <c r="R279">
        <v>347325802</v>
      </c>
      <c r="S279" t="s">
        <v>2042</v>
      </c>
      <c r="T279">
        <v>1078</v>
      </c>
      <c r="U279">
        <v>3.8591755777777701</v>
      </c>
      <c r="V279">
        <f t="shared" si="4"/>
        <v>2.8591755777777776</v>
      </c>
    </row>
    <row r="280" spans="1:22" x14ac:dyDescent="0.25">
      <c r="A280" t="s">
        <v>2043</v>
      </c>
      <c r="B280" t="s">
        <v>283</v>
      </c>
      <c r="C280">
        <v>1998</v>
      </c>
      <c r="D280">
        <v>6.8</v>
      </c>
      <c r="E280">
        <v>56376</v>
      </c>
      <c r="F280" t="s">
        <v>2044</v>
      </c>
      <c r="G280">
        <v>3</v>
      </c>
      <c r="H280">
        <v>1998</v>
      </c>
      <c r="I280">
        <v>1392</v>
      </c>
      <c r="J280">
        <v>120812</v>
      </c>
      <c r="K280" t="s">
        <v>2045</v>
      </c>
      <c r="L280" t="s">
        <v>2046</v>
      </c>
      <c r="M280">
        <v>2109</v>
      </c>
      <c r="N280">
        <v>33000000</v>
      </c>
      <c r="O280" t="s">
        <v>2041</v>
      </c>
      <c r="P280">
        <v>11.840557</v>
      </c>
      <c r="Q280" t="s">
        <v>387</v>
      </c>
      <c r="R280">
        <v>244386864</v>
      </c>
      <c r="S280" t="s">
        <v>2047</v>
      </c>
      <c r="T280">
        <v>1254</v>
      </c>
      <c r="U280">
        <v>7.4056625454545397</v>
      </c>
      <c r="V280">
        <f t="shared" si="4"/>
        <v>6.4056625454545451</v>
      </c>
    </row>
    <row r="281" spans="1:22" x14ac:dyDescent="0.25">
      <c r="A281" t="s">
        <v>2048</v>
      </c>
      <c r="B281" t="s">
        <v>284</v>
      </c>
      <c r="C281">
        <v>1993</v>
      </c>
      <c r="D281">
        <v>6.6</v>
      </c>
      <c r="E281">
        <v>44179</v>
      </c>
      <c r="F281" t="s">
        <v>1885</v>
      </c>
      <c r="G281">
        <v>2</v>
      </c>
      <c r="H281">
        <v>1993</v>
      </c>
      <c r="I281">
        <v>556</v>
      </c>
      <c r="J281">
        <v>108160</v>
      </c>
      <c r="K281" t="s">
        <v>2049</v>
      </c>
      <c r="L281" t="s">
        <v>2050</v>
      </c>
      <c r="M281">
        <v>858</v>
      </c>
      <c r="N281">
        <v>21000000</v>
      </c>
      <c r="O281" t="s">
        <v>671</v>
      </c>
      <c r="P281">
        <v>10.234919</v>
      </c>
      <c r="Q281" t="s">
        <v>2051</v>
      </c>
      <c r="R281">
        <v>227799884</v>
      </c>
      <c r="S281" t="s">
        <v>2052</v>
      </c>
      <c r="T281">
        <v>630</v>
      </c>
      <c r="U281">
        <v>10.8476135238095</v>
      </c>
      <c r="V281">
        <f t="shared" si="4"/>
        <v>9.8476135238095246</v>
      </c>
    </row>
    <row r="282" spans="1:22" x14ac:dyDescent="0.25">
      <c r="A282" t="s">
        <v>2053</v>
      </c>
      <c r="B282" t="s">
        <v>285</v>
      </c>
      <c r="C282">
        <v>1954</v>
      </c>
      <c r="D282">
        <v>7.6</v>
      </c>
      <c r="E282">
        <v>1085</v>
      </c>
      <c r="F282" t="s">
        <v>2054</v>
      </c>
      <c r="G282">
        <v>3</v>
      </c>
      <c r="H282">
        <v>1954</v>
      </c>
      <c r="I282">
        <v>5356</v>
      </c>
      <c r="J282">
        <v>47443</v>
      </c>
      <c r="K282" t="s">
        <v>2055</v>
      </c>
      <c r="L282" t="s">
        <v>2056</v>
      </c>
      <c r="M282">
        <v>23620</v>
      </c>
      <c r="N282">
        <v>0</v>
      </c>
      <c r="O282" t="s">
        <v>2057</v>
      </c>
      <c r="P282">
        <v>0.97970100000000004</v>
      </c>
      <c r="Q282" t="s">
        <v>2058</v>
      </c>
      <c r="R282">
        <v>0</v>
      </c>
      <c r="S282" t="s">
        <v>2059</v>
      </c>
      <c r="T282">
        <v>17</v>
      </c>
      <c r="U282">
        <v>0</v>
      </c>
      <c r="V282" t="e">
        <f t="shared" si="4"/>
        <v>#DIV/0!</v>
      </c>
    </row>
    <row r="283" spans="1:22" x14ac:dyDescent="0.25">
      <c r="A283" t="s">
        <v>2060</v>
      </c>
      <c r="B283" t="s">
        <v>286</v>
      </c>
      <c r="C283">
        <v>1998</v>
      </c>
      <c r="D283">
        <v>8.5</v>
      </c>
      <c r="E283">
        <v>275666</v>
      </c>
      <c r="F283" t="s">
        <v>2061</v>
      </c>
      <c r="G283">
        <v>0</v>
      </c>
      <c r="H283">
        <v>1998</v>
      </c>
      <c r="I283">
        <v>1090</v>
      </c>
      <c r="J283">
        <v>120815</v>
      </c>
      <c r="K283" t="s">
        <v>2062</v>
      </c>
      <c r="L283" t="s">
        <v>2063</v>
      </c>
      <c r="M283">
        <v>857</v>
      </c>
      <c r="N283">
        <v>70000000</v>
      </c>
      <c r="O283" t="s">
        <v>2064</v>
      </c>
      <c r="P283">
        <v>21.758054000000001</v>
      </c>
      <c r="Q283" t="s">
        <v>2065</v>
      </c>
      <c r="R283">
        <v>481840909</v>
      </c>
      <c r="S283" t="s">
        <v>2066</v>
      </c>
      <c r="T283">
        <v>5148</v>
      </c>
      <c r="U283">
        <v>6.8834415571428504</v>
      </c>
      <c r="V283">
        <f t="shared" si="4"/>
        <v>5.8834415571428575</v>
      </c>
    </row>
    <row r="284" spans="1:22" x14ac:dyDescent="0.25">
      <c r="A284" t="s">
        <v>2067</v>
      </c>
      <c r="B284" t="s">
        <v>287</v>
      </c>
      <c r="C284">
        <v>1989</v>
      </c>
      <c r="D284">
        <v>7.5</v>
      </c>
      <c r="E284">
        <v>25220</v>
      </c>
      <c r="F284" t="s">
        <v>490</v>
      </c>
      <c r="G284">
        <v>2</v>
      </c>
      <c r="H284">
        <v>1989</v>
      </c>
      <c r="I284">
        <v>4270</v>
      </c>
      <c r="J284">
        <v>98258</v>
      </c>
      <c r="K284" t="s">
        <v>2068</v>
      </c>
      <c r="L284" t="s">
        <v>2069</v>
      </c>
      <c r="M284">
        <v>2028</v>
      </c>
      <c r="N284">
        <v>0</v>
      </c>
      <c r="O284" t="s">
        <v>671</v>
      </c>
      <c r="P284">
        <v>6.953646</v>
      </c>
      <c r="Q284" t="s">
        <v>2070</v>
      </c>
      <c r="R284">
        <v>20036737</v>
      </c>
      <c r="S284" t="s">
        <v>2071</v>
      </c>
      <c r="T284">
        <v>244</v>
      </c>
      <c r="U284">
        <v>0</v>
      </c>
      <c r="V284" t="e">
        <f t="shared" si="4"/>
        <v>#DIV/0!</v>
      </c>
    </row>
    <row r="285" spans="1:22" x14ac:dyDescent="0.25">
      <c r="A285" t="s">
        <v>2072</v>
      </c>
      <c r="B285" t="s">
        <v>288</v>
      </c>
      <c r="C285">
        <v>1997</v>
      </c>
      <c r="D285">
        <v>5.9</v>
      </c>
      <c r="E285">
        <v>48988</v>
      </c>
      <c r="F285" t="s">
        <v>1391</v>
      </c>
      <c r="G285">
        <v>3</v>
      </c>
      <c r="H285">
        <v>1997</v>
      </c>
      <c r="I285">
        <v>4643</v>
      </c>
      <c r="J285">
        <v>120082</v>
      </c>
      <c r="K285" t="s">
        <v>2073</v>
      </c>
      <c r="L285" t="s">
        <v>2074</v>
      </c>
      <c r="M285">
        <v>4233</v>
      </c>
      <c r="N285">
        <v>24000000</v>
      </c>
      <c r="O285" t="s">
        <v>1593</v>
      </c>
      <c r="P285">
        <v>11.264844999999999</v>
      </c>
      <c r="Q285" t="s">
        <v>2075</v>
      </c>
      <c r="R285">
        <v>172363301</v>
      </c>
      <c r="S285" t="s">
        <v>2076</v>
      </c>
      <c r="T285">
        <v>856</v>
      </c>
      <c r="U285">
        <v>7.1818042083333298</v>
      </c>
      <c r="V285">
        <f t="shared" si="4"/>
        <v>6.1818042083333333</v>
      </c>
    </row>
    <row r="286" spans="1:22" x14ac:dyDescent="0.25">
      <c r="A286" t="s">
        <v>2077</v>
      </c>
      <c r="B286" t="s">
        <v>289</v>
      </c>
      <c r="C286">
        <v>2000</v>
      </c>
      <c r="D286">
        <v>5.3</v>
      </c>
      <c r="E286">
        <v>38870</v>
      </c>
      <c r="F286" t="s">
        <v>1391</v>
      </c>
      <c r="G286">
        <v>3</v>
      </c>
      <c r="H286">
        <v>2000</v>
      </c>
      <c r="I286">
        <v>4644</v>
      </c>
      <c r="J286">
        <v>134084</v>
      </c>
      <c r="K286" t="s">
        <v>2078</v>
      </c>
      <c r="L286" t="s">
        <v>2079</v>
      </c>
      <c r="M286">
        <v>4234</v>
      </c>
      <c r="N286">
        <v>40000000</v>
      </c>
      <c r="O286" t="s">
        <v>1593</v>
      </c>
      <c r="P286">
        <v>9.7383710000000008</v>
      </c>
      <c r="Q286" t="s">
        <v>2080</v>
      </c>
      <c r="R286">
        <v>161834276</v>
      </c>
      <c r="S286" t="s">
        <v>2081</v>
      </c>
      <c r="T286">
        <v>749</v>
      </c>
      <c r="U286">
        <v>4.0458569000000004</v>
      </c>
      <c r="V286">
        <f t="shared" si="4"/>
        <v>3.0458569</v>
      </c>
    </row>
    <row r="287" spans="1:22" x14ac:dyDescent="0.25">
      <c r="A287" t="s">
        <v>2082</v>
      </c>
      <c r="B287" t="s">
        <v>291</v>
      </c>
      <c r="C287" t="s">
        <v>290</v>
      </c>
      <c r="D287">
        <v>7.2</v>
      </c>
      <c r="E287">
        <v>92543</v>
      </c>
      <c r="F287" t="s">
        <v>2083</v>
      </c>
      <c r="G287">
        <v>3</v>
      </c>
      <c r="H287">
        <v>1996</v>
      </c>
      <c r="I287">
        <v>649</v>
      </c>
      <c r="J287">
        <v>117571</v>
      </c>
      <c r="K287" t="s">
        <v>2084</v>
      </c>
      <c r="L287" t="s">
        <v>2085</v>
      </c>
      <c r="M287">
        <v>4232</v>
      </c>
      <c r="N287">
        <v>14000000</v>
      </c>
      <c r="O287" t="s">
        <v>2086</v>
      </c>
      <c r="P287">
        <v>13.326442999999999</v>
      </c>
      <c r="Q287" t="s">
        <v>2087</v>
      </c>
      <c r="R287">
        <v>173046663</v>
      </c>
      <c r="S287" t="s">
        <v>2088</v>
      </c>
      <c r="T287">
        <v>1520</v>
      </c>
      <c r="U287">
        <v>12.3604759285714</v>
      </c>
      <c r="V287">
        <f t="shared" si="4"/>
        <v>11.360475928571429</v>
      </c>
    </row>
    <row r="288" spans="1:22" x14ac:dyDescent="0.25">
      <c r="A288" t="s">
        <v>2089</v>
      </c>
      <c r="B288" t="s">
        <v>292</v>
      </c>
      <c r="C288">
        <v>1998</v>
      </c>
      <c r="D288">
        <v>7.4</v>
      </c>
      <c r="E288">
        <v>78654</v>
      </c>
      <c r="F288" t="s">
        <v>490</v>
      </c>
      <c r="G288">
        <v>3</v>
      </c>
      <c r="H288">
        <v>1998</v>
      </c>
      <c r="I288">
        <v>1926</v>
      </c>
      <c r="J288">
        <v>138097</v>
      </c>
      <c r="K288" t="s">
        <v>2090</v>
      </c>
      <c r="L288" t="s">
        <v>2091</v>
      </c>
      <c r="M288">
        <v>1934</v>
      </c>
      <c r="N288">
        <v>25000000</v>
      </c>
      <c r="O288" t="s">
        <v>2092</v>
      </c>
      <c r="P288">
        <v>13.813154999999901</v>
      </c>
      <c r="Q288" t="s">
        <v>2093</v>
      </c>
      <c r="R288">
        <v>289317794</v>
      </c>
      <c r="S288" t="s">
        <v>2094</v>
      </c>
      <c r="T288">
        <v>831</v>
      </c>
      <c r="U288">
        <v>11.572711760000001</v>
      </c>
      <c r="V288">
        <f t="shared" si="4"/>
        <v>10.572711760000001</v>
      </c>
    </row>
    <row r="289" spans="1:22" x14ac:dyDescent="0.25">
      <c r="A289" t="s">
        <v>2095</v>
      </c>
      <c r="B289" t="s">
        <v>293</v>
      </c>
      <c r="C289">
        <v>1992</v>
      </c>
      <c r="D289">
        <v>5.9</v>
      </c>
      <c r="E289">
        <v>25196</v>
      </c>
      <c r="F289" t="s">
        <v>2096</v>
      </c>
      <c r="G289">
        <v>3</v>
      </c>
      <c r="H289">
        <v>1992</v>
      </c>
      <c r="I289">
        <v>1352</v>
      </c>
      <c r="J289">
        <v>105417</v>
      </c>
      <c r="K289" t="s">
        <v>2097</v>
      </c>
      <c r="L289" t="s">
        <v>2098</v>
      </c>
      <c r="M289">
        <v>2005</v>
      </c>
      <c r="N289">
        <v>31000000</v>
      </c>
      <c r="O289" t="s">
        <v>2099</v>
      </c>
      <c r="P289">
        <v>18.830649999999999</v>
      </c>
      <c r="Q289" t="s">
        <v>1524</v>
      </c>
      <c r="R289">
        <v>231605150</v>
      </c>
      <c r="S289" t="s">
        <v>2100</v>
      </c>
      <c r="T289">
        <v>713</v>
      </c>
      <c r="U289">
        <v>7.4711338709677397</v>
      </c>
      <c r="V289">
        <f t="shared" si="4"/>
        <v>6.4711338709677415</v>
      </c>
    </row>
    <row r="290" spans="1:22" x14ac:dyDescent="0.25">
      <c r="A290" t="s">
        <v>2101</v>
      </c>
      <c r="B290" t="s">
        <v>294</v>
      </c>
      <c r="C290">
        <v>1999</v>
      </c>
      <c r="D290">
        <v>7.5</v>
      </c>
      <c r="E290">
        <v>108951</v>
      </c>
      <c r="F290" t="s">
        <v>2102</v>
      </c>
      <c r="G290">
        <v>3</v>
      </c>
      <c r="H290">
        <v>1999</v>
      </c>
      <c r="I290">
        <v>124</v>
      </c>
      <c r="J290">
        <v>162661</v>
      </c>
      <c r="K290" t="s">
        <v>2103</v>
      </c>
      <c r="L290" t="s">
        <v>2104</v>
      </c>
      <c r="M290">
        <v>2668</v>
      </c>
      <c r="N290">
        <v>100000000</v>
      </c>
      <c r="O290" t="s">
        <v>2105</v>
      </c>
      <c r="P290">
        <v>11.072361000000001</v>
      </c>
      <c r="Q290" t="s">
        <v>2106</v>
      </c>
      <c r="R290">
        <v>206071502</v>
      </c>
      <c r="S290" t="s">
        <v>2107</v>
      </c>
      <c r="T290">
        <v>1774</v>
      </c>
      <c r="U290">
        <v>2.06071502</v>
      </c>
      <c r="V290">
        <f t="shared" si="4"/>
        <v>1.06071502</v>
      </c>
    </row>
    <row r="291" spans="1:22" x14ac:dyDescent="0.25">
      <c r="A291" t="s">
        <v>2108</v>
      </c>
      <c r="B291" t="s">
        <v>295</v>
      </c>
      <c r="C291">
        <v>1959</v>
      </c>
      <c r="D291">
        <v>8.4</v>
      </c>
      <c r="E291">
        <v>68749</v>
      </c>
      <c r="F291" t="s">
        <v>810</v>
      </c>
      <c r="G291">
        <v>3</v>
      </c>
      <c r="H291">
        <v>1959</v>
      </c>
      <c r="I291">
        <v>2023</v>
      </c>
      <c r="J291">
        <v>53291</v>
      </c>
      <c r="K291" t="s">
        <v>2109</v>
      </c>
      <c r="L291" t="s">
        <v>2110</v>
      </c>
      <c r="M291">
        <v>239</v>
      </c>
      <c r="N291">
        <v>2883848</v>
      </c>
      <c r="O291" t="s">
        <v>493</v>
      </c>
      <c r="P291">
        <v>11.845107</v>
      </c>
      <c r="Q291" t="s">
        <v>2111</v>
      </c>
      <c r="R291">
        <v>25000000</v>
      </c>
      <c r="S291" t="s">
        <v>2112</v>
      </c>
      <c r="T291">
        <v>835</v>
      </c>
      <c r="U291">
        <v>8.66897284461594</v>
      </c>
      <c r="V291">
        <f t="shared" si="4"/>
        <v>7.6689728446159435</v>
      </c>
    </row>
    <row r="292" spans="1:22" x14ac:dyDescent="0.25">
      <c r="A292" t="s">
        <v>2113</v>
      </c>
      <c r="B292" t="s">
        <v>296</v>
      </c>
      <c r="C292">
        <v>1998</v>
      </c>
      <c r="D292">
        <v>5.6</v>
      </c>
      <c r="E292">
        <v>31924</v>
      </c>
      <c r="F292" t="s">
        <v>2114</v>
      </c>
      <c r="G292">
        <v>1</v>
      </c>
      <c r="H292">
        <v>1998</v>
      </c>
      <c r="I292">
        <v>446</v>
      </c>
      <c r="J292">
        <v>120184</v>
      </c>
      <c r="K292" t="s">
        <v>2115</v>
      </c>
      <c r="L292" t="s">
        <v>2116</v>
      </c>
      <c r="M292">
        <v>10153</v>
      </c>
      <c r="N292">
        <v>75000000</v>
      </c>
      <c r="O292" t="s">
        <v>2117</v>
      </c>
      <c r="P292">
        <v>7.1247350000000003</v>
      </c>
      <c r="Q292" t="s">
        <v>2118</v>
      </c>
      <c r="R292">
        <v>13100000</v>
      </c>
      <c r="S292" t="s">
        <v>2119</v>
      </c>
      <c r="T292">
        <v>483</v>
      </c>
      <c r="U292">
        <v>0.174666666666666</v>
      </c>
      <c r="V292">
        <f t="shared" si="4"/>
        <v>-0.82533333333333336</v>
      </c>
    </row>
    <row r="293" spans="1:22" x14ac:dyDescent="0.25">
      <c r="A293" t="s">
        <v>2120</v>
      </c>
      <c r="B293" t="s">
        <v>297</v>
      </c>
      <c r="C293">
        <v>1977</v>
      </c>
      <c r="D293">
        <v>8.8000000000000007</v>
      </c>
      <c r="E293">
        <v>326619</v>
      </c>
      <c r="F293" t="s">
        <v>2121</v>
      </c>
      <c r="G293">
        <v>1</v>
      </c>
      <c r="H293">
        <v>1977</v>
      </c>
      <c r="I293">
        <v>669</v>
      </c>
      <c r="J293">
        <v>76759</v>
      </c>
      <c r="K293" t="s">
        <v>2122</v>
      </c>
      <c r="L293" t="s">
        <v>2123</v>
      </c>
      <c r="M293">
        <v>11</v>
      </c>
      <c r="N293">
        <v>11000000</v>
      </c>
      <c r="O293" t="s">
        <v>2124</v>
      </c>
      <c r="P293">
        <v>42.149696999999897</v>
      </c>
      <c r="Q293" t="s">
        <v>2125</v>
      </c>
      <c r="R293">
        <v>775398007</v>
      </c>
      <c r="S293" t="s">
        <v>2126</v>
      </c>
      <c r="T293">
        <v>6778</v>
      </c>
      <c r="U293">
        <v>70.490727909090893</v>
      </c>
      <c r="V293">
        <f t="shared" si="4"/>
        <v>69.490727909090907</v>
      </c>
    </row>
    <row r="294" spans="1:22" x14ac:dyDescent="0.25">
      <c r="A294" t="s">
        <v>2127</v>
      </c>
      <c r="B294" t="s">
        <v>298</v>
      </c>
      <c r="C294">
        <v>1997</v>
      </c>
      <c r="D294">
        <v>7.1</v>
      </c>
      <c r="E294">
        <v>84874</v>
      </c>
      <c r="F294" t="s">
        <v>734</v>
      </c>
      <c r="G294">
        <v>3</v>
      </c>
      <c r="H294">
        <v>1997</v>
      </c>
      <c r="I294">
        <v>107</v>
      </c>
      <c r="J294">
        <v>120201</v>
      </c>
      <c r="K294" t="s">
        <v>2128</v>
      </c>
      <c r="L294" t="s">
        <v>2129</v>
      </c>
      <c r="M294">
        <v>563</v>
      </c>
      <c r="N294">
        <v>105000000</v>
      </c>
      <c r="O294" t="s">
        <v>1774</v>
      </c>
      <c r="P294">
        <v>14.412644</v>
      </c>
      <c r="Q294" t="s">
        <v>2130</v>
      </c>
      <c r="R294">
        <v>121214377</v>
      </c>
      <c r="S294" t="s">
        <v>2131</v>
      </c>
      <c r="T294">
        <v>1584</v>
      </c>
      <c r="U294">
        <v>1.15442263809523</v>
      </c>
      <c r="V294">
        <f t="shared" si="4"/>
        <v>0.1544226380952381</v>
      </c>
    </row>
    <row r="295" spans="1:22" x14ac:dyDescent="0.25">
      <c r="A295" t="s">
        <v>2132</v>
      </c>
      <c r="B295" t="s">
        <v>299</v>
      </c>
      <c r="C295">
        <v>1979</v>
      </c>
      <c r="D295">
        <v>6.2</v>
      </c>
      <c r="E295">
        <v>25723</v>
      </c>
      <c r="F295" t="s">
        <v>2133</v>
      </c>
      <c r="G295">
        <v>1</v>
      </c>
      <c r="H295">
        <v>1979</v>
      </c>
      <c r="I295">
        <v>1300</v>
      </c>
      <c r="J295">
        <v>79945</v>
      </c>
      <c r="K295" t="s">
        <v>2134</v>
      </c>
      <c r="L295" t="s">
        <v>2135</v>
      </c>
      <c r="M295">
        <v>152</v>
      </c>
      <c r="N295">
        <v>35000000</v>
      </c>
      <c r="O295" t="s">
        <v>2136</v>
      </c>
      <c r="P295">
        <v>8.2777649999999898</v>
      </c>
      <c r="Q295" t="s">
        <v>373</v>
      </c>
      <c r="R295">
        <v>139000000</v>
      </c>
      <c r="S295" t="s">
        <v>2137</v>
      </c>
      <c r="T295">
        <v>541</v>
      </c>
      <c r="U295">
        <v>3.9714285714285702</v>
      </c>
      <c r="V295">
        <f t="shared" si="4"/>
        <v>2.9714285714285715</v>
      </c>
    </row>
    <row r="296" spans="1:22" x14ac:dyDescent="0.25">
      <c r="A296" t="s">
        <v>2138</v>
      </c>
      <c r="B296" t="s">
        <v>300</v>
      </c>
      <c r="C296">
        <v>1998</v>
      </c>
      <c r="D296">
        <v>6.2</v>
      </c>
      <c r="E296">
        <v>18714</v>
      </c>
      <c r="F296" t="s">
        <v>636</v>
      </c>
      <c r="G296">
        <v>3</v>
      </c>
      <c r="H296">
        <v>1998</v>
      </c>
      <c r="I296">
        <v>1553</v>
      </c>
      <c r="J296">
        <v>120686</v>
      </c>
      <c r="K296" t="s">
        <v>2139</v>
      </c>
      <c r="L296" t="s">
        <v>2140</v>
      </c>
      <c r="M296">
        <v>9441</v>
      </c>
      <c r="N296">
        <v>0</v>
      </c>
      <c r="O296" t="s">
        <v>512</v>
      </c>
      <c r="P296">
        <v>7.1789199999999997</v>
      </c>
      <c r="Q296" t="s">
        <v>2141</v>
      </c>
      <c r="R296">
        <v>0</v>
      </c>
      <c r="S296" t="s">
        <v>2142</v>
      </c>
      <c r="T296">
        <v>286</v>
      </c>
      <c r="U296">
        <v>0</v>
      </c>
      <c r="V296" t="e">
        <f t="shared" si="4"/>
        <v>#DIV/0!</v>
      </c>
    </row>
    <row r="297" spans="1:22" x14ac:dyDescent="0.25">
      <c r="A297" t="s">
        <v>2143</v>
      </c>
      <c r="B297" t="s">
        <v>301</v>
      </c>
      <c r="C297">
        <v>1964</v>
      </c>
      <c r="D297">
        <v>8.6</v>
      </c>
      <c r="E297">
        <v>158529</v>
      </c>
      <c r="F297" t="s">
        <v>636</v>
      </c>
      <c r="G297">
        <v>0</v>
      </c>
      <c r="H297">
        <v>1964</v>
      </c>
      <c r="I297">
        <v>341</v>
      </c>
      <c r="J297">
        <v>57012</v>
      </c>
      <c r="K297" t="s">
        <v>2144</v>
      </c>
      <c r="L297" t="s">
        <v>2145</v>
      </c>
      <c r="M297">
        <v>935</v>
      </c>
      <c r="N297">
        <v>1800000</v>
      </c>
      <c r="O297" t="s">
        <v>2146</v>
      </c>
      <c r="P297">
        <v>9.8039799999999993</v>
      </c>
      <c r="Q297" t="s">
        <v>2147</v>
      </c>
      <c r="R297">
        <v>9440272</v>
      </c>
      <c r="S297" t="s">
        <v>2148</v>
      </c>
      <c r="T297">
        <v>1472</v>
      </c>
      <c r="U297">
        <v>5.2445955555555503</v>
      </c>
      <c r="V297">
        <f t="shared" si="4"/>
        <v>4.2445955555555557</v>
      </c>
    </row>
    <row r="298" spans="1:22" x14ac:dyDescent="0.25">
      <c r="A298" t="s">
        <v>2149</v>
      </c>
      <c r="B298" t="s">
        <v>302</v>
      </c>
      <c r="C298">
        <v>1984</v>
      </c>
      <c r="D298">
        <v>4.0999999999999996</v>
      </c>
      <c r="E298">
        <v>6576</v>
      </c>
      <c r="F298" t="s">
        <v>1513</v>
      </c>
      <c r="G298">
        <v>3</v>
      </c>
      <c r="H298">
        <v>1984</v>
      </c>
      <c r="I298">
        <v>2000</v>
      </c>
      <c r="J298">
        <v>88206</v>
      </c>
      <c r="K298" t="s">
        <v>2150</v>
      </c>
      <c r="L298" t="s">
        <v>2151</v>
      </c>
      <c r="M298">
        <v>9651</v>
      </c>
      <c r="N298">
        <v>35000000</v>
      </c>
      <c r="O298" t="s">
        <v>2152</v>
      </c>
      <c r="P298">
        <v>11.932675</v>
      </c>
      <c r="Q298" t="s">
        <v>2153</v>
      </c>
      <c r="R298">
        <v>14296438</v>
      </c>
      <c r="S298" t="s">
        <v>2154</v>
      </c>
      <c r="T298">
        <v>108</v>
      </c>
      <c r="U298">
        <v>0.40846965714285699</v>
      </c>
      <c r="V298">
        <f t="shared" si="4"/>
        <v>-0.5915303428571429</v>
      </c>
    </row>
    <row r="299" spans="1:22" x14ac:dyDescent="0.25">
      <c r="A299" t="s">
        <v>2155</v>
      </c>
      <c r="B299" t="s">
        <v>303</v>
      </c>
      <c r="C299">
        <v>1983</v>
      </c>
      <c r="D299">
        <v>4.7</v>
      </c>
      <c r="E299">
        <v>18340</v>
      </c>
      <c r="F299" t="s">
        <v>2156</v>
      </c>
      <c r="G299">
        <v>3</v>
      </c>
      <c r="H299">
        <v>1983</v>
      </c>
      <c r="I299">
        <v>4283</v>
      </c>
      <c r="J299">
        <v>86393</v>
      </c>
      <c r="K299" t="s">
        <v>2157</v>
      </c>
      <c r="L299" t="s">
        <v>2158</v>
      </c>
      <c r="M299">
        <v>9531</v>
      </c>
      <c r="N299">
        <v>39000000</v>
      </c>
      <c r="O299" t="s">
        <v>2159</v>
      </c>
      <c r="P299">
        <v>9.6146379999999994</v>
      </c>
      <c r="Q299" t="s">
        <v>2160</v>
      </c>
      <c r="R299">
        <v>75850624</v>
      </c>
      <c r="S299" t="s">
        <v>2161</v>
      </c>
      <c r="T299">
        <v>500</v>
      </c>
      <c r="U299">
        <v>1.94488779487179</v>
      </c>
      <c r="V299">
        <f t="shared" si="4"/>
        <v>0.94488779487179486</v>
      </c>
    </row>
    <row r="300" spans="1:22" x14ac:dyDescent="0.25">
      <c r="A300" t="s">
        <v>2162</v>
      </c>
      <c r="B300" t="s">
        <v>304</v>
      </c>
      <c r="C300">
        <v>1980</v>
      </c>
      <c r="D300">
        <v>6.7</v>
      </c>
      <c r="E300">
        <v>29941</v>
      </c>
      <c r="F300" t="s">
        <v>2163</v>
      </c>
      <c r="G300">
        <v>3</v>
      </c>
      <c r="H300">
        <v>1980</v>
      </c>
      <c r="I300">
        <v>4282</v>
      </c>
      <c r="J300">
        <v>81573</v>
      </c>
      <c r="K300" t="s">
        <v>2164</v>
      </c>
      <c r="L300" t="s">
        <v>2165</v>
      </c>
      <c r="M300">
        <v>8536</v>
      </c>
      <c r="N300">
        <v>54000000</v>
      </c>
      <c r="O300" t="s">
        <v>571</v>
      </c>
      <c r="P300">
        <v>10.301621000000001</v>
      </c>
      <c r="Q300" t="s">
        <v>2166</v>
      </c>
      <c r="R300">
        <v>190458706</v>
      </c>
      <c r="S300" t="s">
        <v>2167</v>
      </c>
      <c r="T300">
        <v>642</v>
      </c>
      <c r="U300">
        <v>3.5270130740740702</v>
      </c>
      <c r="V300">
        <f t="shared" si="4"/>
        <v>2.5270130740740742</v>
      </c>
    </row>
    <row r="301" spans="1:22" x14ac:dyDescent="0.25">
      <c r="A301" t="s">
        <v>2168</v>
      </c>
      <c r="B301" t="s">
        <v>305</v>
      </c>
      <c r="C301">
        <v>1987</v>
      </c>
      <c r="D301">
        <v>3.4</v>
      </c>
      <c r="E301">
        <v>15332</v>
      </c>
      <c r="F301" t="s">
        <v>2169</v>
      </c>
      <c r="G301">
        <v>3</v>
      </c>
      <c r="H301">
        <v>1987</v>
      </c>
      <c r="I301">
        <v>4297</v>
      </c>
      <c r="J301">
        <v>94074</v>
      </c>
      <c r="K301" t="s">
        <v>2170</v>
      </c>
      <c r="L301" t="s">
        <v>2171</v>
      </c>
      <c r="M301">
        <v>11411</v>
      </c>
      <c r="N301">
        <v>17000000</v>
      </c>
      <c r="O301" t="s">
        <v>737</v>
      </c>
      <c r="P301">
        <v>7.9906789999999903</v>
      </c>
      <c r="Q301" t="s">
        <v>2172</v>
      </c>
      <c r="R301">
        <v>19300000</v>
      </c>
      <c r="S301" t="s">
        <v>2173</v>
      </c>
      <c r="T301">
        <v>327</v>
      </c>
      <c r="U301">
        <v>1.1352941176470499</v>
      </c>
      <c r="V301">
        <f t="shared" si="4"/>
        <v>0.13529411764705881</v>
      </c>
    </row>
    <row r="302" spans="1:22" x14ac:dyDescent="0.25">
      <c r="A302" t="s">
        <v>2174</v>
      </c>
      <c r="B302" t="s">
        <v>306</v>
      </c>
      <c r="C302">
        <v>1978</v>
      </c>
      <c r="D302">
        <v>7.3</v>
      </c>
      <c r="E302">
        <v>51172</v>
      </c>
      <c r="F302" t="s">
        <v>2175</v>
      </c>
      <c r="G302">
        <v>1</v>
      </c>
      <c r="H302">
        <v>1978</v>
      </c>
      <c r="I302">
        <v>1999</v>
      </c>
      <c r="J302">
        <v>78346</v>
      </c>
      <c r="K302" t="s">
        <v>2176</v>
      </c>
      <c r="L302" t="s">
        <v>2177</v>
      </c>
      <c r="M302">
        <v>1924</v>
      </c>
      <c r="N302">
        <v>55000000</v>
      </c>
      <c r="O302" t="s">
        <v>571</v>
      </c>
      <c r="P302">
        <v>15.460101999999999</v>
      </c>
      <c r="Q302" t="s">
        <v>2166</v>
      </c>
      <c r="R302">
        <v>300218018</v>
      </c>
      <c r="S302" t="s">
        <v>2178</v>
      </c>
      <c r="T302">
        <v>1042</v>
      </c>
      <c r="U302">
        <v>5.4585094181818103</v>
      </c>
      <c r="V302">
        <f t="shared" si="4"/>
        <v>4.4585094181818183</v>
      </c>
    </row>
    <row r="303" spans="1:22" x14ac:dyDescent="0.25">
      <c r="A303" t="s">
        <v>2179</v>
      </c>
      <c r="B303" t="s">
        <v>307</v>
      </c>
      <c r="C303">
        <v>1957</v>
      </c>
      <c r="D303">
        <v>8.1999999999999993</v>
      </c>
      <c r="E303">
        <v>9014</v>
      </c>
      <c r="F303" t="s">
        <v>2180</v>
      </c>
      <c r="G303">
        <v>1</v>
      </c>
      <c r="H303">
        <v>1957</v>
      </c>
      <c r="I303">
        <v>2301</v>
      </c>
      <c r="J303">
        <v>51036</v>
      </c>
      <c r="K303" t="s">
        <v>2181</v>
      </c>
      <c r="L303" t="s">
        <v>2182</v>
      </c>
      <c r="M303">
        <v>976</v>
      </c>
      <c r="N303">
        <v>0</v>
      </c>
      <c r="O303" t="s">
        <v>590</v>
      </c>
      <c r="P303">
        <v>5.1962219999999997</v>
      </c>
      <c r="Q303" t="s">
        <v>2183</v>
      </c>
      <c r="R303">
        <v>0</v>
      </c>
      <c r="S303" t="s">
        <v>2184</v>
      </c>
      <c r="T303">
        <v>108</v>
      </c>
      <c r="U303">
        <v>0</v>
      </c>
      <c r="V303" t="e">
        <f t="shared" si="4"/>
        <v>#DIV/0!</v>
      </c>
    </row>
    <row r="304" spans="1:22" x14ac:dyDescent="0.25">
      <c r="A304" t="s">
        <v>2185</v>
      </c>
      <c r="B304" t="s">
        <v>308</v>
      </c>
      <c r="C304">
        <v>1971</v>
      </c>
      <c r="D304">
        <v>6.8</v>
      </c>
      <c r="E304">
        <v>15741</v>
      </c>
      <c r="F304" t="s">
        <v>1038</v>
      </c>
      <c r="G304">
        <v>0</v>
      </c>
      <c r="H304">
        <v>1971</v>
      </c>
      <c r="I304">
        <v>626</v>
      </c>
      <c r="J304">
        <v>66434</v>
      </c>
      <c r="K304" t="s">
        <v>2186</v>
      </c>
      <c r="L304" t="s">
        <v>2187</v>
      </c>
      <c r="M304">
        <v>636</v>
      </c>
      <c r="N304">
        <v>777000</v>
      </c>
      <c r="O304" t="s">
        <v>2188</v>
      </c>
      <c r="P304">
        <v>8.1520849999999996</v>
      </c>
      <c r="Q304" t="s">
        <v>2189</v>
      </c>
      <c r="R304">
        <v>2437000</v>
      </c>
      <c r="S304" t="s">
        <v>2190</v>
      </c>
      <c r="T304">
        <v>265</v>
      </c>
      <c r="U304">
        <v>3.1364221364221301</v>
      </c>
      <c r="V304">
        <f t="shared" si="4"/>
        <v>2.1364221364221363</v>
      </c>
    </row>
    <row r="305" spans="1:22" x14ac:dyDescent="0.25">
      <c r="A305" t="s">
        <v>2191</v>
      </c>
      <c r="B305" t="s">
        <v>309</v>
      </c>
      <c r="C305">
        <v>1997</v>
      </c>
      <c r="D305">
        <v>7.4</v>
      </c>
      <c r="E305">
        <v>244771</v>
      </c>
      <c r="F305" t="s">
        <v>2192</v>
      </c>
      <c r="G305">
        <v>3</v>
      </c>
      <c r="H305">
        <v>1997</v>
      </c>
      <c r="I305">
        <v>345</v>
      </c>
      <c r="J305">
        <v>120338</v>
      </c>
      <c r="K305" t="s">
        <v>2193</v>
      </c>
      <c r="L305" t="s">
        <v>2194</v>
      </c>
      <c r="M305">
        <v>597</v>
      </c>
      <c r="N305">
        <v>200000000</v>
      </c>
      <c r="O305" t="s">
        <v>1459</v>
      </c>
      <c r="P305">
        <v>26.88907</v>
      </c>
      <c r="Q305" t="s">
        <v>2195</v>
      </c>
      <c r="R305">
        <v>1845034188</v>
      </c>
      <c r="S305" t="s">
        <v>2196</v>
      </c>
      <c r="T305">
        <v>7770</v>
      </c>
      <c r="U305">
        <v>9.2251709399999999</v>
      </c>
      <c r="V305">
        <f t="shared" si="4"/>
        <v>8.2251709399999999</v>
      </c>
    </row>
    <row r="306" spans="1:22" x14ac:dyDescent="0.25">
      <c r="A306" t="s">
        <v>2197</v>
      </c>
      <c r="B306" t="s">
        <v>310</v>
      </c>
      <c r="C306">
        <v>1993</v>
      </c>
      <c r="D306">
        <v>7.7</v>
      </c>
      <c r="E306">
        <v>44204</v>
      </c>
      <c r="F306" t="s">
        <v>2198</v>
      </c>
      <c r="G306">
        <v>3</v>
      </c>
      <c r="H306">
        <v>1993</v>
      </c>
      <c r="I306">
        <v>3180</v>
      </c>
      <c r="J306">
        <v>108358</v>
      </c>
      <c r="K306" t="s">
        <v>2199</v>
      </c>
      <c r="L306" t="s">
        <v>2200</v>
      </c>
      <c r="M306">
        <v>11969</v>
      </c>
      <c r="N306">
        <v>25000000</v>
      </c>
      <c r="O306" t="s">
        <v>2201</v>
      </c>
      <c r="P306">
        <v>11.338194</v>
      </c>
      <c r="Q306" t="s">
        <v>2202</v>
      </c>
      <c r="R306">
        <v>56505065</v>
      </c>
      <c r="S306" t="s">
        <v>2203</v>
      </c>
      <c r="T306">
        <v>632</v>
      </c>
      <c r="U306">
        <v>2.2602026</v>
      </c>
      <c r="V306">
        <f t="shared" si="4"/>
        <v>1.2602026</v>
      </c>
    </row>
    <row r="307" spans="1:22" x14ac:dyDescent="0.25">
      <c r="A307" t="s">
        <v>2204</v>
      </c>
      <c r="B307" t="s">
        <v>311</v>
      </c>
      <c r="C307">
        <v>1995</v>
      </c>
      <c r="D307">
        <v>8.1999999999999993</v>
      </c>
      <c r="E307">
        <v>156231</v>
      </c>
      <c r="F307" t="s">
        <v>2205</v>
      </c>
      <c r="G307">
        <v>1</v>
      </c>
      <c r="H307">
        <v>1995</v>
      </c>
      <c r="I307">
        <v>87</v>
      </c>
      <c r="J307">
        <v>114709</v>
      </c>
      <c r="K307" t="s">
        <v>2206</v>
      </c>
      <c r="L307" t="s">
        <v>2207</v>
      </c>
      <c r="M307">
        <v>862</v>
      </c>
      <c r="N307">
        <v>30000000</v>
      </c>
      <c r="O307" t="s">
        <v>2208</v>
      </c>
      <c r="P307">
        <v>21.946943000000001</v>
      </c>
      <c r="Q307" t="s">
        <v>2209</v>
      </c>
      <c r="R307">
        <v>373554033</v>
      </c>
      <c r="S307" t="s">
        <v>2210</v>
      </c>
      <c r="T307">
        <v>5415</v>
      </c>
      <c r="U307">
        <v>12.451801100000001</v>
      </c>
      <c r="V307">
        <f t="shared" si="4"/>
        <v>11.451801100000001</v>
      </c>
    </row>
    <row r="308" spans="1:22" x14ac:dyDescent="0.25">
      <c r="A308" t="s">
        <v>2211</v>
      </c>
      <c r="B308" t="s">
        <v>312</v>
      </c>
      <c r="C308">
        <v>2000</v>
      </c>
      <c r="D308">
        <v>7.8</v>
      </c>
      <c r="E308">
        <v>86662</v>
      </c>
      <c r="F308" t="s">
        <v>771</v>
      </c>
      <c r="G308">
        <v>3</v>
      </c>
      <c r="H308">
        <v>2000</v>
      </c>
      <c r="I308">
        <v>7929</v>
      </c>
      <c r="J308">
        <v>181865</v>
      </c>
      <c r="K308" t="s">
        <v>2212</v>
      </c>
      <c r="L308" t="s">
        <v>2213</v>
      </c>
      <c r="M308">
        <v>1900</v>
      </c>
      <c r="N308">
        <v>48000000</v>
      </c>
      <c r="O308" t="s">
        <v>440</v>
      </c>
      <c r="P308">
        <v>8.338222</v>
      </c>
      <c r="Q308" t="s">
        <v>2214</v>
      </c>
      <c r="R308">
        <v>207515725</v>
      </c>
      <c r="S308" t="s">
        <v>2215</v>
      </c>
      <c r="T308">
        <v>573</v>
      </c>
      <c r="U308">
        <v>4.3232442708333298</v>
      </c>
      <c r="V308">
        <f t="shared" si="4"/>
        <v>3.3232442708333334</v>
      </c>
    </row>
    <row r="309" spans="1:22" x14ac:dyDescent="0.25">
      <c r="A309" t="s">
        <v>2216</v>
      </c>
      <c r="B309" t="s">
        <v>313</v>
      </c>
      <c r="C309">
        <v>1996</v>
      </c>
      <c r="D309">
        <v>8.1999999999999993</v>
      </c>
      <c r="E309">
        <v>153782</v>
      </c>
      <c r="F309" t="s">
        <v>797</v>
      </c>
      <c r="G309">
        <v>2</v>
      </c>
      <c r="H309">
        <v>1996</v>
      </c>
      <c r="I309">
        <v>137</v>
      </c>
      <c r="J309">
        <v>117951</v>
      </c>
      <c r="K309" t="s">
        <v>2217</v>
      </c>
      <c r="L309" t="s">
        <v>2218</v>
      </c>
      <c r="M309">
        <v>627</v>
      </c>
      <c r="N309">
        <v>4000000</v>
      </c>
      <c r="O309" t="s">
        <v>800</v>
      </c>
      <c r="P309">
        <v>19.348465999999998</v>
      </c>
      <c r="Q309" t="s">
        <v>2219</v>
      </c>
      <c r="R309">
        <v>16491080</v>
      </c>
      <c r="S309" t="s">
        <v>2220</v>
      </c>
      <c r="T309">
        <v>2737</v>
      </c>
      <c r="U309">
        <v>4.12277</v>
      </c>
      <c r="V309">
        <f t="shared" si="4"/>
        <v>3.12277</v>
      </c>
    </row>
    <row r="310" spans="1:22" x14ac:dyDescent="0.25">
      <c r="A310" t="s">
        <v>2221</v>
      </c>
      <c r="B310" t="s">
        <v>314</v>
      </c>
      <c r="C310">
        <v>1989</v>
      </c>
      <c r="D310">
        <v>5</v>
      </c>
      <c r="E310">
        <v>20749</v>
      </c>
      <c r="F310" t="s">
        <v>734</v>
      </c>
      <c r="G310">
        <v>1</v>
      </c>
      <c r="H310">
        <v>1989</v>
      </c>
      <c r="I310">
        <v>1201</v>
      </c>
      <c r="J310">
        <v>98382</v>
      </c>
      <c r="K310" t="s">
        <v>2222</v>
      </c>
      <c r="L310" t="s">
        <v>2223</v>
      </c>
      <c r="M310">
        <v>172</v>
      </c>
      <c r="N310">
        <v>30000000</v>
      </c>
      <c r="O310" t="s">
        <v>1073</v>
      </c>
      <c r="P310">
        <v>12.308007</v>
      </c>
      <c r="Q310" t="s">
        <v>373</v>
      </c>
      <c r="R310">
        <v>70200000</v>
      </c>
      <c r="S310" t="s">
        <v>2224</v>
      </c>
      <c r="T310">
        <v>384</v>
      </c>
      <c r="U310">
        <v>2.34</v>
      </c>
      <c r="V310">
        <f t="shared" si="4"/>
        <v>1.34</v>
      </c>
    </row>
    <row r="311" spans="1:22" x14ac:dyDescent="0.25">
      <c r="A311" t="s">
        <v>2225</v>
      </c>
      <c r="B311" t="s">
        <v>315</v>
      </c>
      <c r="C311">
        <v>1982</v>
      </c>
      <c r="D311">
        <v>6.7</v>
      </c>
      <c r="E311">
        <v>25903</v>
      </c>
      <c r="F311" t="s">
        <v>2226</v>
      </c>
      <c r="G311">
        <v>0</v>
      </c>
      <c r="H311">
        <v>1982</v>
      </c>
      <c r="I311">
        <v>1002</v>
      </c>
      <c r="J311">
        <v>84827</v>
      </c>
      <c r="K311" t="s">
        <v>2227</v>
      </c>
      <c r="L311" t="s">
        <v>2228</v>
      </c>
      <c r="M311">
        <v>97</v>
      </c>
      <c r="N311">
        <v>17000000</v>
      </c>
      <c r="O311" t="s">
        <v>2229</v>
      </c>
      <c r="P311">
        <v>16.574020999999998</v>
      </c>
      <c r="Q311" t="s">
        <v>2230</v>
      </c>
      <c r="R311">
        <v>33000000</v>
      </c>
      <c r="S311" t="s">
        <v>2231</v>
      </c>
      <c r="T311">
        <v>717</v>
      </c>
      <c r="U311">
        <v>1.94117647058823</v>
      </c>
      <c r="V311">
        <f t="shared" si="4"/>
        <v>0.94117647058823528</v>
      </c>
    </row>
    <row r="312" spans="1:22" x14ac:dyDescent="0.25">
      <c r="A312" t="s">
        <v>2232</v>
      </c>
      <c r="B312" t="s">
        <v>316</v>
      </c>
      <c r="C312">
        <v>1994</v>
      </c>
      <c r="D312">
        <v>7.2</v>
      </c>
      <c r="E312">
        <v>81801</v>
      </c>
      <c r="F312" t="s">
        <v>2233</v>
      </c>
      <c r="G312">
        <v>3</v>
      </c>
      <c r="H312">
        <v>1994</v>
      </c>
      <c r="I312">
        <v>1098</v>
      </c>
      <c r="J312">
        <v>111503</v>
      </c>
      <c r="K312" t="s">
        <v>2234</v>
      </c>
      <c r="L312" t="s">
        <v>2235</v>
      </c>
      <c r="M312">
        <v>36955</v>
      </c>
      <c r="N312">
        <v>115000000</v>
      </c>
      <c r="O312" t="s">
        <v>393</v>
      </c>
      <c r="P312">
        <v>11.396099</v>
      </c>
      <c r="Q312" t="s">
        <v>1056</v>
      </c>
      <c r="R312">
        <v>378882411</v>
      </c>
      <c r="S312" t="s">
        <v>2236</v>
      </c>
      <c r="T312">
        <v>1138</v>
      </c>
      <c r="U312">
        <v>3.29462966086956</v>
      </c>
      <c r="V312">
        <f t="shared" si="4"/>
        <v>2.2946296608695653</v>
      </c>
    </row>
    <row r="313" spans="1:22" x14ac:dyDescent="0.25">
      <c r="A313" t="s">
        <v>2237</v>
      </c>
      <c r="B313" t="s">
        <v>317</v>
      </c>
      <c r="C313">
        <v>1993</v>
      </c>
      <c r="D313">
        <v>7.9</v>
      </c>
      <c r="E313">
        <v>74762</v>
      </c>
      <c r="F313" t="s">
        <v>1156</v>
      </c>
      <c r="G313">
        <v>1</v>
      </c>
      <c r="H313">
        <v>1993</v>
      </c>
      <c r="I313">
        <v>6349</v>
      </c>
      <c r="J313">
        <v>108399</v>
      </c>
      <c r="K313" t="s">
        <v>2238</v>
      </c>
      <c r="L313" t="s">
        <v>2239</v>
      </c>
      <c r="M313">
        <v>319</v>
      </c>
      <c r="N313">
        <v>12500000</v>
      </c>
      <c r="O313" t="s">
        <v>2240</v>
      </c>
      <c r="P313">
        <v>17.189328</v>
      </c>
      <c r="Q313" t="s">
        <v>2241</v>
      </c>
      <c r="R313">
        <v>12281551</v>
      </c>
      <c r="S313" t="s">
        <v>2242</v>
      </c>
      <c r="T313">
        <v>762</v>
      </c>
      <c r="U313">
        <v>0.98252408000000002</v>
      </c>
      <c r="V313">
        <f t="shared" si="4"/>
        <v>-1.7475919999999999E-2</v>
      </c>
    </row>
    <row r="314" spans="1:22" x14ac:dyDescent="0.25">
      <c r="A314" t="s">
        <v>2243</v>
      </c>
      <c r="B314" t="s">
        <v>318</v>
      </c>
      <c r="C314">
        <v>1995</v>
      </c>
      <c r="D314">
        <v>8.1</v>
      </c>
      <c r="E314">
        <v>173320</v>
      </c>
      <c r="F314" t="s">
        <v>1463</v>
      </c>
      <c r="G314">
        <v>1</v>
      </c>
      <c r="H314">
        <v>1995</v>
      </c>
      <c r="I314">
        <v>2864</v>
      </c>
      <c r="J314">
        <v>114746</v>
      </c>
      <c r="K314" t="s">
        <v>2244</v>
      </c>
      <c r="L314" t="s">
        <v>2245</v>
      </c>
      <c r="M314">
        <v>63</v>
      </c>
      <c r="N314">
        <v>29500000</v>
      </c>
      <c r="O314" t="s">
        <v>2246</v>
      </c>
      <c r="P314">
        <v>12.297305</v>
      </c>
      <c r="Q314" t="s">
        <v>2247</v>
      </c>
      <c r="R314">
        <v>168840000</v>
      </c>
      <c r="S314" t="s">
        <v>2248</v>
      </c>
      <c r="T314">
        <v>2470</v>
      </c>
      <c r="U314">
        <v>5.7233898305084701</v>
      </c>
      <c r="V314">
        <f t="shared" si="4"/>
        <v>4.7233898305084745</v>
      </c>
    </row>
    <row r="315" spans="1:22" x14ac:dyDescent="0.25">
      <c r="A315" t="s">
        <v>2249</v>
      </c>
      <c r="B315" t="s">
        <v>319</v>
      </c>
      <c r="C315">
        <v>2000</v>
      </c>
      <c r="D315">
        <v>7.3</v>
      </c>
      <c r="E315">
        <v>98767</v>
      </c>
      <c r="F315" t="s">
        <v>2250</v>
      </c>
      <c r="G315">
        <v>0</v>
      </c>
      <c r="H315">
        <v>2000</v>
      </c>
      <c r="I315">
        <v>1114</v>
      </c>
      <c r="J315">
        <v>217869</v>
      </c>
      <c r="K315" t="s">
        <v>2251</v>
      </c>
      <c r="L315" t="s">
        <v>2252</v>
      </c>
      <c r="M315">
        <v>9741</v>
      </c>
      <c r="N315">
        <v>75000000</v>
      </c>
      <c r="O315" t="s">
        <v>2253</v>
      </c>
      <c r="P315">
        <v>14.67855</v>
      </c>
      <c r="Q315" t="s">
        <v>2254</v>
      </c>
      <c r="R315">
        <v>248118121</v>
      </c>
      <c r="S315" t="s">
        <v>2255</v>
      </c>
      <c r="T315">
        <v>1994</v>
      </c>
      <c r="U315">
        <v>3.3082416133333301</v>
      </c>
      <c r="V315">
        <f t="shared" si="4"/>
        <v>2.3082416133333332</v>
      </c>
    </row>
    <row r="316" spans="1:22" x14ac:dyDescent="0.25">
      <c r="A316" t="s">
        <v>2256</v>
      </c>
      <c r="B316" t="s">
        <v>320</v>
      </c>
      <c r="C316">
        <v>1992</v>
      </c>
      <c r="D316">
        <v>8.3000000000000007</v>
      </c>
      <c r="E316">
        <v>101270</v>
      </c>
      <c r="F316" t="s">
        <v>2257</v>
      </c>
      <c r="G316">
        <v>3</v>
      </c>
      <c r="H316">
        <v>1992</v>
      </c>
      <c r="I316">
        <v>7006</v>
      </c>
      <c r="J316">
        <v>105695</v>
      </c>
      <c r="K316" t="s">
        <v>2258</v>
      </c>
      <c r="L316" t="s">
        <v>2259</v>
      </c>
      <c r="M316">
        <v>33</v>
      </c>
      <c r="N316">
        <v>14000000</v>
      </c>
      <c r="O316" t="s">
        <v>2260</v>
      </c>
      <c r="P316">
        <v>10.942149000000001</v>
      </c>
      <c r="Q316" t="s">
        <v>2261</v>
      </c>
      <c r="R316">
        <v>159157447</v>
      </c>
      <c r="S316" t="s">
        <v>2262</v>
      </c>
      <c r="T316">
        <v>1133</v>
      </c>
      <c r="U316">
        <v>11.368389071428499</v>
      </c>
      <c r="V316">
        <f t="shared" si="4"/>
        <v>10.368389071428572</v>
      </c>
    </row>
    <row r="317" spans="1:22" x14ac:dyDescent="0.25">
      <c r="A317" t="s">
        <v>2263</v>
      </c>
      <c r="B317" t="s">
        <v>321</v>
      </c>
      <c r="C317">
        <v>1958</v>
      </c>
      <c r="D317">
        <v>8.6</v>
      </c>
      <c r="E317">
        <v>93524</v>
      </c>
      <c r="F317" t="s">
        <v>994</v>
      </c>
      <c r="G317">
        <v>1</v>
      </c>
      <c r="H317">
        <v>1958</v>
      </c>
      <c r="I317">
        <v>609</v>
      </c>
      <c r="J317">
        <v>52357</v>
      </c>
      <c r="K317" t="s">
        <v>2264</v>
      </c>
      <c r="L317" t="s">
        <v>2265</v>
      </c>
      <c r="M317">
        <v>426</v>
      </c>
      <c r="N317">
        <v>2479000</v>
      </c>
      <c r="O317" t="s">
        <v>2266</v>
      </c>
      <c r="P317">
        <v>18.208220000000001</v>
      </c>
      <c r="Q317" t="s">
        <v>2267</v>
      </c>
      <c r="R317">
        <v>28000000</v>
      </c>
      <c r="S317" t="s">
        <v>2268</v>
      </c>
      <c r="T317">
        <v>1162</v>
      </c>
      <c r="U317">
        <v>11.2948769665187</v>
      </c>
      <c r="V317">
        <f t="shared" si="4"/>
        <v>10.294876966518757</v>
      </c>
    </row>
    <row r="318" spans="1:22" x14ac:dyDescent="0.25">
      <c r="A318" t="s">
        <v>2269</v>
      </c>
      <c r="B318" t="s">
        <v>322</v>
      </c>
      <c r="C318">
        <v>2000</v>
      </c>
      <c r="D318">
        <v>6.5</v>
      </c>
      <c r="E318">
        <v>46195</v>
      </c>
      <c r="F318" t="s">
        <v>830</v>
      </c>
      <c r="G318">
        <v>3</v>
      </c>
      <c r="H318">
        <v>2000</v>
      </c>
      <c r="I318">
        <v>1071</v>
      </c>
      <c r="J318">
        <v>161081</v>
      </c>
      <c r="K318" t="s">
        <v>2270</v>
      </c>
      <c r="L318" t="s">
        <v>2271</v>
      </c>
      <c r="M318">
        <v>2655</v>
      </c>
      <c r="N318">
        <v>100000000</v>
      </c>
      <c r="O318" t="s">
        <v>2272</v>
      </c>
      <c r="P318">
        <v>9.5004969999999993</v>
      </c>
      <c r="Q318" t="s">
        <v>2273</v>
      </c>
      <c r="R318">
        <v>155464351</v>
      </c>
      <c r="S318" t="s">
        <v>2274</v>
      </c>
      <c r="T318">
        <v>504</v>
      </c>
      <c r="U318">
        <v>1.55464351</v>
      </c>
      <c r="V318">
        <f t="shared" si="4"/>
        <v>0.55464351000000001</v>
      </c>
    </row>
    <row r="319" spans="1:22" x14ac:dyDescent="0.25">
      <c r="A319" t="s">
        <v>2275</v>
      </c>
      <c r="B319" t="s">
        <v>323</v>
      </c>
      <c r="C319">
        <v>2000</v>
      </c>
      <c r="D319">
        <v>6.3</v>
      </c>
      <c r="E319">
        <v>55269</v>
      </c>
      <c r="F319" t="s">
        <v>2276</v>
      </c>
      <c r="G319">
        <v>1</v>
      </c>
      <c r="H319">
        <v>2000</v>
      </c>
      <c r="I319">
        <v>1083</v>
      </c>
      <c r="J319">
        <v>207201</v>
      </c>
      <c r="K319" t="s">
        <v>2277</v>
      </c>
      <c r="L319" t="s">
        <v>2278</v>
      </c>
      <c r="M319">
        <v>3981</v>
      </c>
      <c r="N319">
        <v>70000000</v>
      </c>
      <c r="O319" t="s">
        <v>493</v>
      </c>
      <c r="P319">
        <v>9.9630789999999898</v>
      </c>
      <c r="Q319" t="s">
        <v>2279</v>
      </c>
      <c r="R319">
        <v>374111707</v>
      </c>
      <c r="S319" t="s">
        <v>2280</v>
      </c>
      <c r="T319">
        <v>1021</v>
      </c>
      <c r="U319">
        <v>5.3444529571428498</v>
      </c>
      <c r="V319">
        <f t="shared" si="4"/>
        <v>4.344452957142857</v>
      </c>
    </row>
    <row r="320" spans="1:22" x14ac:dyDescent="0.25">
      <c r="A320" t="s">
        <v>2281</v>
      </c>
      <c r="B320" t="s">
        <v>324</v>
      </c>
      <c r="C320">
        <v>1998</v>
      </c>
      <c r="D320">
        <v>6.6</v>
      </c>
      <c r="E320">
        <v>40523</v>
      </c>
      <c r="F320" t="s">
        <v>376</v>
      </c>
      <c r="G320">
        <v>3</v>
      </c>
      <c r="H320">
        <v>1998</v>
      </c>
      <c r="I320">
        <v>4752</v>
      </c>
      <c r="J320">
        <v>120890</v>
      </c>
      <c r="K320" t="s">
        <v>2282</v>
      </c>
      <c r="L320" t="s">
        <v>2283</v>
      </c>
      <c r="M320">
        <v>617</v>
      </c>
      <c r="N320">
        <v>20000000</v>
      </c>
      <c r="O320" t="s">
        <v>2284</v>
      </c>
      <c r="P320">
        <v>13.924623</v>
      </c>
      <c r="Q320" t="s">
        <v>2285</v>
      </c>
      <c r="R320">
        <v>67200000</v>
      </c>
      <c r="S320" t="s">
        <v>2286</v>
      </c>
      <c r="T320">
        <v>454</v>
      </c>
      <c r="U320">
        <v>3.36</v>
      </c>
      <c r="V320">
        <f t="shared" si="4"/>
        <v>2.36</v>
      </c>
    </row>
    <row r="321" spans="1:22" x14ac:dyDescent="0.25">
      <c r="A321" t="s">
        <v>2287</v>
      </c>
      <c r="B321" t="s">
        <v>325</v>
      </c>
      <c r="C321">
        <v>1999</v>
      </c>
      <c r="D321">
        <v>4.3</v>
      </c>
      <c r="E321">
        <v>54943</v>
      </c>
      <c r="F321" t="s">
        <v>2288</v>
      </c>
      <c r="G321">
        <v>2</v>
      </c>
      <c r="H321">
        <v>1999</v>
      </c>
      <c r="I321">
        <v>1134</v>
      </c>
      <c r="J321">
        <v>120891</v>
      </c>
      <c r="K321" t="s">
        <v>2289</v>
      </c>
      <c r="L321" t="s">
        <v>2290</v>
      </c>
      <c r="M321">
        <v>8487</v>
      </c>
      <c r="N321">
        <v>170000000</v>
      </c>
      <c r="O321" t="s">
        <v>2291</v>
      </c>
      <c r="P321">
        <v>9.8876019999999993</v>
      </c>
      <c r="Q321" t="s">
        <v>2292</v>
      </c>
      <c r="R321">
        <v>222104681</v>
      </c>
      <c r="S321" t="s">
        <v>2293</v>
      </c>
      <c r="T321">
        <v>1042</v>
      </c>
      <c r="U321">
        <v>1.30649812352941</v>
      </c>
      <c r="V321">
        <f t="shared" si="4"/>
        <v>0.30649812352941175</v>
      </c>
    </row>
    <row r="322" spans="1:22" x14ac:dyDescent="0.25">
      <c r="A322" t="s">
        <v>2294</v>
      </c>
      <c r="B322" t="s">
        <v>326</v>
      </c>
      <c r="C322">
        <v>1988</v>
      </c>
      <c r="D322">
        <v>7.1</v>
      </c>
      <c r="E322">
        <v>33506</v>
      </c>
      <c r="F322" t="s">
        <v>2295</v>
      </c>
      <c r="G322">
        <v>3</v>
      </c>
      <c r="H322">
        <v>1988</v>
      </c>
      <c r="I322">
        <v>739</v>
      </c>
      <c r="J322">
        <v>96446</v>
      </c>
      <c r="K322" t="s">
        <v>2296</v>
      </c>
      <c r="L322" t="s">
        <v>2297</v>
      </c>
      <c r="M322">
        <v>847</v>
      </c>
      <c r="N322">
        <v>35000000</v>
      </c>
      <c r="O322" t="s">
        <v>2298</v>
      </c>
      <c r="P322">
        <v>9.9183120000000002</v>
      </c>
      <c r="Q322" t="s">
        <v>2299</v>
      </c>
      <c r="R322">
        <v>57269863</v>
      </c>
      <c r="S322" t="s">
        <v>2300</v>
      </c>
      <c r="T322">
        <v>484</v>
      </c>
      <c r="U322">
        <v>1.6362817999999999</v>
      </c>
      <c r="V322">
        <f t="shared" si="4"/>
        <v>0.63628180000000001</v>
      </c>
    </row>
    <row r="323" spans="1:22" x14ac:dyDescent="0.25">
      <c r="A323" t="s">
        <v>2301</v>
      </c>
      <c r="B323" t="s">
        <v>327</v>
      </c>
      <c r="C323">
        <v>1985</v>
      </c>
      <c r="D323">
        <v>7.6</v>
      </c>
      <c r="E323">
        <v>30705</v>
      </c>
      <c r="F323" t="s">
        <v>1330</v>
      </c>
      <c r="G323">
        <v>3</v>
      </c>
      <c r="H323">
        <v>1985</v>
      </c>
      <c r="I323">
        <v>5632</v>
      </c>
      <c r="J323">
        <v>90329</v>
      </c>
      <c r="K323" t="s">
        <v>2302</v>
      </c>
      <c r="L323" t="s">
        <v>2303</v>
      </c>
      <c r="M323">
        <v>9281</v>
      </c>
      <c r="N323">
        <v>12000000</v>
      </c>
      <c r="O323" t="s">
        <v>1338</v>
      </c>
      <c r="P323">
        <v>10.3120169999999</v>
      </c>
      <c r="Q323" t="s">
        <v>373</v>
      </c>
      <c r="R323">
        <v>68706993</v>
      </c>
      <c r="S323" t="s">
        <v>2304</v>
      </c>
      <c r="T323">
        <v>390</v>
      </c>
      <c r="U323">
        <v>5.7255827500000001</v>
      </c>
      <c r="V323">
        <f>(R323-N323)/N323</f>
        <v>4.7255827500000001</v>
      </c>
    </row>
    <row r="324" spans="1:22" x14ac:dyDescent="0.25">
      <c r="A324" t="s">
        <v>2305</v>
      </c>
      <c r="B324" t="s">
        <v>328</v>
      </c>
      <c r="C324">
        <v>2009</v>
      </c>
      <c r="D324">
        <v>7.8</v>
      </c>
      <c r="E324">
        <v>135229</v>
      </c>
      <c r="F324" t="s">
        <v>2306</v>
      </c>
      <c r="G324">
        <v>3</v>
      </c>
      <c r="H324">
        <v>2009</v>
      </c>
      <c r="I324">
        <v>358</v>
      </c>
      <c r="J324">
        <v>409459</v>
      </c>
      <c r="K324" t="s">
        <v>2307</v>
      </c>
      <c r="L324" t="s">
        <v>2308</v>
      </c>
      <c r="M324">
        <v>13183</v>
      </c>
      <c r="N324">
        <v>130000000</v>
      </c>
      <c r="O324" t="s">
        <v>2309</v>
      </c>
      <c r="P324">
        <v>16.551503</v>
      </c>
      <c r="Q324" t="s">
        <v>2310</v>
      </c>
      <c r="R324">
        <v>185258983</v>
      </c>
      <c r="S324" t="s">
        <v>2311</v>
      </c>
      <c r="T324">
        <v>2892</v>
      </c>
      <c r="U324">
        <v>1.4250691</v>
      </c>
      <c r="V324">
        <f>(R324-N324)/N324</f>
        <v>0.42506909999999998</v>
      </c>
    </row>
    <row r="325" spans="1:22" x14ac:dyDescent="0.25">
      <c r="A325" t="s">
        <v>2312</v>
      </c>
      <c r="B325" t="s">
        <v>329</v>
      </c>
      <c r="C325">
        <v>2002</v>
      </c>
      <c r="D325">
        <v>5.6</v>
      </c>
      <c r="E325">
        <v>53505</v>
      </c>
      <c r="F325" t="s">
        <v>2313</v>
      </c>
      <c r="G325">
        <v>1</v>
      </c>
      <c r="H325">
        <v>2002</v>
      </c>
      <c r="I325">
        <v>2268</v>
      </c>
      <c r="J325">
        <v>295701</v>
      </c>
      <c r="K325" t="s">
        <v>2314</v>
      </c>
      <c r="L325" t="s">
        <v>2315</v>
      </c>
      <c r="M325">
        <v>7451</v>
      </c>
      <c r="N325">
        <v>70000000</v>
      </c>
      <c r="O325" t="s">
        <v>1412</v>
      </c>
      <c r="P325">
        <v>12.722381</v>
      </c>
      <c r="Q325" t="s">
        <v>2316</v>
      </c>
      <c r="R325">
        <v>277448382</v>
      </c>
      <c r="S325" t="s">
        <v>2317</v>
      </c>
      <c r="T325">
        <v>1454</v>
      </c>
      <c r="U325">
        <v>3.9635483142857102</v>
      </c>
      <c r="V325">
        <f>(R325-N325)/N325</f>
        <v>2.9635483142857142</v>
      </c>
    </row>
    <row r="326" spans="1:22" x14ac:dyDescent="0.25">
      <c r="A326" t="s">
        <v>2318</v>
      </c>
      <c r="B326" t="s">
        <v>330</v>
      </c>
      <c r="C326">
        <v>2000</v>
      </c>
      <c r="D326">
        <v>7.4</v>
      </c>
      <c r="E326">
        <v>122149</v>
      </c>
      <c r="F326" t="s">
        <v>2319</v>
      </c>
      <c r="G326">
        <v>1</v>
      </c>
      <c r="H326">
        <v>2000</v>
      </c>
      <c r="I326">
        <v>101</v>
      </c>
      <c r="J326">
        <v>120903</v>
      </c>
      <c r="K326" t="s">
        <v>2320</v>
      </c>
      <c r="L326" t="s">
        <v>2321</v>
      </c>
      <c r="M326">
        <v>36657</v>
      </c>
      <c r="N326">
        <v>75000000</v>
      </c>
      <c r="O326" t="s">
        <v>2124</v>
      </c>
      <c r="P326">
        <v>0.95446699999999995</v>
      </c>
      <c r="Q326" t="s">
        <v>2322</v>
      </c>
      <c r="R326">
        <v>296339527</v>
      </c>
      <c r="S326" t="s">
        <v>2323</v>
      </c>
      <c r="T326">
        <v>4172</v>
      </c>
      <c r="U326">
        <v>3.9511936933333298</v>
      </c>
      <c r="V326">
        <f>(R326-N326)/N326</f>
        <v>2.9511936933333334</v>
      </c>
    </row>
    <row r="327" spans="1:22" x14ac:dyDescent="0.25">
      <c r="A327" t="s">
        <v>2324</v>
      </c>
      <c r="B327" t="s">
        <v>331</v>
      </c>
      <c r="C327">
        <v>1974</v>
      </c>
      <c r="D327">
        <v>8</v>
      </c>
      <c r="E327">
        <v>57618</v>
      </c>
      <c r="F327" t="s">
        <v>2325</v>
      </c>
      <c r="G327">
        <v>2</v>
      </c>
      <c r="H327">
        <v>1974</v>
      </c>
      <c r="I327">
        <v>1077</v>
      </c>
      <c r="J327">
        <v>72431</v>
      </c>
      <c r="K327" t="s">
        <v>2326</v>
      </c>
      <c r="L327" t="s">
        <v>2327</v>
      </c>
      <c r="M327">
        <v>3034</v>
      </c>
      <c r="N327">
        <v>2800000</v>
      </c>
      <c r="O327" t="s">
        <v>525</v>
      </c>
      <c r="P327">
        <v>9.3393160000000002</v>
      </c>
      <c r="Q327" t="s">
        <v>2328</v>
      </c>
      <c r="R327">
        <v>86273333</v>
      </c>
      <c r="S327" t="s">
        <v>2329</v>
      </c>
      <c r="T327">
        <v>880</v>
      </c>
      <c r="U327">
        <v>30.811904642857101</v>
      </c>
      <c r="V327">
        <f>(R327-N327)/N327</f>
        <v>29.811904642857144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76FA-69E4-478C-BA51-16C31384AB04}">
  <dimension ref="A1:Y45"/>
  <sheetViews>
    <sheetView topLeftCell="H1" workbookViewId="0">
      <selection activeCell="D1" sqref="D1"/>
    </sheetView>
  </sheetViews>
  <sheetFormatPr defaultRowHeight="15" x14ac:dyDescent="0.25"/>
  <cols>
    <col min="2" max="2" width="16.42578125" customWidth="1"/>
  </cols>
  <sheetData>
    <row r="1" spans="1:25" ht="45" x14ac:dyDescent="0.25">
      <c r="A1" s="1" t="s">
        <v>0</v>
      </c>
      <c r="B1" s="1" t="s">
        <v>1</v>
      </c>
      <c r="C1" s="11" t="s">
        <v>353</v>
      </c>
      <c r="D1" s="1" t="s">
        <v>2330</v>
      </c>
      <c r="E1" s="1" t="s">
        <v>2331</v>
      </c>
      <c r="F1" s="1" t="s">
        <v>2358</v>
      </c>
      <c r="G1" s="1" t="s">
        <v>2359</v>
      </c>
      <c r="H1" s="1" t="s">
        <v>2360</v>
      </c>
      <c r="I1" s="1" t="s">
        <v>2361</v>
      </c>
      <c r="J1" s="11" t="s">
        <v>335</v>
      </c>
      <c r="K1" s="11" t="s">
        <v>2410</v>
      </c>
      <c r="L1" s="11" t="s">
        <v>2411</v>
      </c>
      <c r="M1" s="11" t="s">
        <v>2356</v>
      </c>
      <c r="N1" s="11" t="s">
        <v>2357</v>
      </c>
      <c r="O1" s="11" t="s">
        <v>2412</v>
      </c>
      <c r="P1" s="11" t="s">
        <v>2413</v>
      </c>
      <c r="Q1" s="11" t="s">
        <v>2376</v>
      </c>
      <c r="R1" s="11" t="s">
        <v>2377</v>
      </c>
      <c r="S1" s="11" t="s">
        <v>2414</v>
      </c>
      <c r="T1" s="11" t="s">
        <v>2419</v>
      </c>
      <c r="U1" s="11" t="s">
        <v>2420</v>
      </c>
      <c r="V1" s="11" t="s">
        <v>2421</v>
      </c>
      <c r="W1" s="11" t="s">
        <v>2422</v>
      </c>
      <c r="X1" s="11" t="s">
        <v>2423</v>
      </c>
      <c r="Y1" s="11" t="s">
        <v>2424</v>
      </c>
    </row>
    <row r="2" spans="1:25" x14ac:dyDescent="0.25">
      <c r="A2">
        <v>1988</v>
      </c>
      <c r="B2" t="s">
        <v>6</v>
      </c>
      <c r="C2">
        <v>9.3571428571428577</v>
      </c>
      <c r="D2">
        <v>0.17837779685756899</v>
      </c>
      <c r="E2">
        <v>0.18937539714034801</v>
      </c>
      <c r="F2">
        <v>0.173641283161552</v>
      </c>
      <c r="G2">
        <v>0.17136126738517399</v>
      </c>
      <c r="H2">
        <v>8.7689180502325895E-2</v>
      </c>
      <c r="I2">
        <v>9.1099627138082798E-2</v>
      </c>
      <c r="J2">
        <v>5.2</v>
      </c>
      <c r="K2">
        <v>5</v>
      </c>
      <c r="L2">
        <v>3</v>
      </c>
      <c r="M2">
        <v>91</v>
      </c>
      <c r="N2">
        <v>64</v>
      </c>
      <c r="O2">
        <v>3</v>
      </c>
      <c r="P2">
        <v>12</v>
      </c>
      <c r="Q2">
        <v>-6.4149450549450496E-2</v>
      </c>
      <c r="R2">
        <v>-4.4042187500000003E-2</v>
      </c>
      <c r="S2">
        <v>1</v>
      </c>
      <c r="T2">
        <v>1.8947368421099999</v>
      </c>
      <c r="U2">
        <v>2.1029411764699999</v>
      </c>
      <c r="V2">
        <v>2.3157894736800002</v>
      </c>
      <c r="W2">
        <v>2.375</v>
      </c>
      <c r="X2">
        <v>0.26315789473700002</v>
      </c>
      <c r="Y2">
        <v>0.48529411764699998</v>
      </c>
    </row>
    <row r="3" spans="1:25" x14ac:dyDescent="0.25">
      <c r="A3">
        <v>1999</v>
      </c>
      <c r="B3" t="s">
        <v>29</v>
      </c>
      <c r="C3">
        <v>5.7140799999999999E-2</v>
      </c>
      <c r="D3">
        <v>0.130693826762107</v>
      </c>
      <c r="E3">
        <v>0.12445725578925999</v>
      </c>
      <c r="F3">
        <v>0.11775763673435299</v>
      </c>
      <c r="G3">
        <v>0.11081121876974</v>
      </c>
      <c r="H3">
        <v>0</v>
      </c>
      <c r="I3">
        <v>0</v>
      </c>
      <c r="J3">
        <v>6.3</v>
      </c>
      <c r="K3">
        <v>10</v>
      </c>
      <c r="L3">
        <v>10</v>
      </c>
      <c r="M3">
        <v>245</v>
      </c>
      <c r="N3">
        <v>61</v>
      </c>
      <c r="O3">
        <v>1</v>
      </c>
      <c r="P3">
        <v>5</v>
      </c>
      <c r="Q3">
        <v>9.6282040816326506E-2</v>
      </c>
      <c r="R3">
        <v>2.9365573770491801E-2</v>
      </c>
      <c r="S3">
        <v>1</v>
      </c>
      <c r="T3">
        <v>2.5853658536599999</v>
      </c>
      <c r="U3">
        <v>2.2150943396199998</v>
      </c>
      <c r="V3">
        <v>1.8780487804899999</v>
      </c>
      <c r="W3">
        <v>2.7169811320799999</v>
      </c>
      <c r="X3">
        <v>0.58536585365899996</v>
      </c>
      <c r="Y3">
        <v>0.50566037735799996</v>
      </c>
    </row>
    <row r="4" spans="1:25" x14ac:dyDescent="0.25">
      <c r="A4">
        <v>1982</v>
      </c>
      <c r="B4" t="s">
        <v>35</v>
      </c>
      <c r="C4">
        <v>5.0206400000000002</v>
      </c>
      <c r="D4">
        <v>0.108900424431739</v>
      </c>
      <c r="E4">
        <v>0.11009883532495</v>
      </c>
      <c r="F4">
        <v>9.1623924432617396E-2</v>
      </c>
      <c r="G4">
        <v>9.2794525893818397E-2</v>
      </c>
      <c r="H4">
        <v>0.129778066255613</v>
      </c>
      <c r="I4">
        <v>0.121364388202999</v>
      </c>
      <c r="J4">
        <v>7.2</v>
      </c>
      <c r="K4">
        <v>6</v>
      </c>
      <c r="L4">
        <v>12</v>
      </c>
      <c r="M4">
        <v>322</v>
      </c>
      <c r="N4">
        <v>267</v>
      </c>
      <c r="O4">
        <v>2</v>
      </c>
      <c r="P4">
        <v>13</v>
      </c>
      <c r="Q4">
        <v>0.119392857142857</v>
      </c>
      <c r="R4">
        <v>5.6505992509363202E-2</v>
      </c>
      <c r="S4">
        <v>1</v>
      </c>
      <c r="T4">
        <v>2.18567639257</v>
      </c>
      <c r="U4">
        <v>2.6037735849099999</v>
      </c>
      <c r="V4">
        <v>2.5809018567600002</v>
      </c>
      <c r="W4">
        <v>2.75</v>
      </c>
      <c r="X4">
        <v>0.48541114058399998</v>
      </c>
      <c r="Y4">
        <v>0.57547169811300003</v>
      </c>
    </row>
    <row r="5" spans="1:25" x14ac:dyDescent="0.25">
      <c r="A5">
        <v>1997</v>
      </c>
      <c r="B5" t="s">
        <v>41</v>
      </c>
      <c r="C5">
        <v>-3.6616879999999997E-2</v>
      </c>
      <c r="D5">
        <v>0.114141566059209</v>
      </c>
      <c r="E5">
        <v>0.129118953127835</v>
      </c>
      <c r="F5">
        <v>0.101108270603095</v>
      </c>
      <c r="G5">
        <v>0.105595502489299</v>
      </c>
      <c r="H5">
        <v>0</v>
      </c>
      <c r="I5">
        <v>0</v>
      </c>
      <c r="J5">
        <v>5.6</v>
      </c>
      <c r="K5">
        <v>6</v>
      </c>
      <c r="L5">
        <v>11</v>
      </c>
      <c r="M5">
        <v>281</v>
      </c>
      <c r="N5">
        <v>217</v>
      </c>
      <c r="O5">
        <v>5</v>
      </c>
      <c r="P5">
        <v>11</v>
      </c>
      <c r="Q5">
        <v>2.47007117437722E-2</v>
      </c>
      <c r="R5">
        <v>9.0797235023041493E-3</v>
      </c>
      <c r="S5">
        <v>1</v>
      </c>
      <c r="T5">
        <v>2.2341772151899999</v>
      </c>
      <c r="U5">
        <v>2.6441176470599999</v>
      </c>
      <c r="V5">
        <v>2.4177215189900001</v>
      </c>
      <c r="W5">
        <v>2.5588235294100001</v>
      </c>
      <c r="X5">
        <v>0.63924050632899998</v>
      </c>
      <c r="Y5">
        <v>0.63529411764699995</v>
      </c>
    </row>
    <row r="6" spans="1:25" x14ac:dyDescent="0.25">
      <c r="A6">
        <v>1988</v>
      </c>
      <c r="B6" t="s">
        <v>50</v>
      </c>
      <c r="C6">
        <v>3.0302449999999999</v>
      </c>
      <c r="D6">
        <v>0.105241221239797</v>
      </c>
      <c r="E6">
        <v>0.11258459530744699</v>
      </c>
      <c r="F6">
        <v>0.15109633252787399</v>
      </c>
      <c r="G6">
        <v>0.17541254771258</v>
      </c>
      <c r="H6">
        <v>7.8278366883996295E-2</v>
      </c>
      <c r="I6">
        <v>8.6262970155446206E-2</v>
      </c>
      <c r="J6">
        <v>6.2</v>
      </c>
      <c r="K6">
        <v>6</v>
      </c>
      <c r="L6">
        <v>3</v>
      </c>
      <c r="M6">
        <v>76</v>
      </c>
      <c r="N6">
        <v>40</v>
      </c>
      <c r="O6">
        <v>17</v>
      </c>
      <c r="P6">
        <v>70</v>
      </c>
      <c r="Q6">
        <v>4.0144736842105198E-2</v>
      </c>
      <c r="R6">
        <v>2.1090000000000001E-2</v>
      </c>
      <c r="S6">
        <v>1</v>
      </c>
      <c r="T6">
        <v>0</v>
      </c>
      <c r="U6">
        <v>2.1551724137899999</v>
      </c>
      <c r="V6">
        <v>0</v>
      </c>
      <c r="W6">
        <v>2.30172413793</v>
      </c>
      <c r="X6">
        <v>0</v>
      </c>
      <c r="Y6">
        <v>0.5</v>
      </c>
    </row>
    <row r="7" spans="1:25" x14ac:dyDescent="0.25">
      <c r="A7">
        <v>1987</v>
      </c>
      <c r="B7" t="s">
        <v>52</v>
      </c>
      <c r="C7">
        <v>13.564026999999999</v>
      </c>
      <c r="D7">
        <v>0.11287630288120599</v>
      </c>
      <c r="E7">
        <v>0.13471641092457401</v>
      </c>
      <c r="F7">
        <v>0</v>
      </c>
      <c r="G7">
        <v>0</v>
      </c>
      <c r="H7">
        <v>0</v>
      </c>
      <c r="I7">
        <v>0</v>
      </c>
      <c r="J7">
        <v>7</v>
      </c>
      <c r="K7">
        <v>3</v>
      </c>
      <c r="L7">
        <v>8</v>
      </c>
      <c r="M7">
        <v>266</v>
      </c>
      <c r="N7">
        <v>242</v>
      </c>
      <c r="O7">
        <v>13</v>
      </c>
      <c r="P7">
        <v>58</v>
      </c>
      <c r="Q7">
        <v>9.8616541353383404E-3</v>
      </c>
      <c r="R7">
        <v>1.6986776859504098E-2</v>
      </c>
      <c r="S7">
        <v>1</v>
      </c>
      <c r="T7">
        <v>2.1640211640200002</v>
      </c>
      <c r="U7">
        <v>2.4169278996900001</v>
      </c>
      <c r="V7">
        <v>2.34391534392</v>
      </c>
      <c r="W7">
        <v>2.5924764890300001</v>
      </c>
      <c r="X7">
        <v>0.56613756613800004</v>
      </c>
      <c r="Y7">
        <v>0.60815047021900004</v>
      </c>
    </row>
    <row r="8" spans="1:25" x14ac:dyDescent="0.25">
      <c r="A8">
        <v>2003</v>
      </c>
      <c r="B8" t="s">
        <v>57</v>
      </c>
      <c r="C8">
        <v>1.4042207142857144</v>
      </c>
      <c r="D8">
        <v>0.15960552080822701</v>
      </c>
      <c r="E8">
        <v>0.167139434723448</v>
      </c>
      <c r="F8">
        <v>0</v>
      </c>
      <c r="G8">
        <v>0</v>
      </c>
      <c r="H8">
        <v>0</v>
      </c>
      <c r="I8">
        <v>0</v>
      </c>
      <c r="J8">
        <v>5.6</v>
      </c>
      <c r="K8">
        <v>6</v>
      </c>
      <c r="L8">
        <v>8</v>
      </c>
      <c r="M8">
        <v>311</v>
      </c>
      <c r="N8">
        <v>302</v>
      </c>
      <c r="O8">
        <v>22</v>
      </c>
      <c r="P8">
        <v>66</v>
      </c>
      <c r="Q8">
        <v>-2.23231511254019E-2</v>
      </c>
      <c r="R8">
        <v>8.4387417218542995E-2</v>
      </c>
      <c r="S8">
        <v>1</v>
      </c>
      <c r="T8">
        <v>2.0663900414900001</v>
      </c>
      <c r="U8">
        <v>2.1962365591399999</v>
      </c>
      <c r="V8">
        <v>2.2489626556000002</v>
      </c>
      <c r="W8">
        <v>2.5161290322599998</v>
      </c>
      <c r="X8">
        <v>0.47717842323699999</v>
      </c>
      <c r="Y8">
        <v>0.60215053763399995</v>
      </c>
    </row>
    <row r="9" spans="1:25" x14ac:dyDescent="0.25">
      <c r="A9">
        <v>2001</v>
      </c>
      <c r="B9" t="s">
        <v>58</v>
      </c>
      <c r="C9">
        <v>-0.88244866666666666</v>
      </c>
      <c r="D9">
        <v>0.124496370611233</v>
      </c>
      <c r="E9">
        <v>0.123129605243455</v>
      </c>
      <c r="F9">
        <v>0.105752172301425</v>
      </c>
      <c r="G9">
        <v>0.111410311271831</v>
      </c>
      <c r="H9">
        <v>0</v>
      </c>
      <c r="I9">
        <v>0</v>
      </c>
      <c r="J9">
        <v>6.3</v>
      </c>
      <c r="K9">
        <v>5</v>
      </c>
      <c r="L9">
        <v>5</v>
      </c>
      <c r="M9">
        <v>286</v>
      </c>
      <c r="N9">
        <v>268</v>
      </c>
      <c r="O9">
        <v>4</v>
      </c>
      <c r="P9">
        <v>11</v>
      </c>
      <c r="Q9">
        <v>0.12531643356643299</v>
      </c>
      <c r="R9">
        <v>0.17686902985074601</v>
      </c>
      <c r="S9">
        <v>1</v>
      </c>
      <c r="T9">
        <v>2.4032258064500001</v>
      </c>
      <c r="U9">
        <v>2.4146341463400001</v>
      </c>
      <c r="V9">
        <v>2.77419354839</v>
      </c>
      <c r="W9">
        <v>2.7520325203299998</v>
      </c>
      <c r="X9">
        <v>0.64516129032299996</v>
      </c>
      <c r="Y9">
        <v>0.62601626016300005</v>
      </c>
    </row>
    <row r="10" spans="1:25" x14ac:dyDescent="0.25">
      <c r="A10">
        <v>2007</v>
      </c>
      <c r="B10" t="s">
        <v>69</v>
      </c>
      <c r="C10">
        <v>29.854877866666666</v>
      </c>
      <c r="D10">
        <v>0.132227299354644</v>
      </c>
      <c r="E10">
        <v>0.13155875795279301</v>
      </c>
      <c r="F10">
        <v>0.11503737349663699</v>
      </c>
      <c r="G10">
        <v>0.10998023167403</v>
      </c>
      <c r="H10">
        <v>0</v>
      </c>
      <c r="I10">
        <v>0</v>
      </c>
      <c r="J10">
        <v>7.9</v>
      </c>
      <c r="K10">
        <v>8</v>
      </c>
      <c r="L10">
        <v>8</v>
      </c>
      <c r="M10">
        <v>468</v>
      </c>
      <c r="N10">
        <v>205</v>
      </c>
      <c r="O10">
        <v>25</v>
      </c>
      <c r="P10">
        <v>47</v>
      </c>
      <c r="Q10">
        <v>0.11593482905982801</v>
      </c>
      <c r="R10">
        <v>0.12683024390243899</v>
      </c>
      <c r="S10">
        <v>1</v>
      </c>
      <c r="T10">
        <v>2</v>
      </c>
      <c r="U10">
        <v>2.4918699187</v>
      </c>
      <c r="V10">
        <v>2.1878453038700001</v>
      </c>
      <c r="W10">
        <v>2.7621951219500001</v>
      </c>
      <c r="X10">
        <v>0.57458563535899998</v>
      </c>
      <c r="Y10">
        <v>0.63414634146299997</v>
      </c>
    </row>
    <row r="11" spans="1:25" x14ac:dyDescent="0.25">
      <c r="A11">
        <v>2001</v>
      </c>
      <c r="B11" t="s">
        <v>72</v>
      </c>
      <c r="C11">
        <v>6.8763710555555555</v>
      </c>
      <c r="D11">
        <v>0.105822533799328</v>
      </c>
      <c r="E11">
        <v>0.105110566045828</v>
      </c>
      <c r="F11">
        <v>0</v>
      </c>
      <c r="G11">
        <v>0</v>
      </c>
      <c r="H11">
        <v>0</v>
      </c>
      <c r="I11">
        <v>0</v>
      </c>
      <c r="J11">
        <v>6.2</v>
      </c>
      <c r="K11">
        <v>6</v>
      </c>
      <c r="L11">
        <v>13</v>
      </c>
      <c r="M11">
        <v>314</v>
      </c>
      <c r="N11">
        <v>204</v>
      </c>
      <c r="O11">
        <v>12</v>
      </c>
      <c r="P11">
        <v>12</v>
      </c>
      <c r="Q11">
        <v>8.4227388535031797E-2</v>
      </c>
      <c r="R11">
        <v>2.2433823529411701E-2</v>
      </c>
      <c r="S11">
        <v>1</v>
      </c>
      <c r="T11">
        <v>2.1205673758899999</v>
      </c>
      <c r="U11">
        <v>2.24933687003</v>
      </c>
      <c r="V11">
        <v>2.2836879432599999</v>
      </c>
      <c r="W11">
        <v>2.6525198939000001</v>
      </c>
      <c r="X11">
        <v>0.47517730496499999</v>
      </c>
      <c r="Y11">
        <v>0.54641909814300005</v>
      </c>
    </row>
    <row r="12" spans="1:25" x14ac:dyDescent="0.25">
      <c r="A12">
        <v>1984</v>
      </c>
      <c r="B12" t="s">
        <v>89</v>
      </c>
      <c r="C12">
        <v>4.4388480000000001</v>
      </c>
      <c r="D12">
        <v>0.15894883446705399</v>
      </c>
      <c r="E12">
        <v>0.16949088505568399</v>
      </c>
      <c r="F12">
        <v>0</v>
      </c>
      <c r="G12">
        <v>0</v>
      </c>
      <c r="H12">
        <v>0</v>
      </c>
      <c r="I12">
        <v>0</v>
      </c>
      <c r="J12">
        <v>7.4</v>
      </c>
      <c r="K12">
        <v>3</v>
      </c>
      <c r="L12">
        <v>6</v>
      </c>
      <c r="M12">
        <v>160</v>
      </c>
      <c r="N12">
        <v>103</v>
      </c>
      <c r="O12">
        <v>3</v>
      </c>
      <c r="P12">
        <v>12</v>
      </c>
      <c r="Q12">
        <v>2.7564374999999999E-2</v>
      </c>
      <c r="R12">
        <v>-3.5043689320388302E-2</v>
      </c>
      <c r="S12">
        <v>1</v>
      </c>
      <c r="T12">
        <v>2.3939393939400002</v>
      </c>
      <c r="U12">
        <v>2.0306122448999999</v>
      </c>
      <c r="V12">
        <v>2.5454545454500002</v>
      </c>
      <c r="W12">
        <v>2.1938775510199999</v>
      </c>
      <c r="X12">
        <v>0.56969696969700001</v>
      </c>
      <c r="Y12">
        <v>0.41836734693900002</v>
      </c>
    </row>
    <row r="13" spans="1:25" x14ac:dyDescent="0.25">
      <c r="A13">
        <v>1994</v>
      </c>
      <c r="B13" t="s">
        <v>102</v>
      </c>
      <c r="C13">
        <v>11.217505833333334</v>
      </c>
      <c r="D13">
        <v>0.13355930790457901</v>
      </c>
      <c r="E13">
        <v>0.13205540632451199</v>
      </c>
      <c r="F13">
        <v>6.9398084016949593E-2</v>
      </c>
      <c r="G13">
        <v>7.9782368540920204E-2</v>
      </c>
      <c r="H13">
        <v>0</v>
      </c>
      <c r="I13">
        <v>0</v>
      </c>
      <c r="J13">
        <v>6.4</v>
      </c>
      <c r="K13">
        <v>7</v>
      </c>
      <c r="L13">
        <v>11</v>
      </c>
      <c r="M13">
        <v>182</v>
      </c>
      <c r="N13">
        <v>148</v>
      </c>
      <c r="O13">
        <v>1</v>
      </c>
      <c r="P13">
        <v>5</v>
      </c>
      <c r="Q13">
        <v>-7.0821428571428494E-2</v>
      </c>
      <c r="R13">
        <v>1.30736486486486E-2</v>
      </c>
      <c r="S13">
        <v>1</v>
      </c>
      <c r="T13">
        <v>2.52</v>
      </c>
      <c r="U13">
        <v>2.1741935483899999</v>
      </c>
      <c r="V13">
        <v>2.8685714285700001</v>
      </c>
      <c r="W13">
        <v>2.4645161290300002</v>
      </c>
      <c r="X13">
        <v>0.58285714285699997</v>
      </c>
      <c r="Y13">
        <v>0.50322580645199999</v>
      </c>
    </row>
    <row r="14" spans="1:25" x14ac:dyDescent="0.25">
      <c r="A14">
        <v>1989</v>
      </c>
      <c r="B14" t="s">
        <v>103</v>
      </c>
      <c r="C14">
        <v>2.138237288888889</v>
      </c>
      <c r="D14">
        <v>8.2277294125882597E-2</v>
      </c>
      <c r="E14">
        <v>8.7764468416157607E-2</v>
      </c>
      <c r="F14">
        <v>0</v>
      </c>
      <c r="G14">
        <v>0</v>
      </c>
      <c r="H14">
        <v>0</v>
      </c>
      <c r="I14">
        <v>0</v>
      </c>
      <c r="J14">
        <v>7.1</v>
      </c>
      <c r="K14">
        <v>5</v>
      </c>
      <c r="L14">
        <v>4</v>
      </c>
      <c r="M14">
        <v>485</v>
      </c>
      <c r="N14">
        <v>393</v>
      </c>
      <c r="O14">
        <v>3</v>
      </c>
      <c r="P14">
        <v>6</v>
      </c>
      <c r="Q14">
        <v>5.8455463917525798E-2</v>
      </c>
      <c r="R14">
        <v>1.50905852417302E-2</v>
      </c>
      <c r="S14">
        <v>1</v>
      </c>
      <c r="T14">
        <v>2.5555555555599998</v>
      </c>
      <c r="U14">
        <v>2.2380368098200001</v>
      </c>
      <c r="V14">
        <v>2.4126984127000002</v>
      </c>
      <c r="W14">
        <v>2.4208588957099999</v>
      </c>
      <c r="X14">
        <v>0.71428571428599996</v>
      </c>
      <c r="Y14">
        <v>0.534969325153</v>
      </c>
    </row>
    <row r="15" spans="1:25" x14ac:dyDescent="0.25">
      <c r="A15">
        <v>2006</v>
      </c>
      <c r="B15" t="s">
        <v>107</v>
      </c>
      <c r="C15">
        <v>5.8438939374999999</v>
      </c>
      <c r="D15">
        <v>0.131013883475739</v>
      </c>
      <c r="E15">
        <v>0.109940121933504</v>
      </c>
      <c r="F15">
        <v>0.146329870784359</v>
      </c>
      <c r="G15">
        <v>0.13627716367766099</v>
      </c>
      <c r="H15">
        <v>0.110339099706057</v>
      </c>
      <c r="I15">
        <v>9.5139702240686894E-2</v>
      </c>
      <c r="J15">
        <v>6.6</v>
      </c>
      <c r="K15">
        <v>6</v>
      </c>
      <c r="L15">
        <v>5</v>
      </c>
      <c r="M15">
        <v>105</v>
      </c>
      <c r="N15">
        <v>90</v>
      </c>
      <c r="O15">
        <v>1</v>
      </c>
      <c r="P15">
        <v>12</v>
      </c>
      <c r="Q15">
        <v>3.1019047619047599E-2</v>
      </c>
      <c r="R15">
        <v>-1.28488888888888E-2</v>
      </c>
      <c r="S15">
        <v>1</v>
      </c>
      <c r="T15">
        <v>2.3759999999999999</v>
      </c>
      <c r="U15">
        <v>2.4142857142900001</v>
      </c>
      <c r="V15">
        <v>2.2559999999999998</v>
      </c>
      <c r="W15">
        <v>2.6714285714299999</v>
      </c>
      <c r="X15">
        <v>0.55200000000000005</v>
      </c>
      <c r="Y15">
        <v>0.57142857142900005</v>
      </c>
    </row>
    <row r="16" spans="1:25" x14ac:dyDescent="0.25">
      <c r="A16">
        <v>1994</v>
      </c>
      <c r="B16" t="s">
        <v>125</v>
      </c>
      <c r="C16">
        <v>3.4156363636363638</v>
      </c>
      <c r="D16">
        <v>0.17336032101652399</v>
      </c>
      <c r="E16">
        <v>0.19151828981036201</v>
      </c>
      <c r="F16">
        <v>0.158826401759108</v>
      </c>
      <c r="G16">
        <v>0.186077495055404</v>
      </c>
      <c r="H16">
        <v>0.13893645568803001</v>
      </c>
      <c r="I16">
        <v>0.16088035379896701</v>
      </c>
      <c r="J16">
        <v>6.3</v>
      </c>
      <c r="K16">
        <v>4</v>
      </c>
      <c r="L16">
        <v>9</v>
      </c>
      <c r="M16">
        <v>162</v>
      </c>
      <c r="N16">
        <v>128</v>
      </c>
      <c r="O16">
        <v>9</v>
      </c>
      <c r="P16">
        <v>28</v>
      </c>
      <c r="Q16">
        <v>4.3599382716049399E-2</v>
      </c>
      <c r="R16">
        <v>1.431484375E-2</v>
      </c>
      <c r="S16">
        <v>1</v>
      </c>
      <c r="T16">
        <v>2.3803680981599999</v>
      </c>
      <c r="U16">
        <v>2.2125984251999999</v>
      </c>
      <c r="V16">
        <v>2.4171779141099998</v>
      </c>
      <c r="W16">
        <v>2.32283464567</v>
      </c>
      <c r="X16">
        <v>0.69325153374199999</v>
      </c>
      <c r="Y16">
        <v>0.48818897637800002</v>
      </c>
    </row>
    <row r="17" spans="1:25" x14ac:dyDescent="0.25">
      <c r="A17">
        <v>1985</v>
      </c>
      <c r="B17" t="s">
        <v>127</v>
      </c>
      <c r="C17">
        <v>0.29215578571428569</v>
      </c>
      <c r="D17">
        <v>8.2443477668263501E-2</v>
      </c>
      <c r="E17">
        <v>0.123447597663163</v>
      </c>
      <c r="F17">
        <v>0.12917877964549301</v>
      </c>
      <c r="G17">
        <v>0.16905960975884299</v>
      </c>
      <c r="H17">
        <v>4.8425690310149198E-2</v>
      </c>
      <c r="I17">
        <v>8.5819597260526403E-2</v>
      </c>
      <c r="J17">
        <v>6.5</v>
      </c>
      <c r="K17">
        <v>7</v>
      </c>
      <c r="L17">
        <v>3</v>
      </c>
      <c r="M17">
        <v>836</v>
      </c>
      <c r="N17">
        <v>18</v>
      </c>
      <c r="O17">
        <v>7</v>
      </c>
      <c r="P17">
        <v>16</v>
      </c>
      <c r="Q17">
        <v>1.3886124401913801E-2</v>
      </c>
      <c r="R17">
        <v>-5.6833333333333298E-2</v>
      </c>
      <c r="S17">
        <v>1</v>
      </c>
      <c r="T17">
        <v>2.1818181818200002</v>
      </c>
      <c r="U17">
        <v>2.27764423077</v>
      </c>
      <c r="V17">
        <v>1.81818181818</v>
      </c>
      <c r="W17">
        <v>2.39663461538</v>
      </c>
      <c r="X17">
        <v>0.22727272727299999</v>
      </c>
      <c r="Y17">
        <v>0.552884615385</v>
      </c>
    </row>
    <row r="18" spans="1:25" x14ac:dyDescent="0.25">
      <c r="A18">
        <v>1996</v>
      </c>
      <c r="B18" t="s">
        <v>157</v>
      </c>
      <c r="C18">
        <v>0.15193499999999999</v>
      </c>
      <c r="D18">
        <v>0.11943619434623499</v>
      </c>
      <c r="E18">
        <v>0.11266359650858</v>
      </c>
      <c r="F18">
        <v>8.23229418837296E-2</v>
      </c>
      <c r="G18">
        <v>8.8387953204355094E-2</v>
      </c>
      <c r="H18">
        <v>5.2787767795209897E-2</v>
      </c>
      <c r="I18">
        <v>6.1801057830379397E-2</v>
      </c>
      <c r="J18">
        <v>7.5</v>
      </c>
      <c r="K18">
        <v>2</v>
      </c>
      <c r="L18">
        <v>5</v>
      </c>
      <c r="M18">
        <v>360</v>
      </c>
      <c r="N18">
        <v>219</v>
      </c>
      <c r="O18">
        <v>10</v>
      </c>
      <c r="P18">
        <v>5</v>
      </c>
      <c r="Q18">
        <v>2.7506666666666599E-2</v>
      </c>
      <c r="R18">
        <v>-6.3511872146118697E-2</v>
      </c>
      <c r="S18">
        <v>1</v>
      </c>
      <c r="T18">
        <v>2.4605678233399999</v>
      </c>
      <c r="U18">
        <v>2.47709923664</v>
      </c>
      <c r="V18">
        <v>2.6277602523699999</v>
      </c>
      <c r="W18">
        <v>2.6717557251900002</v>
      </c>
      <c r="X18">
        <v>0.57413249211399997</v>
      </c>
      <c r="Y18">
        <v>0.51908396946599999</v>
      </c>
    </row>
    <row r="19" spans="1:25" x14ac:dyDescent="0.25">
      <c r="A19">
        <v>1992</v>
      </c>
      <c r="B19" t="s">
        <v>161</v>
      </c>
      <c r="C19">
        <v>1.5624701999999999</v>
      </c>
      <c r="D19">
        <v>0.14306343437942701</v>
      </c>
      <c r="E19">
        <v>0.147517025926203</v>
      </c>
      <c r="F19">
        <v>0.11961234635758</v>
      </c>
      <c r="G19">
        <v>0.10978266373215601</v>
      </c>
      <c r="H19">
        <v>9.2220305808917699E-2</v>
      </c>
      <c r="I19">
        <v>0.105239750024334</v>
      </c>
      <c r="J19">
        <v>5.3</v>
      </c>
      <c r="K19">
        <v>7</v>
      </c>
      <c r="L19">
        <v>12</v>
      </c>
      <c r="M19">
        <v>367</v>
      </c>
      <c r="N19">
        <v>288</v>
      </c>
      <c r="O19">
        <v>2</v>
      </c>
      <c r="P19">
        <v>4</v>
      </c>
      <c r="Q19">
        <v>9.0656675749318696E-2</v>
      </c>
      <c r="R19">
        <v>3.3439930555555497E-2</v>
      </c>
      <c r="S19">
        <v>1</v>
      </c>
      <c r="T19">
        <v>1.97196261682</v>
      </c>
      <c r="U19">
        <v>2.28832116788</v>
      </c>
      <c r="V19">
        <v>2.1588785046700001</v>
      </c>
      <c r="W19">
        <v>2.4470802919699999</v>
      </c>
      <c r="X19">
        <v>0.56074766355100003</v>
      </c>
      <c r="Y19">
        <v>0.56021897810200005</v>
      </c>
    </row>
    <row r="20" spans="1:25" x14ac:dyDescent="0.25">
      <c r="A20">
        <v>2000</v>
      </c>
      <c r="B20" t="s">
        <v>166</v>
      </c>
      <c r="C20">
        <v>1.25690748</v>
      </c>
      <c r="D20">
        <v>0.12633096717387099</v>
      </c>
      <c r="E20">
        <v>0.130656195898401</v>
      </c>
      <c r="F20">
        <v>0.118691762359959</v>
      </c>
      <c r="G20">
        <v>0.128858358406059</v>
      </c>
      <c r="H20">
        <v>5.7382932816472998E-2</v>
      </c>
      <c r="I20">
        <v>5.7658831137587498E-2</v>
      </c>
      <c r="J20">
        <v>4.8</v>
      </c>
      <c r="K20">
        <v>9</v>
      </c>
      <c r="L20">
        <v>14</v>
      </c>
      <c r="M20">
        <v>258</v>
      </c>
      <c r="N20">
        <v>211</v>
      </c>
      <c r="O20">
        <v>4</v>
      </c>
      <c r="P20">
        <v>13</v>
      </c>
      <c r="Q20">
        <v>-1.13945736434108E-2</v>
      </c>
      <c r="R20">
        <v>-1.22227488151658E-2</v>
      </c>
      <c r="S20">
        <v>1</v>
      </c>
      <c r="T20">
        <v>2.29326923077</v>
      </c>
      <c r="U20">
        <v>2.2796934865899998</v>
      </c>
      <c r="V20">
        <v>2.32211538462</v>
      </c>
      <c r="W20">
        <v>2.5057471264400002</v>
      </c>
      <c r="X20">
        <v>0.509615384615</v>
      </c>
      <c r="Y20">
        <v>0.55172413793099995</v>
      </c>
    </row>
    <row r="21" spans="1:25" x14ac:dyDescent="0.25">
      <c r="A21">
        <v>1997</v>
      </c>
      <c r="B21" t="s">
        <v>173</v>
      </c>
      <c r="C21">
        <v>2.3502198615384615</v>
      </c>
      <c r="D21">
        <v>9.6059562752799102E-2</v>
      </c>
      <c r="E21">
        <v>0.115244770776661</v>
      </c>
      <c r="F21">
        <v>0.143839919908617</v>
      </c>
      <c r="G21">
        <v>0.16229638583359601</v>
      </c>
      <c r="H21">
        <v>0.13339032846804399</v>
      </c>
      <c r="I21">
        <v>0.144424044437339</v>
      </c>
      <c r="J21">
        <v>7.4</v>
      </c>
      <c r="K21">
        <v>3</v>
      </c>
      <c r="L21">
        <v>12</v>
      </c>
      <c r="M21">
        <v>279</v>
      </c>
      <c r="N21">
        <v>263</v>
      </c>
      <c r="O21">
        <v>44</v>
      </c>
      <c r="P21">
        <v>128</v>
      </c>
      <c r="Q21">
        <v>8.0580645161290307E-2</v>
      </c>
      <c r="R21">
        <v>4.66764258555133E-2</v>
      </c>
      <c r="S21">
        <v>1</v>
      </c>
      <c r="T21">
        <v>2.1451612903199999</v>
      </c>
      <c r="U21">
        <v>2.2200956937799998</v>
      </c>
      <c r="V21">
        <v>2.1048387096800001</v>
      </c>
      <c r="W21">
        <v>2.3253588516699999</v>
      </c>
      <c r="X21">
        <v>0.37096774193499998</v>
      </c>
      <c r="Y21">
        <v>0.57894736842100003</v>
      </c>
    </row>
    <row r="22" spans="1:25" x14ac:dyDescent="0.25">
      <c r="A22">
        <v>1995</v>
      </c>
      <c r="B22" t="s">
        <v>175</v>
      </c>
      <c r="C22">
        <v>0.90133698888888891</v>
      </c>
      <c r="D22">
        <v>0.15772766684718301</v>
      </c>
      <c r="E22">
        <v>0.15477958882965401</v>
      </c>
      <c r="F22">
        <v>0.14186530341881001</v>
      </c>
      <c r="G22">
        <v>0.148374089764782</v>
      </c>
      <c r="H22">
        <v>7.3801554081900297E-2</v>
      </c>
      <c r="I22">
        <v>8.0613414845750603E-2</v>
      </c>
      <c r="J22">
        <v>6.5</v>
      </c>
      <c r="K22">
        <v>4</v>
      </c>
      <c r="L22">
        <v>10</v>
      </c>
      <c r="M22">
        <v>351</v>
      </c>
      <c r="N22">
        <v>207</v>
      </c>
      <c r="O22">
        <v>3</v>
      </c>
      <c r="P22">
        <v>18</v>
      </c>
      <c r="Q22">
        <v>-2.2749287749287701E-2</v>
      </c>
      <c r="R22">
        <v>9.5024154589372204E-4</v>
      </c>
      <c r="S22">
        <v>1</v>
      </c>
      <c r="T22">
        <v>2.1904761904800001</v>
      </c>
      <c r="U22">
        <v>2.6326034063299999</v>
      </c>
      <c r="V22">
        <v>2.46258503401</v>
      </c>
      <c r="W22">
        <v>2.6107055961099999</v>
      </c>
      <c r="X22">
        <v>0.42176870748299999</v>
      </c>
      <c r="Y22">
        <v>0.65206812652099999</v>
      </c>
    </row>
    <row r="23" spans="1:25" x14ac:dyDescent="0.25">
      <c r="A23">
        <v>2005</v>
      </c>
      <c r="B23" t="s">
        <v>186</v>
      </c>
      <c r="C23">
        <v>4.0274270000000003</v>
      </c>
      <c r="D23">
        <v>0.105304969917752</v>
      </c>
      <c r="E23">
        <v>0.100854638141759</v>
      </c>
      <c r="F23">
        <v>0.15040616556313199</v>
      </c>
      <c r="G23">
        <v>0.129291455121162</v>
      </c>
      <c r="H23">
        <v>0.114007998016543</v>
      </c>
      <c r="I23">
        <v>0.109792134373412</v>
      </c>
      <c r="J23">
        <v>5.9</v>
      </c>
      <c r="K23">
        <v>11</v>
      </c>
      <c r="L23">
        <v>6</v>
      </c>
      <c r="M23">
        <v>137</v>
      </c>
      <c r="N23">
        <v>105</v>
      </c>
      <c r="O23">
        <v>10</v>
      </c>
      <c r="P23">
        <v>19</v>
      </c>
      <c r="Q23">
        <v>-3.4654744525547398E-2</v>
      </c>
      <c r="R23">
        <v>-4.7960000000000003E-2</v>
      </c>
      <c r="S23">
        <v>1</v>
      </c>
      <c r="T23">
        <v>2.84</v>
      </c>
      <c r="U23">
        <v>2.3309859154899999</v>
      </c>
      <c r="V23">
        <v>2.9</v>
      </c>
      <c r="W23">
        <v>2.7042253521099999</v>
      </c>
      <c r="X23">
        <v>0.68</v>
      </c>
      <c r="Y23">
        <v>0.59154929577500004</v>
      </c>
    </row>
    <row r="24" spans="1:25" x14ac:dyDescent="0.25">
      <c r="A24">
        <v>2000</v>
      </c>
      <c r="B24" t="s">
        <v>194</v>
      </c>
      <c r="C24">
        <v>2.6061982857142856</v>
      </c>
      <c r="D24">
        <v>6.7211831083759097E-2</v>
      </c>
      <c r="E24">
        <v>6.5007383943192401E-2</v>
      </c>
      <c r="F24">
        <v>9.6563334276700899E-2</v>
      </c>
      <c r="G24">
        <v>9.2855106749981597E-2</v>
      </c>
      <c r="H24">
        <v>0.12146748460734</v>
      </c>
      <c r="I24">
        <v>0.12231869984758</v>
      </c>
      <c r="J24">
        <v>7.2</v>
      </c>
      <c r="K24">
        <v>11</v>
      </c>
      <c r="L24">
        <v>11</v>
      </c>
      <c r="M24">
        <v>437</v>
      </c>
      <c r="N24">
        <v>296</v>
      </c>
      <c r="O24">
        <v>33</v>
      </c>
      <c r="P24">
        <v>65</v>
      </c>
      <c r="Q24">
        <v>2.2190389016018299E-2</v>
      </c>
      <c r="R24">
        <v>4.4842229729729698E-2</v>
      </c>
      <c r="S24">
        <v>1</v>
      </c>
      <c r="T24">
        <v>2.0029850746300002</v>
      </c>
      <c r="U24">
        <v>2.2261306532699998</v>
      </c>
      <c r="V24">
        <v>2.3492537313400002</v>
      </c>
      <c r="W24">
        <v>2.5276381909499999</v>
      </c>
      <c r="X24">
        <v>0.62985074626899995</v>
      </c>
      <c r="Y24">
        <v>0.60050251256300002</v>
      </c>
    </row>
    <row r="25" spans="1:25" x14ac:dyDescent="0.25">
      <c r="A25">
        <v>2003</v>
      </c>
      <c r="B25" t="s">
        <v>201</v>
      </c>
      <c r="C25">
        <v>7.6588535714285717</v>
      </c>
      <c r="D25">
        <v>0.16788499405804</v>
      </c>
      <c r="E25">
        <v>0.14511975703857</v>
      </c>
      <c r="F25">
        <v>8.4084296505690603E-2</v>
      </c>
      <c r="G25">
        <v>8.11760823495742E-2</v>
      </c>
      <c r="H25">
        <v>0</v>
      </c>
      <c r="I25">
        <v>0</v>
      </c>
      <c r="J25">
        <v>6.4</v>
      </c>
      <c r="K25">
        <v>7</v>
      </c>
      <c r="L25">
        <v>9</v>
      </c>
      <c r="M25">
        <v>151</v>
      </c>
      <c r="N25">
        <v>104</v>
      </c>
      <c r="O25">
        <v>25</v>
      </c>
      <c r="P25">
        <v>63</v>
      </c>
      <c r="Q25">
        <v>-6.4953642384105906E-2</v>
      </c>
      <c r="R25">
        <v>-7.4376923076922993E-2</v>
      </c>
      <c r="S25">
        <v>1</v>
      </c>
      <c r="T25">
        <v>1.43333333333</v>
      </c>
      <c r="U25">
        <v>2.2977777777799999</v>
      </c>
      <c r="V25">
        <v>2.6666666666699999</v>
      </c>
      <c r="W25">
        <v>2.4266666666700001</v>
      </c>
      <c r="X25">
        <v>0.36666666666699999</v>
      </c>
      <c r="Y25">
        <v>0.54666666666700003</v>
      </c>
    </row>
    <row r="26" spans="1:25" x14ac:dyDescent="0.25">
      <c r="A26">
        <v>1989</v>
      </c>
      <c r="B26" t="s">
        <v>207</v>
      </c>
      <c r="C26">
        <v>6.4516109999999998</v>
      </c>
      <c r="D26">
        <v>0.12076042472684199</v>
      </c>
      <c r="E26">
        <v>0.13468619053931799</v>
      </c>
      <c r="F26">
        <v>0</v>
      </c>
      <c r="G26">
        <v>0</v>
      </c>
      <c r="H26">
        <v>0</v>
      </c>
      <c r="I26">
        <v>0</v>
      </c>
      <c r="J26">
        <v>3.9</v>
      </c>
      <c r="K26">
        <v>6</v>
      </c>
      <c r="L26">
        <v>5</v>
      </c>
      <c r="M26">
        <v>130</v>
      </c>
      <c r="N26">
        <v>98</v>
      </c>
      <c r="O26">
        <v>1</v>
      </c>
      <c r="P26">
        <v>6</v>
      </c>
      <c r="Q26">
        <v>5.4776153846153801E-2</v>
      </c>
      <c r="R26">
        <v>-2.64959183673469E-2</v>
      </c>
      <c r="S26">
        <v>1</v>
      </c>
      <c r="T26">
        <v>2.1219512195100001</v>
      </c>
      <c r="U26">
        <v>2.45714285714</v>
      </c>
      <c r="V26">
        <v>2.6747967479699999</v>
      </c>
      <c r="W26">
        <v>3.0761904761899999</v>
      </c>
      <c r="X26">
        <v>0.59349593495899999</v>
      </c>
      <c r="Y26">
        <v>0.71428571428599996</v>
      </c>
    </row>
    <row r="27" spans="1:25" x14ac:dyDescent="0.25">
      <c r="A27">
        <v>1986</v>
      </c>
      <c r="B27" t="s">
        <v>217</v>
      </c>
      <c r="C27">
        <v>-0.62181359999999997</v>
      </c>
      <c r="D27">
        <v>0.119472553156951</v>
      </c>
      <c r="E27">
        <v>0.11693054480935999</v>
      </c>
      <c r="F27">
        <v>0.100509169989769</v>
      </c>
      <c r="G27">
        <v>0.105538960882628</v>
      </c>
      <c r="H27">
        <v>0.13786803696854599</v>
      </c>
      <c r="I27">
        <v>0.136744564496285</v>
      </c>
      <c r="J27">
        <v>7.9</v>
      </c>
      <c r="K27">
        <v>8</v>
      </c>
      <c r="L27">
        <v>10</v>
      </c>
      <c r="M27">
        <v>655</v>
      </c>
      <c r="N27">
        <v>425</v>
      </c>
      <c r="O27">
        <v>4</v>
      </c>
      <c r="P27">
        <v>8</v>
      </c>
      <c r="Q27">
        <v>0.117064122137404</v>
      </c>
      <c r="R27">
        <v>0.107146117647058</v>
      </c>
      <c r="S27">
        <v>1</v>
      </c>
      <c r="T27">
        <v>2.4327354260099998</v>
      </c>
      <c r="U27">
        <v>2.48895899054</v>
      </c>
      <c r="V27">
        <v>2.6053811659199999</v>
      </c>
      <c r="W27">
        <v>2.69716088328</v>
      </c>
      <c r="X27">
        <v>0.56726457399100005</v>
      </c>
      <c r="Y27">
        <v>0.62618296529999995</v>
      </c>
    </row>
    <row r="28" spans="1:25" x14ac:dyDescent="0.25">
      <c r="A28">
        <v>1989</v>
      </c>
      <c r="B28" t="s">
        <v>219</v>
      </c>
      <c r="C28">
        <v>5.2631314062500003</v>
      </c>
      <c r="D28">
        <v>0.13998433380073</v>
      </c>
      <c r="E28">
        <v>0.144635389160538</v>
      </c>
      <c r="F28">
        <v>0.13682273466109501</v>
      </c>
      <c r="G28">
        <v>0.145861635092149</v>
      </c>
      <c r="H28">
        <v>0</v>
      </c>
      <c r="I28">
        <v>0</v>
      </c>
      <c r="J28">
        <v>7.3</v>
      </c>
      <c r="K28">
        <v>7</v>
      </c>
      <c r="L28">
        <v>8</v>
      </c>
      <c r="M28">
        <v>263</v>
      </c>
      <c r="N28">
        <v>162</v>
      </c>
      <c r="O28">
        <v>2</v>
      </c>
      <c r="P28">
        <v>9</v>
      </c>
      <c r="Q28">
        <v>2.4767680608365001E-2</v>
      </c>
      <c r="R28">
        <v>-3.8169135802469098E-2</v>
      </c>
      <c r="S28">
        <v>1</v>
      </c>
      <c r="T28">
        <v>2.4855072463800001</v>
      </c>
      <c r="U28">
        <v>2.2147651006700002</v>
      </c>
      <c r="V28">
        <v>2.71739130435</v>
      </c>
      <c r="W28">
        <v>2.3557046979899998</v>
      </c>
      <c r="X28">
        <v>0.53260869565199997</v>
      </c>
      <c r="Y28">
        <v>0.62416107382599995</v>
      </c>
    </row>
    <row r="29" spans="1:25" x14ac:dyDescent="0.25">
      <c r="A29">
        <v>1994</v>
      </c>
      <c r="B29" t="s">
        <v>220</v>
      </c>
      <c r="C29">
        <v>3.0424398620689654</v>
      </c>
      <c r="D29">
        <v>0.115662748722849</v>
      </c>
      <c r="E29">
        <v>0.10592938089828401</v>
      </c>
      <c r="F29">
        <v>9.7987110275411904E-2</v>
      </c>
      <c r="G29">
        <v>0.107168703530283</v>
      </c>
      <c r="H29">
        <v>0.15079026487762001</v>
      </c>
      <c r="I29">
        <v>0.16632361619427199</v>
      </c>
      <c r="J29">
        <v>7.6</v>
      </c>
      <c r="K29">
        <v>3</v>
      </c>
      <c r="L29">
        <v>1</v>
      </c>
      <c r="M29">
        <v>186</v>
      </c>
      <c r="N29">
        <v>21</v>
      </c>
      <c r="O29">
        <v>1</v>
      </c>
      <c r="P29">
        <v>9</v>
      </c>
      <c r="Q29">
        <v>3.0767741935483799E-2</v>
      </c>
      <c r="R29">
        <v>0.193747619047619</v>
      </c>
      <c r="S29">
        <v>1</v>
      </c>
      <c r="T29">
        <v>3.60975609756</v>
      </c>
      <c r="U29">
        <v>2.3313253012000001</v>
      </c>
      <c r="V29">
        <v>2.8780487804899999</v>
      </c>
      <c r="W29">
        <v>2.2831325301200001</v>
      </c>
      <c r="X29">
        <v>0.82926829268299995</v>
      </c>
      <c r="Y29">
        <v>0.51807228915699999</v>
      </c>
    </row>
    <row r="30" spans="1:25" x14ac:dyDescent="0.25">
      <c r="A30">
        <v>1943</v>
      </c>
      <c r="B30" t="s">
        <v>226</v>
      </c>
      <c r="C30">
        <v>1.5069922</v>
      </c>
      <c r="D30">
        <v>0.14874574902347301</v>
      </c>
      <c r="E30">
        <v>0.17632786509187401</v>
      </c>
      <c r="F30">
        <v>0</v>
      </c>
      <c r="G30">
        <v>0</v>
      </c>
      <c r="H30">
        <v>0</v>
      </c>
      <c r="I30">
        <v>0</v>
      </c>
      <c r="J30">
        <v>7.3</v>
      </c>
      <c r="K30">
        <v>3</v>
      </c>
      <c r="L30">
        <v>6</v>
      </c>
      <c r="M30">
        <v>161</v>
      </c>
      <c r="N30">
        <v>136</v>
      </c>
      <c r="O30">
        <v>2</v>
      </c>
      <c r="P30">
        <v>14</v>
      </c>
      <c r="Q30">
        <v>8.1996894409937904E-2</v>
      </c>
      <c r="R30">
        <v>1.4897058823529501E-3</v>
      </c>
      <c r="S30">
        <v>1</v>
      </c>
      <c r="T30">
        <v>2.6590909090900001</v>
      </c>
      <c r="U30">
        <v>2.3399209486200001</v>
      </c>
      <c r="V30">
        <v>2.5681818181799998</v>
      </c>
      <c r="W30">
        <v>2.3754940711499999</v>
      </c>
      <c r="X30">
        <v>0.88636363636399995</v>
      </c>
      <c r="Y30">
        <v>0.57707509881399999</v>
      </c>
    </row>
    <row r="31" spans="1:25" x14ac:dyDescent="0.25">
      <c r="A31">
        <v>2003</v>
      </c>
      <c r="B31" t="s">
        <v>237</v>
      </c>
      <c r="C31">
        <v>2.9653850430107527</v>
      </c>
      <c r="D31">
        <v>0.15268030012484701</v>
      </c>
      <c r="E31">
        <v>0.16572549843634199</v>
      </c>
      <c r="F31">
        <v>8.2715685657319293E-2</v>
      </c>
      <c r="G31">
        <v>9.2365027528715005E-2</v>
      </c>
      <c r="H31">
        <v>0</v>
      </c>
      <c r="I31">
        <v>0</v>
      </c>
      <c r="J31">
        <v>5.8</v>
      </c>
      <c r="K31">
        <v>4</v>
      </c>
      <c r="L31">
        <v>4</v>
      </c>
      <c r="M31">
        <v>178</v>
      </c>
      <c r="N31">
        <v>46</v>
      </c>
      <c r="O31">
        <v>29</v>
      </c>
      <c r="P31">
        <v>125</v>
      </c>
      <c r="Q31">
        <v>-6.7717415730337002E-2</v>
      </c>
      <c r="R31">
        <v>4.34565217391303E-3</v>
      </c>
      <c r="S31">
        <v>1</v>
      </c>
      <c r="T31">
        <v>3.07692307692</v>
      </c>
      <c r="U31">
        <v>2.40601503759</v>
      </c>
      <c r="V31">
        <v>2.46153846154</v>
      </c>
      <c r="W31">
        <v>2.6390977443599999</v>
      </c>
      <c r="X31">
        <v>0.53846153846199996</v>
      </c>
      <c r="Y31">
        <v>0.49624060150400001</v>
      </c>
    </row>
    <row r="32" spans="1:25" x14ac:dyDescent="0.25">
      <c r="A32">
        <v>1990</v>
      </c>
      <c r="B32" t="s">
        <v>252</v>
      </c>
      <c r="C32">
        <v>11.4402925</v>
      </c>
      <c r="D32">
        <v>8.7313141879740305E-2</v>
      </c>
      <c r="E32">
        <v>8.0371561625257396E-2</v>
      </c>
      <c r="F32">
        <v>0</v>
      </c>
      <c r="G32">
        <v>0</v>
      </c>
      <c r="H32">
        <v>0</v>
      </c>
      <c r="I32">
        <v>0</v>
      </c>
      <c r="J32">
        <v>7.8</v>
      </c>
      <c r="K32">
        <v>4</v>
      </c>
      <c r="L32">
        <v>3</v>
      </c>
      <c r="M32">
        <v>199</v>
      </c>
      <c r="N32">
        <v>197</v>
      </c>
      <c r="O32">
        <v>3</v>
      </c>
      <c r="P32">
        <v>26</v>
      </c>
      <c r="Q32">
        <v>0.15995477386934601</v>
      </c>
      <c r="R32">
        <v>8.9077664974619206E-2</v>
      </c>
      <c r="S32">
        <v>1</v>
      </c>
      <c r="T32">
        <v>2.3838383838400001</v>
      </c>
      <c r="U32">
        <v>2.47474747475</v>
      </c>
      <c r="V32">
        <v>2.52525252525</v>
      </c>
      <c r="W32">
        <v>2.3232323232300001</v>
      </c>
      <c r="X32">
        <v>0.626262626263</v>
      </c>
      <c r="Y32">
        <v>0.70370370370400004</v>
      </c>
    </row>
    <row r="33" spans="1:25" x14ac:dyDescent="0.25">
      <c r="A33">
        <v>1987</v>
      </c>
      <c r="B33" t="s">
        <v>255</v>
      </c>
      <c r="C33">
        <v>3.3711048400000001</v>
      </c>
      <c r="D33">
        <v>9.6105775057853199E-2</v>
      </c>
      <c r="E33">
        <v>9.8628949006338798E-2</v>
      </c>
      <c r="F33">
        <v>0.138429495337721</v>
      </c>
      <c r="G33">
        <v>0.14114069420483999</v>
      </c>
      <c r="H33">
        <v>8.6528005061821803E-2</v>
      </c>
      <c r="I33">
        <v>8.6025419687192795E-2</v>
      </c>
      <c r="J33">
        <v>7.1</v>
      </c>
      <c r="K33">
        <v>7</v>
      </c>
      <c r="L33">
        <v>12</v>
      </c>
      <c r="M33">
        <v>338</v>
      </c>
      <c r="N33">
        <v>333</v>
      </c>
      <c r="O33">
        <v>2</v>
      </c>
      <c r="P33">
        <v>16</v>
      </c>
      <c r="Q33">
        <v>-2.3674556213017701E-3</v>
      </c>
      <c r="R33">
        <v>4.3122522522522501E-2</v>
      </c>
      <c r="S33">
        <v>1</v>
      </c>
      <c r="T33">
        <v>2.20075757576</v>
      </c>
      <c r="U33">
        <v>2.3144963144999999</v>
      </c>
      <c r="V33">
        <v>2.5416666666699999</v>
      </c>
      <c r="W33">
        <v>2.46191646192</v>
      </c>
      <c r="X33">
        <v>0.59090909090900001</v>
      </c>
      <c r="Y33">
        <v>0.63144963144999999</v>
      </c>
    </row>
    <row r="34" spans="1:25" x14ac:dyDescent="0.25">
      <c r="A34">
        <v>1991</v>
      </c>
      <c r="B34" t="s">
        <v>258</v>
      </c>
      <c r="C34">
        <v>11.572369999999999</v>
      </c>
      <c r="D34">
        <v>0.108476475720646</v>
      </c>
      <c r="E34">
        <v>0.11851502022858899</v>
      </c>
      <c r="F34">
        <v>8.8641357770771506E-2</v>
      </c>
      <c r="G34">
        <v>9.0093650337314798E-2</v>
      </c>
      <c r="H34">
        <v>0.14555963613037601</v>
      </c>
      <c r="I34">
        <v>0.13987247218286</v>
      </c>
      <c r="J34">
        <v>6.4</v>
      </c>
      <c r="K34">
        <v>5</v>
      </c>
      <c r="L34">
        <v>7</v>
      </c>
      <c r="M34">
        <v>369</v>
      </c>
      <c r="N34">
        <v>281</v>
      </c>
      <c r="O34">
        <v>5</v>
      </c>
      <c r="P34">
        <v>8</v>
      </c>
      <c r="Q34">
        <v>7.0773170731707302E-2</v>
      </c>
      <c r="R34">
        <v>0.10378434163701</v>
      </c>
      <c r="S34">
        <v>1</v>
      </c>
      <c r="T34">
        <v>2.2485207100600002</v>
      </c>
      <c r="U34">
        <v>1.92307692308</v>
      </c>
      <c r="V34">
        <v>2.4773175542399999</v>
      </c>
      <c r="W34">
        <v>2.5874125874099998</v>
      </c>
      <c r="X34">
        <v>0.54635108481299999</v>
      </c>
      <c r="Y34">
        <v>0.53846153846199996</v>
      </c>
    </row>
    <row r="35" spans="1:25" x14ac:dyDescent="0.25">
      <c r="A35">
        <v>1987</v>
      </c>
      <c r="B35" t="s">
        <v>262</v>
      </c>
      <c r="C35">
        <v>0.47890488235294115</v>
      </c>
      <c r="D35">
        <v>0.17363886685274901</v>
      </c>
      <c r="E35">
        <v>0.16601334195169201</v>
      </c>
      <c r="F35">
        <v>0.14459003809354301</v>
      </c>
      <c r="G35">
        <v>0.155216811554586</v>
      </c>
      <c r="H35">
        <v>6.9550760859286603E-2</v>
      </c>
      <c r="I35">
        <v>7.8414638656517099E-2</v>
      </c>
      <c r="J35">
        <v>6.3</v>
      </c>
      <c r="K35">
        <v>5</v>
      </c>
      <c r="L35">
        <v>8</v>
      </c>
      <c r="M35">
        <v>179</v>
      </c>
      <c r="N35">
        <v>160</v>
      </c>
      <c r="O35">
        <v>2</v>
      </c>
      <c r="P35">
        <v>11</v>
      </c>
      <c r="Q35">
        <v>2.6407262569832401E-2</v>
      </c>
      <c r="R35">
        <v>-1.1806874999999901E-2</v>
      </c>
      <c r="S35">
        <v>1</v>
      </c>
      <c r="T35">
        <v>2.3838383838400001</v>
      </c>
      <c r="U35">
        <v>2.2333333333300001</v>
      </c>
      <c r="V35">
        <v>2.7272727272699999</v>
      </c>
      <c r="W35">
        <v>2.32083333333</v>
      </c>
      <c r="X35">
        <v>0.58585858585899997</v>
      </c>
      <c r="Y35">
        <v>0.57499999999999996</v>
      </c>
    </row>
    <row r="36" spans="1:25" x14ac:dyDescent="0.25">
      <c r="A36">
        <v>1986</v>
      </c>
      <c r="B36" t="s">
        <v>267</v>
      </c>
      <c r="C36">
        <v>0.61969933333333338</v>
      </c>
      <c r="D36">
        <v>0.12628054656392601</v>
      </c>
      <c r="E36">
        <v>0.13254223600651099</v>
      </c>
      <c r="F36">
        <v>0.10943211507468099</v>
      </c>
      <c r="G36">
        <v>0.11939159207436301</v>
      </c>
      <c r="H36">
        <v>0.17467206093232401</v>
      </c>
      <c r="I36">
        <v>0.191622628304012</v>
      </c>
      <c r="J36">
        <v>6.3</v>
      </c>
      <c r="K36">
        <v>9</v>
      </c>
      <c r="L36">
        <v>6</v>
      </c>
      <c r="M36">
        <v>452</v>
      </c>
      <c r="N36">
        <v>266</v>
      </c>
      <c r="O36">
        <v>1</v>
      </c>
      <c r="P36">
        <v>7</v>
      </c>
      <c r="Q36">
        <v>7.1441150442477896E-2</v>
      </c>
      <c r="R36">
        <v>0.13300601503759399</v>
      </c>
      <c r="S36">
        <v>1</v>
      </c>
      <c r="T36">
        <v>2.1693989071000002</v>
      </c>
      <c r="U36">
        <v>2.2272727272699999</v>
      </c>
      <c r="V36">
        <v>2.3961748633900002</v>
      </c>
      <c r="W36">
        <v>2.4034090909099999</v>
      </c>
      <c r="X36">
        <v>0.59562841530099997</v>
      </c>
      <c r="Y36">
        <v>0.59659090909099999</v>
      </c>
    </row>
    <row r="37" spans="1:25" x14ac:dyDescent="0.25">
      <c r="A37">
        <v>1997</v>
      </c>
      <c r="B37" t="s">
        <v>288</v>
      </c>
      <c r="C37">
        <v>5.8834415571428575</v>
      </c>
      <c r="D37">
        <v>0.13875507668519099</v>
      </c>
      <c r="E37">
        <v>0.14982990007577701</v>
      </c>
      <c r="F37">
        <v>0.12580455007604399</v>
      </c>
      <c r="G37">
        <v>0.14387758955240801</v>
      </c>
      <c r="H37">
        <v>8.1388886181112605E-2</v>
      </c>
      <c r="I37">
        <v>8.5376746074307605E-2</v>
      </c>
      <c r="J37">
        <v>5.9</v>
      </c>
      <c r="K37">
        <v>12</v>
      </c>
      <c r="L37">
        <v>11</v>
      </c>
      <c r="M37">
        <v>278</v>
      </c>
      <c r="N37">
        <v>201</v>
      </c>
      <c r="O37">
        <v>6</v>
      </c>
      <c r="P37">
        <v>20</v>
      </c>
      <c r="Q37">
        <v>-5.9799280575539501E-2</v>
      </c>
      <c r="R37">
        <v>-1.7324875621890501E-2</v>
      </c>
      <c r="S37">
        <v>1</v>
      </c>
      <c r="T37">
        <v>2.2621722846400001</v>
      </c>
      <c r="U37">
        <v>1.7641509434</v>
      </c>
      <c r="V37">
        <v>2.31086142322</v>
      </c>
      <c r="W37">
        <v>2.2547169811300001</v>
      </c>
      <c r="X37">
        <v>0.43820224719099998</v>
      </c>
      <c r="Y37">
        <v>0.52830188679199996</v>
      </c>
    </row>
    <row r="38" spans="1:25" x14ac:dyDescent="0.25">
      <c r="A38">
        <v>2000</v>
      </c>
      <c r="B38" t="s">
        <v>322</v>
      </c>
      <c r="C38">
        <v>10.368389071428572</v>
      </c>
      <c r="D38">
        <v>8.3182606408451307E-2</v>
      </c>
      <c r="E38">
        <v>8.7377323220376807E-2</v>
      </c>
      <c r="F38">
        <v>0.122337823781816</v>
      </c>
      <c r="G38">
        <v>0.118681790561201</v>
      </c>
      <c r="H38">
        <v>0.120105086445879</v>
      </c>
      <c r="I38">
        <v>0.12625578488764699</v>
      </c>
      <c r="J38">
        <v>6.5</v>
      </c>
      <c r="K38">
        <v>5</v>
      </c>
      <c r="L38">
        <v>5</v>
      </c>
      <c r="M38">
        <v>436</v>
      </c>
      <c r="N38">
        <v>223</v>
      </c>
      <c r="O38">
        <v>22</v>
      </c>
      <c r="P38">
        <v>89</v>
      </c>
      <c r="Q38">
        <v>2.5850229357798099E-2</v>
      </c>
      <c r="R38">
        <v>3.1946188340807101E-3</v>
      </c>
      <c r="S38">
        <v>1</v>
      </c>
      <c r="T38">
        <v>0</v>
      </c>
      <c r="U38">
        <v>2.1820940819399999</v>
      </c>
      <c r="V38">
        <v>0</v>
      </c>
      <c r="W38">
        <v>2.37632776935</v>
      </c>
      <c r="X38">
        <v>0</v>
      </c>
      <c r="Y38">
        <v>0.50986342943899998</v>
      </c>
    </row>
    <row r="40" spans="1:25" x14ac:dyDescent="0.25">
      <c r="B40" s="12" t="s">
        <v>2415</v>
      </c>
      <c r="C40">
        <f>MAX(C2:C38)</f>
        <v>29.854877866666666</v>
      </c>
      <c r="D40">
        <f t="shared" ref="D40:R40" si="0">MAX(D2:D38)</f>
        <v>0.17837779685756899</v>
      </c>
      <c r="E40">
        <f t="shared" si="0"/>
        <v>0.19151828981036201</v>
      </c>
      <c r="F40">
        <f t="shared" si="0"/>
        <v>0.173641283161552</v>
      </c>
      <c r="G40">
        <f t="shared" si="0"/>
        <v>0.186077495055404</v>
      </c>
      <c r="H40">
        <f t="shared" si="0"/>
        <v>0.17467206093232401</v>
      </c>
      <c r="I40">
        <f t="shared" si="0"/>
        <v>0.191622628304012</v>
      </c>
      <c r="J40">
        <f t="shared" si="0"/>
        <v>7.9</v>
      </c>
      <c r="K40">
        <f t="shared" si="0"/>
        <v>12</v>
      </c>
      <c r="L40">
        <f t="shared" si="0"/>
        <v>14</v>
      </c>
      <c r="M40">
        <f t="shared" si="0"/>
        <v>836</v>
      </c>
      <c r="N40">
        <f t="shared" si="0"/>
        <v>425</v>
      </c>
      <c r="O40">
        <f t="shared" si="0"/>
        <v>44</v>
      </c>
      <c r="P40">
        <f t="shared" si="0"/>
        <v>128</v>
      </c>
      <c r="Q40">
        <f t="shared" si="0"/>
        <v>0.15995477386934601</v>
      </c>
      <c r="R40">
        <f t="shared" si="0"/>
        <v>0.193747619047619</v>
      </c>
      <c r="S40">
        <f t="shared" ref="S40:Y40" si="1">MAX(S2:S38)</f>
        <v>1</v>
      </c>
      <c r="T40">
        <f t="shared" si="1"/>
        <v>3.60975609756</v>
      </c>
      <c r="U40">
        <f t="shared" si="1"/>
        <v>2.6441176470599999</v>
      </c>
      <c r="V40">
        <f t="shared" si="1"/>
        <v>2.9</v>
      </c>
      <c r="W40">
        <f t="shared" si="1"/>
        <v>3.0761904761899999</v>
      </c>
      <c r="X40">
        <f t="shared" si="1"/>
        <v>0.88636363636399995</v>
      </c>
      <c r="Y40">
        <f t="shared" si="1"/>
        <v>0.71428571428599996</v>
      </c>
    </row>
    <row r="41" spans="1:25" x14ac:dyDescent="0.25">
      <c r="B41" s="12" t="s">
        <v>2416</v>
      </c>
      <c r="C41">
        <f>MIN(C2:C38)</f>
        <v>-0.88244866666666666</v>
      </c>
      <c r="D41">
        <f t="shared" ref="D41:R41" si="2">MIN(D2:D38)</f>
        <v>6.7211831083759097E-2</v>
      </c>
      <c r="E41">
        <f t="shared" si="2"/>
        <v>6.5007383943192401E-2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3.9</v>
      </c>
      <c r="K41">
        <f t="shared" si="2"/>
        <v>2</v>
      </c>
      <c r="L41">
        <f t="shared" si="2"/>
        <v>1</v>
      </c>
      <c r="M41">
        <f t="shared" si="2"/>
        <v>76</v>
      </c>
      <c r="N41">
        <f t="shared" si="2"/>
        <v>18</v>
      </c>
      <c r="O41">
        <f t="shared" si="2"/>
        <v>1</v>
      </c>
      <c r="P41">
        <f t="shared" si="2"/>
        <v>4</v>
      </c>
      <c r="Q41">
        <f t="shared" si="2"/>
        <v>-7.0821428571428494E-2</v>
      </c>
      <c r="R41">
        <f t="shared" si="2"/>
        <v>-7.4376923076922993E-2</v>
      </c>
      <c r="S41">
        <f t="shared" ref="S41:Y41" si="3">MIN(S2:S38)</f>
        <v>1</v>
      </c>
      <c r="T41">
        <f t="shared" si="3"/>
        <v>0</v>
      </c>
      <c r="U41">
        <f t="shared" si="3"/>
        <v>1.7641509434</v>
      </c>
      <c r="V41">
        <f t="shared" si="3"/>
        <v>0</v>
      </c>
      <c r="W41">
        <f t="shared" si="3"/>
        <v>2.1938775510199999</v>
      </c>
      <c r="X41">
        <f t="shared" si="3"/>
        <v>0</v>
      </c>
      <c r="Y41">
        <f t="shared" si="3"/>
        <v>0.41836734693900002</v>
      </c>
    </row>
    <row r="42" spans="1:25" x14ac:dyDescent="0.25">
      <c r="B42" s="12" t="s">
        <v>2417</v>
      </c>
      <c r="C42">
        <f t="shared" ref="C42:R42" si="4">AVERAGE(C2:C38)</f>
        <v>4.8229506334922858</v>
      </c>
      <c r="D42">
        <f t="shared" si="4"/>
        <v>0.12508281623638962</v>
      </c>
      <c r="E42">
        <f t="shared" si="4"/>
        <v>0.12948277672693512</v>
      </c>
      <c r="F42">
        <f>AVERAGE(F2:F38)</f>
        <v>9.3092061633941986E-2</v>
      </c>
      <c r="G42">
        <f t="shared" si="4"/>
        <v>9.7538399802958212E-2</v>
      </c>
      <c r="H42">
        <f t="shared" si="4"/>
        <v>5.9593728875609868E-2</v>
      </c>
      <c r="I42">
        <f t="shared" si="4"/>
        <v>6.3055417345302289E-2</v>
      </c>
      <c r="J42">
        <f t="shared" si="4"/>
        <v>6.5108108108108125</v>
      </c>
      <c r="K42">
        <f t="shared" si="4"/>
        <v>6.0810810810810807</v>
      </c>
      <c r="L42">
        <f t="shared" si="4"/>
        <v>7.6756756756756754</v>
      </c>
      <c r="M42">
        <f t="shared" si="4"/>
        <v>290.64864864864865</v>
      </c>
      <c r="N42">
        <f t="shared" si="4"/>
        <v>188.97297297297297</v>
      </c>
      <c r="O42">
        <f t="shared" si="4"/>
        <v>9.1621621621621614</v>
      </c>
      <c r="P42">
        <f t="shared" si="4"/>
        <v>28.297297297297298</v>
      </c>
      <c r="Q42">
        <f t="shared" si="4"/>
        <v>3.3896977608708585E-2</v>
      </c>
      <c r="R42">
        <f t="shared" si="4"/>
        <v>2.5681467469030252E-2</v>
      </c>
      <c r="S42">
        <f t="shared" ref="S42:Y42" si="5">AVERAGE(S2:S38)</f>
        <v>1</v>
      </c>
      <c r="T42">
        <f t="shared" si="5"/>
        <v>2.2009212892232433</v>
      </c>
      <c r="U42">
        <f t="shared" si="5"/>
        <v>2.2958779162408107</v>
      </c>
      <c r="V42">
        <f t="shared" si="5"/>
        <v>2.3195981855627026</v>
      </c>
      <c r="W42">
        <f t="shared" si="5"/>
        <v>2.508698351800271</v>
      </c>
      <c r="X42">
        <f t="shared" si="5"/>
        <v>0.52689740076397296</v>
      </c>
      <c r="Y42">
        <f t="shared" si="5"/>
        <v>0.56831939344308102</v>
      </c>
    </row>
    <row r="43" spans="1:25" x14ac:dyDescent="0.25">
      <c r="B43" s="12" t="s">
        <v>2418</v>
      </c>
      <c r="C43">
        <f>MEDIAN(C2:C38)</f>
        <v>3.0424398620689654</v>
      </c>
      <c r="D43">
        <f t="shared" ref="D43:R43" si="6">MEDIAN(D2:D38)</f>
        <v>0.124496370611233</v>
      </c>
      <c r="E43">
        <f t="shared" si="6"/>
        <v>0.129118953127835</v>
      </c>
      <c r="F43">
        <f t="shared" si="6"/>
        <v>0.105752172301425</v>
      </c>
      <c r="G43">
        <f t="shared" si="6"/>
        <v>0.10978266373215601</v>
      </c>
      <c r="H43">
        <f t="shared" si="6"/>
        <v>5.7382932816472998E-2</v>
      </c>
      <c r="I43">
        <f t="shared" si="6"/>
        <v>7.8414638656517099E-2</v>
      </c>
      <c r="J43">
        <f t="shared" si="6"/>
        <v>6.4</v>
      </c>
      <c r="K43">
        <f t="shared" si="6"/>
        <v>6</v>
      </c>
      <c r="L43">
        <f t="shared" si="6"/>
        <v>8</v>
      </c>
      <c r="M43">
        <f t="shared" si="6"/>
        <v>278</v>
      </c>
      <c r="N43">
        <f t="shared" si="6"/>
        <v>204</v>
      </c>
      <c r="O43">
        <f t="shared" si="6"/>
        <v>4</v>
      </c>
      <c r="P43">
        <f t="shared" si="6"/>
        <v>13</v>
      </c>
      <c r="Q43">
        <f t="shared" si="6"/>
        <v>2.7564374999999999E-2</v>
      </c>
      <c r="R43">
        <f t="shared" si="6"/>
        <v>1.431484375E-2</v>
      </c>
      <c r="S43">
        <f t="shared" ref="S43:Y43" si="7">MEDIAN(S2:S38)</f>
        <v>1</v>
      </c>
      <c r="T43">
        <f t="shared" si="7"/>
        <v>2.2485207100600002</v>
      </c>
      <c r="U43">
        <f t="shared" si="7"/>
        <v>2.2796934865899998</v>
      </c>
      <c r="V43">
        <f t="shared" si="7"/>
        <v>2.4177215189900001</v>
      </c>
      <c r="W43">
        <f t="shared" si="7"/>
        <v>2.4645161290300002</v>
      </c>
      <c r="X43">
        <f t="shared" si="7"/>
        <v>0.56726457399100005</v>
      </c>
      <c r="Y43">
        <f t="shared" si="7"/>
        <v>0.57142857142900005</v>
      </c>
    </row>
    <row r="44" spans="1:25" x14ac:dyDescent="0.25">
      <c r="B44" s="12" t="s">
        <v>2425</v>
      </c>
      <c r="C44">
        <f t="shared" ref="C44:S44" si="8">PERCENTILE(C2:C38, 0.75)</f>
        <v>6.4516109999999998</v>
      </c>
      <c r="D44">
        <f t="shared" si="8"/>
        <v>0.14306343437942701</v>
      </c>
      <c r="E44">
        <f t="shared" si="8"/>
        <v>0.147517025926203</v>
      </c>
      <c r="F44">
        <f t="shared" si="8"/>
        <v>0.13682273466109501</v>
      </c>
      <c r="G44">
        <f t="shared" si="8"/>
        <v>0.14114069420483999</v>
      </c>
      <c r="H44">
        <f t="shared" si="8"/>
        <v>0.114007998016543</v>
      </c>
      <c r="I44">
        <f t="shared" si="8"/>
        <v>0.109792134373412</v>
      </c>
      <c r="J44">
        <f t="shared" si="8"/>
        <v>7.2</v>
      </c>
      <c r="K44">
        <f t="shared" si="8"/>
        <v>7</v>
      </c>
      <c r="L44">
        <f t="shared" si="8"/>
        <v>11</v>
      </c>
      <c r="M44">
        <f t="shared" si="8"/>
        <v>360</v>
      </c>
      <c r="N44">
        <f t="shared" si="8"/>
        <v>266</v>
      </c>
      <c r="O44">
        <f t="shared" si="8"/>
        <v>12</v>
      </c>
      <c r="P44">
        <f t="shared" si="8"/>
        <v>28</v>
      </c>
      <c r="Q44">
        <f t="shared" si="8"/>
        <v>8.0580645161290307E-2</v>
      </c>
      <c r="R44">
        <f t="shared" si="8"/>
        <v>4.66764258555133E-2</v>
      </c>
      <c r="S44">
        <f t="shared" si="8"/>
        <v>1</v>
      </c>
      <c r="T44">
        <f>PERCENTILE(T2:T38, 0.75)</f>
        <v>2.4327354260099998</v>
      </c>
      <c r="U44">
        <f t="shared" ref="U44:Y44" si="9">PERCENTILE(U2:U38, 0.75)</f>
        <v>2.4146341463400001</v>
      </c>
      <c r="V44">
        <f t="shared" si="9"/>
        <v>2.6053811659199999</v>
      </c>
      <c r="W44">
        <f t="shared" si="9"/>
        <v>2.6525198939000001</v>
      </c>
      <c r="X44">
        <f t="shared" si="9"/>
        <v>0.59562841530099997</v>
      </c>
      <c r="Y44">
        <f t="shared" si="9"/>
        <v>0.60815047021900004</v>
      </c>
    </row>
    <row r="45" spans="1:25" x14ac:dyDescent="0.25">
      <c r="B45" s="12" t="s">
        <v>2426</v>
      </c>
      <c r="C45">
        <f t="shared" ref="C45:S45" si="10">PERCENTILE(C2:C38, 0.25)</f>
        <v>1.25690748</v>
      </c>
      <c r="D45">
        <f t="shared" si="10"/>
        <v>0.105822533799328</v>
      </c>
      <c r="E45">
        <f t="shared" si="10"/>
        <v>0.11009883532495</v>
      </c>
      <c r="F45">
        <f t="shared" si="10"/>
        <v>8.23229418837296E-2</v>
      </c>
      <c r="G45">
        <f t="shared" si="10"/>
        <v>8.11760823495742E-2</v>
      </c>
      <c r="H45">
        <f t="shared" si="10"/>
        <v>0</v>
      </c>
      <c r="I45">
        <f t="shared" si="10"/>
        <v>0</v>
      </c>
      <c r="J45">
        <f t="shared" si="10"/>
        <v>6.2</v>
      </c>
      <c r="K45">
        <f t="shared" si="10"/>
        <v>4</v>
      </c>
      <c r="L45">
        <f t="shared" si="10"/>
        <v>5</v>
      </c>
      <c r="M45">
        <f t="shared" si="10"/>
        <v>178</v>
      </c>
      <c r="N45">
        <f t="shared" si="10"/>
        <v>104</v>
      </c>
      <c r="O45">
        <f t="shared" si="10"/>
        <v>2</v>
      </c>
      <c r="P45">
        <f t="shared" si="10"/>
        <v>9</v>
      </c>
      <c r="Q45">
        <f t="shared" si="10"/>
        <v>-2.3674556213017701E-3</v>
      </c>
      <c r="R45">
        <f t="shared" si="10"/>
        <v>-1.28488888888888E-2</v>
      </c>
      <c r="S45">
        <f t="shared" si="10"/>
        <v>1</v>
      </c>
      <c r="T45">
        <f>PERCENTILE(T2:T38, 0.25)</f>
        <v>2.1219512195100001</v>
      </c>
      <c r="U45">
        <f t="shared" ref="U45:Y45" si="11">PERCENTILE(U2:U38, 0.25)</f>
        <v>2.2147651006700002</v>
      </c>
      <c r="V45">
        <f t="shared" si="11"/>
        <v>2.2836879432599999</v>
      </c>
      <c r="W45">
        <f t="shared" si="11"/>
        <v>2.375</v>
      </c>
      <c r="X45">
        <f t="shared" si="11"/>
        <v>0.47717842323699999</v>
      </c>
      <c r="Y45">
        <f t="shared" si="11"/>
        <v>0.51908396946599999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3EAB-0E23-4757-AD76-475AF97FEBC2}">
  <dimension ref="A1:AQ268"/>
  <sheetViews>
    <sheetView topLeftCell="D247" workbookViewId="0">
      <selection activeCell="D268" sqref="D268"/>
    </sheetView>
  </sheetViews>
  <sheetFormatPr defaultRowHeight="15" x14ac:dyDescent="0.25"/>
  <sheetData>
    <row r="1" spans="1:43" ht="45" x14ac:dyDescent="0.25">
      <c r="A1" s="1" t="s">
        <v>0</v>
      </c>
      <c r="B1" s="1" t="s">
        <v>1</v>
      </c>
      <c r="C1" s="1"/>
      <c r="D1" t="s">
        <v>353</v>
      </c>
      <c r="E1" s="1" t="s">
        <v>2330</v>
      </c>
      <c r="F1" s="1" t="s">
        <v>2331</v>
      </c>
      <c r="G1" s="1" t="s">
        <v>2358</v>
      </c>
      <c r="H1" s="1" t="s">
        <v>2359</v>
      </c>
      <c r="I1" s="1" t="s">
        <v>2360</v>
      </c>
      <c r="J1" s="1" t="s">
        <v>2361</v>
      </c>
      <c r="K1" s="7" t="s">
        <v>2388</v>
      </c>
      <c r="L1" s="7" t="s">
        <v>2389</v>
      </c>
      <c r="M1" s="7" t="s">
        <v>2390</v>
      </c>
      <c r="N1" s="7" t="s">
        <v>2391</v>
      </c>
      <c r="O1" s="7" t="s">
        <v>2392</v>
      </c>
      <c r="P1" s="7"/>
      <c r="Q1" s="7"/>
      <c r="R1" s="7" t="s">
        <v>2409</v>
      </c>
      <c r="S1" s="1" t="s">
        <v>2356</v>
      </c>
      <c r="T1" s="1"/>
      <c r="U1" s="1" t="s">
        <v>2357</v>
      </c>
      <c r="V1" s="1"/>
      <c r="W1" t="s">
        <v>335</v>
      </c>
      <c r="X1" t="s">
        <v>2368</v>
      </c>
      <c r="Y1" t="s">
        <v>2369</v>
      </c>
      <c r="Z1" t="s">
        <v>2370</v>
      </c>
      <c r="AA1" t="s">
        <v>2371</v>
      </c>
      <c r="AB1" t="s">
        <v>2372</v>
      </c>
      <c r="AC1" t="s">
        <v>2373</v>
      </c>
      <c r="AD1" t="s">
        <v>2376</v>
      </c>
      <c r="AE1" t="s">
        <v>2377</v>
      </c>
      <c r="AF1" t="s">
        <v>2378</v>
      </c>
      <c r="AG1" t="s">
        <v>2379</v>
      </c>
      <c r="AH1" t="s">
        <v>2380</v>
      </c>
      <c r="AI1" t="s">
        <v>2381</v>
      </c>
    </row>
    <row r="2" spans="1:43" x14ac:dyDescent="0.25">
      <c r="A2">
        <v>1999</v>
      </c>
      <c r="B2" t="s">
        <v>2</v>
      </c>
      <c r="C2">
        <f>INDEX([1]krishna_pos!$C$1:$Q$354,MATCH(B2,[1]krishna_pos!$C:$C,0),10)</f>
        <v>2.441025641</v>
      </c>
      <c r="D2">
        <v>2.3423853750000001</v>
      </c>
      <c r="E2">
        <v>9.9729544859573804E-2</v>
      </c>
      <c r="F2">
        <v>0.114049975786172</v>
      </c>
      <c r="G2">
        <v>0.12735571664046</v>
      </c>
      <c r="H2">
        <v>0.13024745690238501</v>
      </c>
      <c r="I2">
        <v>0</v>
      </c>
      <c r="J2">
        <v>0</v>
      </c>
      <c r="K2">
        <f t="shared" ref="K2:K65" si="0">(D2-$AK$3)/($AK$2-$AK$3)</f>
        <v>4.7321049251012985E-2</v>
      </c>
      <c r="L2">
        <f t="shared" ref="L2:L65" si="1">(E2-$AL$3)/($AL$2-$AL$3)</f>
        <v>0.54619976721918728</v>
      </c>
      <c r="M2">
        <f t="shared" ref="M2:M65" si="2">(F2-$AM$3)/($AM$2-$AM$3)</f>
        <v>0.41151938471526922</v>
      </c>
      <c r="N2">
        <f t="shared" ref="N2:N65" si="3">(G2-$AN$3)/($AN$2-$AN$3)</f>
        <v>0.65031869722355107</v>
      </c>
      <c r="O2">
        <f t="shared" ref="O2:O65" si="4">(H2-$AO$3)/($AO$2-$AO$3)</f>
        <v>0.69996351178096117</v>
      </c>
      <c r="P2">
        <f t="shared" ref="P2:P65" si="5">(I2-MIN(I:I))/(MAX(I:I)-MIN(I:I))</f>
        <v>0</v>
      </c>
      <c r="Q2">
        <f t="shared" ref="Q2:Q65" si="6">(J2-MIN(J:J))/(MAX(J:J)-MIN(J:J))</f>
        <v>0</v>
      </c>
      <c r="R2">
        <v>0.48484848484848486</v>
      </c>
      <c r="S2">
        <v>295</v>
      </c>
      <c r="T2">
        <f>(S2-$AP$3)/($AP$2-$AP$3)</f>
        <v>0.35287081339712917</v>
      </c>
      <c r="U2">
        <v>374</v>
      </c>
      <c r="V2">
        <f>(U2-$AQ$3)/($AQ$2-$AQ$3)</f>
        <v>0.40064794816414689</v>
      </c>
      <c r="W2">
        <v>6.9</v>
      </c>
      <c r="X2">
        <f>INDEX([1]krishna_pos!$C$1:$W$354,MATCH(B2,[1]krishna_pos!$C:$C,0),16)</f>
        <v>0.67623007599999996</v>
      </c>
      <c r="Y2">
        <f>INDEX([1]krishna_pos!$C$1:$W$354,MATCH(B2,[1]krishna_pos!$C:$C,0),17)</f>
        <v>0.292687064</v>
      </c>
      <c r="Z2">
        <f>INDEX([1]krishna_pos!$C$1:$W$354,MATCH(B2,[1]krishna_pos!$C:$C,0),18)</f>
        <v>0.85922870699999998</v>
      </c>
      <c r="AA2">
        <f>INDEX([1]krishna_pos!$C$1:$W$354,MATCH(B2,[1]krishna_pos!$C:$C,0),19)</f>
        <v>0.563907822</v>
      </c>
      <c r="AB2">
        <f>INDEX([1]krishna_pos!$C$1:$W$354,MATCH(B2,[1]krishna_pos!$C:$C,0),20)</f>
        <v>0.69428007899999999</v>
      </c>
      <c r="AC2">
        <f>INDEX([1]krishna_pos!$C$1:$W$354,MATCH(B2,[1]krishna_pos!$C:$C,0),21)</f>
        <v>0.242458593</v>
      </c>
      <c r="AD2">
        <f>INDEX([2]Analysis_csv!$B$1:$J$325,MATCH(B2,[2]Analysis_csv!$B:$B,0),8)</f>
        <v>2.7764407000000001E-2</v>
      </c>
      <c r="AE2">
        <f>INDEX([2]Analysis_csv!$B$1:$J$325,MATCH(B2,[2]Analysis_csv!$B:$B,0),9)</f>
        <v>2.6287432999999999E-2</v>
      </c>
      <c r="AF2">
        <f>(AD2-MIN(AD:AD))/(MAX(AD:AD)-MIN(AD:AD))</f>
        <v>0.43876156090933621</v>
      </c>
      <c r="AG2">
        <f>(AE2-MIN(AE:AE))/(MAX(AE:AE)-MIN(AE:AE))</f>
        <v>0.52480440355406599</v>
      </c>
      <c r="AH2">
        <f>INDEX([3]FINAL_DATASET!$B:$G,MATCH(B2,[3]FINAL_DATASET!$B:$B,0),3)</f>
        <v>6.9</v>
      </c>
      <c r="AI2">
        <f>INDEX([3]FINAL_DATASET!$B:$G,MATCH(B2,[3]FINAL_DATASET!$B:$B,0),6)</f>
        <v>3</v>
      </c>
      <c r="AK2">
        <f>MAX(D:D)</f>
        <v>69.490727909090907</v>
      </c>
      <c r="AL2">
        <f>MAX(E:E)</f>
        <v>0.18258803984358499</v>
      </c>
      <c r="AM2">
        <f>MAX(F:F)</f>
        <v>0.19151828981036201</v>
      </c>
      <c r="AN2">
        <f>MAX(G:G)</f>
        <v>0.195835852766018</v>
      </c>
      <c r="AO2">
        <f>MAX(H:H)</f>
        <v>0.186077495055404</v>
      </c>
      <c r="AP2">
        <f>MAX(S:S)</f>
        <v>836</v>
      </c>
      <c r="AQ2">
        <f>MAX(U:U)</f>
        <v>929</v>
      </c>
    </row>
    <row r="3" spans="1:43" x14ac:dyDescent="0.25">
      <c r="A3">
        <v>1968</v>
      </c>
      <c r="B3" t="s">
        <v>3</v>
      </c>
      <c r="D3">
        <v>5.5428571428571427</v>
      </c>
      <c r="E3">
        <v>0.14071780569945</v>
      </c>
      <c r="F3">
        <v>0.107436310766238</v>
      </c>
      <c r="G3">
        <v>0.12641883791292799</v>
      </c>
      <c r="H3">
        <v>0.14335396527139499</v>
      </c>
      <c r="I3">
        <v>8.63357306761042E-2</v>
      </c>
      <c r="J3">
        <v>0.109145542604471</v>
      </c>
      <c r="K3">
        <f t="shared" si="0"/>
        <v>9.272830683381815E-2</v>
      </c>
      <c r="L3">
        <f t="shared" si="1"/>
        <v>0.77068468350937258</v>
      </c>
      <c r="M3">
        <f t="shared" si="2"/>
        <v>0.36127931289696996</v>
      </c>
      <c r="N3">
        <f t="shared" si="3"/>
        <v>0.64553469718321443</v>
      </c>
      <c r="O3">
        <f t="shared" si="4"/>
        <v>0.77039926418136595</v>
      </c>
      <c r="P3">
        <f t="shared" si="5"/>
        <v>0.42779803604460553</v>
      </c>
      <c r="Q3">
        <f t="shared" si="6"/>
        <v>0.54626639951026235</v>
      </c>
      <c r="R3">
        <v>0.14285714285714285</v>
      </c>
      <c r="S3">
        <v>17</v>
      </c>
      <c r="T3">
        <f t="shared" ref="T3:T66" si="7">(S3-$AP$3)/($AP$2-$AP$3)</f>
        <v>2.033492822966507E-2</v>
      </c>
      <c r="U3">
        <v>255</v>
      </c>
      <c r="V3">
        <f t="shared" ref="V3:V66" si="8">(U3-$AQ$3)/($AQ$2-$AQ$3)</f>
        <v>0.27213822894168466</v>
      </c>
      <c r="W3">
        <v>8.4</v>
      </c>
      <c r="X3">
        <f>INDEX([1]krishna_pos!$C$1:$W$354,MATCH(B3,[1]krishna_pos!$C:$C,0),16)</f>
        <v>0.63436861200000005</v>
      </c>
      <c r="Y3">
        <f>INDEX([1]krishna_pos!$C$1:$W$354,MATCH(B3,[1]krishna_pos!$C:$C,0),17)</f>
        <v>0.28968371300000001</v>
      </c>
      <c r="Z3">
        <f>INDEX([1]krishna_pos!$C$1:$W$354,MATCH(B3,[1]krishna_pos!$C:$C,0),18)</f>
        <v>0.80036947800000002</v>
      </c>
      <c r="AA3">
        <f>INDEX([1]krishna_pos!$C$1:$W$354,MATCH(B3,[1]krishna_pos!$C:$C,0),19)</f>
        <v>0.41176470599999998</v>
      </c>
      <c r="AB3">
        <f>INDEX([1]krishna_pos!$C$1:$W$354,MATCH(B3,[1]krishna_pos!$C:$C,0),20)</f>
        <v>0.65416936000000003</v>
      </c>
      <c r="AC3">
        <f>INDEX([1]krishna_pos!$C$1:$W$354,MATCH(B3,[1]krishna_pos!$C:$C,0),21)</f>
        <v>0.18437225600000001</v>
      </c>
      <c r="AD3">
        <f>INDEX([2]Analysis_csv!$B$1:$J$325,MATCH(B3,[2]Analysis_csv!$B:$B,0),8)</f>
        <v>0.244723529</v>
      </c>
      <c r="AE3">
        <f>INDEX([2]Analysis_csv!$B$1:$J$325,MATCH(B3,[2]Analysis_csv!$B:$B,0),9)</f>
        <v>0.14193333299999999</v>
      </c>
      <c r="AF3">
        <f t="shared" ref="AF3:AF66" si="9">(AD3-MIN(AD:AD))/(MAX(AD:AD)-MIN(AD:AD))</f>
        <v>1</v>
      </c>
      <c r="AG3">
        <f t="shared" ref="AG3:AG66" si="10">(AE3-MIN(AE:AE))/(MAX(AE:AE)-MIN(AE:AE))</f>
        <v>0.8028646996467248</v>
      </c>
      <c r="AH3">
        <f>INDEX([3]FINAL_DATASET!$B:$G,MATCH(B3,[3]FINAL_DATASET!$B:$B,0),3)</f>
        <v>8.4</v>
      </c>
      <c r="AI3">
        <f>INDEX([3]FINAL_DATASET!$B:$G,MATCH(B3,[3]FINAL_DATASET!$B:$B,0),6)</f>
        <v>0</v>
      </c>
      <c r="AK3">
        <f>MIN(D:D)</f>
        <v>-0.99297752105376813</v>
      </c>
      <c r="AL3">
        <f>MIN(E:E)</f>
        <v>0</v>
      </c>
      <c r="AM3">
        <f>MIN(F:F)</f>
        <v>5.9877056416960103E-2</v>
      </c>
      <c r="AN3">
        <f>MIN(G:G)</f>
        <v>0</v>
      </c>
      <c r="AO3">
        <f>MIN(H:H)</f>
        <v>0</v>
      </c>
      <c r="AP3">
        <f>MIN(S:S)</f>
        <v>0</v>
      </c>
      <c r="AQ3">
        <f>MIN(U:U)</f>
        <v>3</v>
      </c>
    </row>
    <row r="4" spans="1:43" x14ac:dyDescent="0.25">
      <c r="A4">
        <v>1982</v>
      </c>
      <c r="B4" t="s">
        <v>4</v>
      </c>
      <c r="D4">
        <v>5.5723756666666668</v>
      </c>
      <c r="E4">
        <v>0.109943473498453</v>
      </c>
      <c r="F4">
        <v>0.106252653603463</v>
      </c>
      <c r="G4">
        <v>0.121080886554326</v>
      </c>
      <c r="H4">
        <v>0.130146580825829</v>
      </c>
      <c r="I4">
        <v>0.137316857141943</v>
      </c>
      <c r="J4">
        <v>0.13876748044171699</v>
      </c>
      <c r="K4">
        <f t="shared" si="0"/>
        <v>9.314710609570967E-2</v>
      </c>
      <c r="L4">
        <f t="shared" si="1"/>
        <v>0.60213951358827589</v>
      </c>
      <c r="M4">
        <f t="shared" si="2"/>
        <v>0.35228777481833695</v>
      </c>
      <c r="N4">
        <f t="shared" si="3"/>
        <v>0.61827742389434581</v>
      </c>
      <c r="O4">
        <f t="shared" si="4"/>
        <v>0.69942139315169871</v>
      </c>
      <c r="P4">
        <f t="shared" si="5"/>
        <v>0.68041216934299809</v>
      </c>
      <c r="Q4">
        <f t="shared" si="6"/>
        <v>0.69452228740766075</v>
      </c>
      <c r="R4">
        <v>0.34782608695652173</v>
      </c>
      <c r="S4">
        <v>109</v>
      </c>
      <c r="T4">
        <f t="shared" si="7"/>
        <v>0.13038277511961721</v>
      </c>
      <c r="U4">
        <v>469</v>
      </c>
      <c r="V4">
        <f t="shared" si="8"/>
        <v>0.5032397408207343</v>
      </c>
      <c r="W4">
        <v>6.9</v>
      </c>
      <c r="X4">
        <f>INDEX([1]krishna_pos!$C$1:$W$354,MATCH(B4,[1]krishna_pos!$C:$C,0),16)</f>
        <v>0.64082101000000002</v>
      </c>
      <c r="Y4">
        <f>INDEX([1]krishna_pos!$C$1:$W$354,MATCH(B4,[1]krishna_pos!$C:$C,0),17)</f>
        <v>0.348827471</v>
      </c>
      <c r="Z4">
        <f>INDEX([1]krishna_pos!$C$1:$W$354,MATCH(B4,[1]krishna_pos!$C:$C,0),18)</f>
        <v>0.85179826999999997</v>
      </c>
      <c r="AA4">
        <f>INDEX([1]krishna_pos!$C$1:$W$354,MATCH(B4,[1]krishna_pos!$C:$C,0),19)</f>
        <v>0.61923076899999996</v>
      </c>
      <c r="AB4">
        <f>INDEX([1]krishna_pos!$C$1:$W$354,MATCH(B4,[1]krishna_pos!$C:$C,0),20)</f>
        <v>0.66202225400000003</v>
      </c>
      <c r="AC4">
        <f>INDEX([1]krishna_pos!$C$1:$W$354,MATCH(B4,[1]krishna_pos!$C:$C,0),21)</f>
        <v>0.26990049799999999</v>
      </c>
      <c r="AD4">
        <f>INDEX([2]Analysis_csv!$B$1:$J$325,MATCH(B4,[2]Analysis_csv!$B:$B,0),8)</f>
        <v>-2.6442202000000001E-2</v>
      </c>
      <c r="AE4">
        <f>INDEX([2]Analysis_csv!$B$1:$J$325,MATCH(B4,[2]Analysis_csv!$B:$B,0),9)</f>
        <v>2.8660980000000001E-3</v>
      </c>
      <c r="AF4">
        <f t="shared" si="9"/>
        <v>0.29853776048504282</v>
      </c>
      <c r="AG4">
        <f t="shared" si="10"/>
        <v>0.46848988358418081</v>
      </c>
      <c r="AH4">
        <f>INDEX([3]FINAL_DATASET!$B:$G,MATCH(B4,[3]FINAL_DATASET!$B:$B,0),3)</f>
        <v>6.9</v>
      </c>
      <c r="AI4">
        <f>INDEX([3]FINAL_DATASET!$B:$G,MATCH(B4,[3]FINAL_DATASET!$B:$B,0),6)</f>
        <v>2</v>
      </c>
    </row>
    <row r="5" spans="1:43" x14ac:dyDescent="0.25">
      <c r="A5">
        <v>1999</v>
      </c>
      <c r="B5" t="s">
        <v>5</v>
      </c>
      <c r="D5">
        <v>1.415467475</v>
      </c>
      <c r="E5">
        <v>0.13956339982782301</v>
      </c>
      <c r="F5">
        <v>0.135962397581079</v>
      </c>
      <c r="G5">
        <v>0.12955290276797901</v>
      </c>
      <c r="H5">
        <v>0.14426345960634401</v>
      </c>
      <c r="I5">
        <v>5.7487455394918403E-2</v>
      </c>
      <c r="J5">
        <v>7.4767076860934895E-2</v>
      </c>
      <c r="K5">
        <f t="shared" si="0"/>
        <v>3.4170238090571743E-2</v>
      </c>
      <c r="L5">
        <f t="shared" si="1"/>
        <v>0.76436222190336633</v>
      </c>
      <c r="M5">
        <f t="shared" si="2"/>
        <v>0.57797499463365287</v>
      </c>
      <c r="N5">
        <f t="shared" si="3"/>
        <v>0.66153822672484308</v>
      </c>
      <c r="O5">
        <f t="shared" si="4"/>
        <v>0.77528698225107784</v>
      </c>
      <c r="P5">
        <f t="shared" si="5"/>
        <v>0.28485333155296683</v>
      </c>
      <c r="Q5">
        <f t="shared" si="6"/>
        <v>0.37420439629622482</v>
      </c>
      <c r="R5">
        <v>0.24324324324324326</v>
      </c>
      <c r="S5">
        <v>40</v>
      </c>
      <c r="T5">
        <f t="shared" si="7"/>
        <v>4.784688995215311E-2</v>
      </c>
      <c r="U5">
        <v>544</v>
      </c>
      <c r="V5">
        <f t="shared" si="8"/>
        <v>0.58423326133909292</v>
      </c>
      <c r="W5">
        <v>6.3</v>
      </c>
      <c r="X5">
        <f>INDEX([1]krishna_pos!$C$1:$W$354,MATCH(B5,[1]krishna_pos!$C:$C,0),16)</f>
        <v>0.59576854800000001</v>
      </c>
      <c r="Y5">
        <f>INDEX([1]krishna_pos!$C$1:$W$354,MATCH(B5,[1]krishna_pos!$C:$C,0),17)</f>
        <v>0.34536317999999999</v>
      </c>
      <c r="Z5">
        <f>INDEX([1]krishna_pos!$C$1:$W$354,MATCH(B5,[1]krishna_pos!$C:$C,0),18)</f>
        <v>0.84072582699999998</v>
      </c>
      <c r="AA5">
        <f>INDEX([1]krishna_pos!$C$1:$W$354,MATCH(B5,[1]krishna_pos!$C:$C,0),19)</f>
        <v>0.57435897400000002</v>
      </c>
      <c r="AB5">
        <f>INDEX([1]krishna_pos!$C$1:$W$354,MATCH(B5,[1]krishna_pos!$C:$C,0),20)</f>
        <v>0.63162063199999996</v>
      </c>
      <c r="AC5">
        <f>INDEX([1]krishna_pos!$C$1:$W$354,MATCH(B5,[1]krishna_pos!$C:$C,0),21)</f>
        <v>0.22795115299999999</v>
      </c>
      <c r="AD5">
        <f>INDEX([2]Analysis_csv!$B$1:$J$325,MATCH(B5,[2]Analysis_csv!$B:$B,0),8)</f>
        <v>-9.2189999999999994E-2</v>
      </c>
      <c r="AE5">
        <f>INDEX([2]Analysis_csv!$B$1:$J$325,MATCH(B5,[2]Analysis_csv!$B:$B,0),9)</f>
        <v>1.0540440999999999E-2</v>
      </c>
      <c r="AF5">
        <f t="shared" si="9"/>
        <v>0.12845875581812555</v>
      </c>
      <c r="AG5">
        <f t="shared" si="10"/>
        <v>0.48694215977293132</v>
      </c>
      <c r="AH5">
        <f>INDEX([3]FINAL_DATASET!$B:$G,MATCH(B5,[3]FINAL_DATASET!$B:$B,0),3)</f>
        <v>6.3</v>
      </c>
      <c r="AI5">
        <f>INDEX([3]FINAL_DATASET!$B:$G,MATCH(B5,[3]FINAL_DATASET!$B:$B,0),6)</f>
        <v>1</v>
      </c>
    </row>
    <row r="6" spans="1:43" x14ac:dyDescent="0.25">
      <c r="A6">
        <v>1988</v>
      </c>
      <c r="B6" t="s">
        <v>6</v>
      </c>
      <c r="D6">
        <v>9.3571428571428577</v>
      </c>
      <c r="E6">
        <v>0.17837779685756899</v>
      </c>
      <c r="F6">
        <v>0.18937539714034801</v>
      </c>
      <c r="G6">
        <v>0.173641283161552</v>
      </c>
      <c r="H6">
        <v>0.17136126738517399</v>
      </c>
      <c r="I6">
        <v>8.7689180502325895E-2</v>
      </c>
      <c r="J6">
        <v>9.1099627138082798E-2</v>
      </c>
      <c r="K6">
        <f t="shared" si="0"/>
        <v>0.14684415802251588</v>
      </c>
      <c r="L6">
        <f t="shared" si="1"/>
        <v>0.97694129916930639</v>
      </c>
      <c r="M6">
        <f t="shared" si="2"/>
        <v>0.98372172141831815</v>
      </c>
      <c r="N6">
        <f t="shared" si="3"/>
        <v>0.88666748559578734</v>
      </c>
      <c r="O6">
        <f t="shared" si="4"/>
        <v>0.92091344702459421</v>
      </c>
      <c r="P6">
        <f t="shared" si="5"/>
        <v>0.43450445032995783</v>
      </c>
      <c r="Q6">
        <f t="shared" si="6"/>
        <v>0.45594775678369603</v>
      </c>
      <c r="R6">
        <v>0.53333333333333333</v>
      </c>
      <c r="S6">
        <v>91</v>
      </c>
      <c r="T6">
        <f t="shared" si="7"/>
        <v>0.10885167464114832</v>
      </c>
      <c r="U6">
        <v>64</v>
      </c>
      <c r="V6">
        <f t="shared" si="8"/>
        <v>6.5874730021598271E-2</v>
      </c>
      <c r="W6">
        <v>5.2</v>
      </c>
      <c r="X6">
        <f>INDEX([1]krishna_pos!$C$1:$W$354,MATCH(B6,[1]krishna_pos!$C:$C,0),16)</f>
        <v>0.52489331400000006</v>
      </c>
      <c r="Y6">
        <f>INDEX([1]krishna_pos!$C$1:$W$354,MATCH(B6,[1]krishna_pos!$C:$C,0),17)</f>
        <v>0.29589122099999998</v>
      </c>
      <c r="Z6">
        <f>INDEX([1]krishna_pos!$C$1:$W$354,MATCH(B6,[1]krishna_pos!$C:$C,0),18)</f>
        <v>0.76986030800000005</v>
      </c>
      <c r="AA6">
        <f>INDEX([1]krishna_pos!$C$1:$W$354,MATCH(B6,[1]krishna_pos!$C:$C,0),19)</f>
        <v>0.51153846199999997</v>
      </c>
      <c r="AB6">
        <f>INDEX([1]krishna_pos!$C$1:$W$354,MATCH(B6,[1]krishna_pos!$C:$C,0),20)</f>
        <v>0.296896086</v>
      </c>
      <c r="AC6">
        <f>INDEX([1]krishna_pos!$C$1:$W$354,MATCH(B6,[1]krishna_pos!$C:$C,0),21)</f>
        <v>0.20280948200000001</v>
      </c>
      <c r="AD6">
        <f>INDEX([2]Analysis_csv!$B$1:$J$325,MATCH(B6,[2]Analysis_csv!$B:$B,0),8)</f>
        <v>-6.4149450999999996E-2</v>
      </c>
      <c r="AE6">
        <f>INDEX([2]Analysis_csv!$B$1:$J$325,MATCH(B6,[2]Analysis_csv!$B:$B,0),9)</f>
        <v>-4.4042188000000003E-2</v>
      </c>
      <c r="AF6">
        <f t="shared" si="9"/>
        <v>0.20099515717766495</v>
      </c>
      <c r="AG6">
        <f t="shared" si="10"/>
        <v>0.35570307579973603</v>
      </c>
      <c r="AH6">
        <f>INDEX([3]FINAL_DATASET!$B:$G,MATCH(B6,[3]FINAL_DATASET!$B:$B,0),3)</f>
        <v>5.2</v>
      </c>
      <c r="AI6">
        <f>INDEX([3]FINAL_DATASET!$B:$G,MATCH(B6,[3]FINAL_DATASET!$B:$B,0),6)</f>
        <v>3</v>
      </c>
    </row>
    <row r="7" spans="1:43" x14ac:dyDescent="0.25">
      <c r="A7">
        <v>1997</v>
      </c>
      <c r="B7" t="s">
        <v>7</v>
      </c>
      <c r="D7">
        <v>2.7077224588235294</v>
      </c>
      <c r="E7">
        <v>8.8082839158632201E-2</v>
      </c>
      <c r="F7">
        <v>0.118186337588952</v>
      </c>
      <c r="G7">
        <v>9.3495304527096104E-2</v>
      </c>
      <c r="H7">
        <v>9.4178150170285899E-2</v>
      </c>
      <c r="I7">
        <v>6.38716783599068E-2</v>
      </c>
      <c r="J7">
        <v>6.8650920109188704E-2</v>
      </c>
      <c r="K7">
        <f t="shared" si="0"/>
        <v>5.250433355188746E-2</v>
      </c>
      <c r="L7">
        <f t="shared" si="1"/>
        <v>0.48241297312840881</v>
      </c>
      <c r="M7">
        <f t="shared" si="2"/>
        <v>0.44294086031341051</v>
      </c>
      <c r="N7">
        <f t="shared" si="3"/>
        <v>0.47741668957217459</v>
      </c>
      <c r="O7">
        <f t="shared" si="4"/>
        <v>0.50612326945955843</v>
      </c>
      <c r="P7">
        <f t="shared" si="5"/>
        <v>0.31648748840442237</v>
      </c>
      <c r="Q7">
        <f t="shared" si="6"/>
        <v>0.34359342632080125</v>
      </c>
      <c r="R7">
        <v>0.43023255813953487</v>
      </c>
      <c r="S7">
        <v>87</v>
      </c>
      <c r="T7">
        <f t="shared" si="7"/>
        <v>0.10406698564593302</v>
      </c>
      <c r="U7">
        <v>281</v>
      </c>
      <c r="V7">
        <f t="shared" si="8"/>
        <v>0.30021598272138228</v>
      </c>
      <c r="W7">
        <v>6.3</v>
      </c>
      <c r="X7">
        <f>INDEX([1]krishna_pos!$C$1:$W$354,MATCH(B7,[1]krishna_pos!$C:$C,0),16)</f>
        <v>0.65694980700000005</v>
      </c>
      <c r="Y7">
        <f>INDEX([1]krishna_pos!$C$1:$W$354,MATCH(B7,[1]krishna_pos!$C:$C,0),17)</f>
        <v>0.30379168600000001</v>
      </c>
      <c r="Z7">
        <f>INDEX([1]krishna_pos!$C$1:$W$354,MATCH(B7,[1]krishna_pos!$C:$C,0),18)</f>
        <v>0.87265415499999999</v>
      </c>
      <c r="AA7">
        <f>INDEX([1]krishna_pos!$C$1:$W$354,MATCH(B7,[1]krishna_pos!$C:$C,0),19)</f>
        <v>0.44545454499999998</v>
      </c>
      <c r="AB7">
        <f>INDEX([1]krishna_pos!$C$1:$W$354,MATCH(B7,[1]krishna_pos!$C:$C,0),20)</f>
        <v>0.66080586100000005</v>
      </c>
      <c r="AC7">
        <f>INDEX([1]krishna_pos!$C$1:$W$354,MATCH(B7,[1]krishna_pos!$C:$C,0),21)</f>
        <v>0.189959294</v>
      </c>
      <c r="AD7">
        <f>INDEX([2]Analysis_csv!$B$1:$J$325,MATCH(B7,[2]Analysis_csv!$B:$B,0),8)</f>
        <v>3.3595402000000003E-2</v>
      </c>
      <c r="AE7">
        <f>INDEX([2]Analysis_csv!$B$1:$J$325,MATCH(B7,[2]Analysis_csv!$B:$B,0),9)</f>
        <v>1.3839146E-2</v>
      </c>
      <c r="AF7">
        <f t="shared" si="9"/>
        <v>0.45384540943332435</v>
      </c>
      <c r="AG7">
        <f t="shared" si="10"/>
        <v>0.49487360298901018</v>
      </c>
      <c r="AH7">
        <f>INDEX([3]FINAL_DATASET!$B:$G,MATCH(B7,[3]FINAL_DATASET!$B:$B,0),3)</f>
        <v>6.3</v>
      </c>
      <c r="AI7">
        <f>INDEX([3]FINAL_DATASET!$B:$G,MATCH(B7,[3]FINAL_DATASET!$B:$B,0),6)</f>
        <v>1</v>
      </c>
    </row>
    <row r="8" spans="1:43" x14ac:dyDescent="0.25">
      <c r="A8">
        <v>1980</v>
      </c>
      <c r="B8" t="s">
        <v>8</v>
      </c>
      <c r="D8">
        <v>22.843868285714287</v>
      </c>
      <c r="E8">
        <v>9.87906245986645E-2</v>
      </c>
      <c r="F8">
        <v>0.11161548654579299</v>
      </c>
      <c r="G8">
        <v>0.113882160127339</v>
      </c>
      <c r="H8">
        <v>0.135850381551159</v>
      </c>
      <c r="I8">
        <v>0</v>
      </c>
      <c r="J8">
        <v>0</v>
      </c>
      <c r="K8">
        <f t="shared" si="0"/>
        <v>0.33818945331119665</v>
      </c>
      <c r="L8">
        <f t="shared" si="1"/>
        <v>0.54105747935787041</v>
      </c>
      <c r="M8">
        <f t="shared" si="2"/>
        <v>0.39302602076217041</v>
      </c>
      <c r="N8">
        <f t="shared" si="3"/>
        <v>0.58151844271030306</v>
      </c>
      <c r="O8">
        <f t="shared" si="4"/>
        <v>0.73007421725399935</v>
      </c>
      <c r="P8">
        <f t="shared" si="5"/>
        <v>0</v>
      </c>
      <c r="Q8">
        <f t="shared" si="6"/>
        <v>0</v>
      </c>
      <c r="R8">
        <v>0.31578947368421051</v>
      </c>
      <c r="S8">
        <v>84</v>
      </c>
      <c r="T8">
        <f t="shared" si="7"/>
        <v>0.10047846889952153</v>
      </c>
      <c r="U8">
        <v>152</v>
      </c>
      <c r="V8">
        <f t="shared" si="8"/>
        <v>0.16090712742980562</v>
      </c>
      <c r="W8">
        <v>7.8</v>
      </c>
      <c r="X8">
        <f>INDEX([1]krishna_pos!$C$1:$W$354,MATCH(B8,[1]krishna_pos!$C:$C,0),16)</f>
        <v>0.59882609899999995</v>
      </c>
      <c r="Y8">
        <f>INDEX([1]krishna_pos!$C$1:$W$354,MATCH(B8,[1]krishna_pos!$C:$C,0),17)</f>
        <v>0.36048857400000001</v>
      </c>
      <c r="Z8">
        <f>INDEX([1]krishna_pos!$C$1:$W$354,MATCH(B8,[1]krishna_pos!$C:$C,0),18)</f>
        <v>0.678311263</v>
      </c>
      <c r="AA8">
        <f>INDEX([1]krishna_pos!$C$1:$W$354,MATCH(B8,[1]krishna_pos!$C:$C,0),19)</f>
        <v>0.558113419</v>
      </c>
      <c r="AB8">
        <f>INDEX([1]krishna_pos!$C$1:$W$354,MATCH(B8,[1]krishna_pos!$C:$C,0),20)</f>
        <v>0.50142450100000002</v>
      </c>
      <c r="AC8">
        <f>INDEX([1]krishna_pos!$C$1:$W$354,MATCH(B8,[1]krishna_pos!$C:$C,0),21)</f>
        <v>0.247085739</v>
      </c>
      <c r="AD8">
        <f>INDEX([2]Analysis_csv!$B$1:$J$325,MATCH(B8,[2]Analysis_csv!$B:$B,0),8)</f>
        <v>9.2673809999999995E-2</v>
      </c>
      <c r="AE8">
        <f>INDEX([2]Analysis_csv!$B$1:$J$325,MATCH(B8,[2]Analysis_csv!$B:$B,0),9)</f>
        <v>6.5903289000000004E-2</v>
      </c>
      <c r="AF8">
        <f t="shared" si="9"/>
        <v>0.60667177222567281</v>
      </c>
      <c r="AG8">
        <f t="shared" si="10"/>
        <v>0.62005721104074851</v>
      </c>
      <c r="AH8">
        <f>INDEX([3]FINAL_DATASET!$B:$G,MATCH(B8,[3]FINAL_DATASET!$B:$B,0),3)</f>
        <v>7.8</v>
      </c>
      <c r="AI8">
        <f>INDEX([3]FINAL_DATASET!$B:$G,MATCH(B8,[3]FINAL_DATASET!$B:$B,0),6)</f>
        <v>3</v>
      </c>
    </row>
    <row r="9" spans="1:43" x14ac:dyDescent="0.25">
      <c r="A9">
        <v>1988</v>
      </c>
      <c r="B9" t="s">
        <v>9</v>
      </c>
      <c r="D9">
        <v>1.0096904375</v>
      </c>
      <c r="E9">
        <v>0.135681723260448</v>
      </c>
      <c r="F9">
        <v>0.13951522547314299</v>
      </c>
      <c r="G9">
        <v>0.103734580198591</v>
      </c>
      <c r="H9">
        <v>9.7158343623667501E-2</v>
      </c>
      <c r="I9">
        <v>0.120518386936897</v>
      </c>
      <c r="J9">
        <v>0.10870605942945601</v>
      </c>
      <c r="K9">
        <f t="shared" si="0"/>
        <v>2.8413204815665963E-2</v>
      </c>
      <c r="L9">
        <f t="shared" si="1"/>
        <v>0.74310301691545877</v>
      </c>
      <c r="M9">
        <f t="shared" si="2"/>
        <v>0.6049637108624546</v>
      </c>
      <c r="N9">
        <f t="shared" si="3"/>
        <v>0.52970167991931316</v>
      </c>
      <c r="O9">
        <f t="shared" si="4"/>
        <v>0.52213914205336276</v>
      </c>
      <c r="P9">
        <f t="shared" si="5"/>
        <v>0.59717487574513983</v>
      </c>
      <c r="Q9">
        <f t="shared" si="6"/>
        <v>0.54406681457136308</v>
      </c>
      <c r="R9">
        <v>0.35135135135135137</v>
      </c>
      <c r="S9">
        <v>30</v>
      </c>
      <c r="T9">
        <f t="shared" si="7"/>
        <v>3.5885167464114832E-2</v>
      </c>
      <c r="U9">
        <v>287</v>
      </c>
      <c r="V9">
        <f t="shared" si="8"/>
        <v>0.30669546436285094</v>
      </c>
      <c r="W9">
        <v>6.1</v>
      </c>
      <c r="X9">
        <f>INDEX([1]krishna_pos!$C$1:$W$354,MATCH(B9,[1]krishna_pos!$C:$C,0),16)</f>
        <v>0.67038568799999998</v>
      </c>
      <c r="Y9">
        <f>INDEX([1]krishna_pos!$C$1:$W$354,MATCH(B9,[1]krishna_pos!$C:$C,0),17)</f>
        <v>0.25795644899999998</v>
      </c>
      <c r="Z9">
        <f>INDEX([1]krishna_pos!$C$1:$W$354,MATCH(B9,[1]krishna_pos!$C:$C,0),18)</f>
        <v>0.81986013199999996</v>
      </c>
      <c r="AA9">
        <f>INDEX([1]krishna_pos!$C$1:$W$354,MATCH(B9,[1]krishna_pos!$C:$C,0),19)</f>
        <v>0.41880341900000001</v>
      </c>
      <c r="AB9">
        <f>INDEX([1]krishna_pos!$C$1:$W$354,MATCH(B9,[1]krishna_pos!$C:$C,0),20)</f>
        <v>0.67049913299999997</v>
      </c>
      <c r="AC9">
        <f>INDEX([1]krishna_pos!$C$1:$W$354,MATCH(B9,[1]krishna_pos!$C:$C,0),21)</f>
        <v>0.266998342</v>
      </c>
      <c r="AD9">
        <f>INDEX([2]Analysis_csv!$B$1:$J$325,MATCH(B9,[2]Analysis_csv!$B:$B,0),8)</f>
        <v>0.13621</v>
      </c>
      <c r="AE9">
        <f>INDEX([2]Analysis_csv!$B$1:$J$325,MATCH(B9,[2]Analysis_csv!$B:$B,0),9)</f>
        <v>3.0714634000000001E-2</v>
      </c>
      <c r="AF9">
        <f t="shared" si="9"/>
        <v>0.71929291068858825</v>
      </c>
      <c r="AG9">
        <f t="shared" si="10"/>
        <v>0.53544921518095212</v>
      </c>
      <c r="AH9">
        <f>INDEX([3]FINAL_DATASET!$B:$G,MATCH(B9,[3]FINAL_DATASET!$B:$B,0),3)</f>
        <v>6.1</v>
      </c>
      <c r="AI9">
        <f>INDEX([3]FINAL_DATASET!$B:$G,MATCH(B9,[3]FINAL_DATASET!$B:$B,0),6)</f>
        <v>1</v>
      </c>
    </row>
    <row r="10" spans="1:43" x14ac:dyDescent="0.25">
      <c r="A10">
        <v>1986</v>
      </c>
      <c r="B10" t="s">
        <v>10</v>
      </c>
      <c r="D10">
        <v>8.9089975675675674</v>
      </c>
      <c r="E10">
        <v>0.10683809234491901</v>
      </c>
      <c r="F10">
        <v>0.113796437089018</v>
      </c>
      <c r="G10">
        <v>0.106597073330784</v>
      </c>
      <c r="H10">
        <v>0.10870887659723701</v>
      </c>
      <c r="I10">
        <v>6.4757194130956805E-2</v>
      </c>
      <c r="J10">
        <v>7.9730335420739096E-2</v>
      </c>
      <c r="K10">
        <f t="shared" si="0"/>
        <v>0.14048601770000629</v>
      </c>
      <c r="L10">
        <f t="shared" si="1"/>
        <v>0.58513193107523598</v>
      </c>
      <c r="M10">
        <f t="shared" si="2"/>
        <v>0.40959340232648139</v>
      </c>
      <c r="N10">
        <f t="shared" si="3"/>
        <v>0.54431847807839728</v>
      </c>
      <c r="O10">
        <f t="shared" si="4"/>
        <v>0.58421291927252827</v>
      </c>
      <c r="P10">
        <f t="shared" si="5"/>
        <v>0.32087526510793923</v>
      </c>
      <c r="Q10">
        <f t="shared" si="6"/>
        <v>0.39904518519704124</v>
      </c>
      <c r="R10">
        <v>0.24390243902439024</v>
      </c>
      <c r="S10">
        <v>174</v>
      </c>
      <c r="T10">
        <f t="shared" si="7"/>
        <v>0.20813397129186603</v>
      </c>
      <c r="U10">
        <v>185</v>
      </c>
      <c r="V10">
        <f t="shared" si="8"/>
        <v>0.19654427645788336</v>
      </c>
      <c r="W10">
        <v>8.5</v>
      </c>
      <c r="X10">
        <f>INDEX([1]krishna_pos!$C$1:$W$354,MATCH(B10,[1]krishna_pos!$C:$C,0),16)</f>
        <v>0.58249409100000005</v>
      </c>
      <c r="Y10">
        <f>INDEX([1]krishna_pos!$C$1:$W$354,MATCH(B10,[1]krishna_pos!$C:$C,0),17)</f>
        <v>0.33270519300000001</v>
      </c>
      <c r="Z10">
        <f>INDEX([1]krishna_pos!$C$1:$W$354,MATCH(B10,[1]krishna_pos!$C:$C,0),18)</f>
        <v>0.86333194000000002</v>
      </c>
      <c r="AA10">
        <f>INDEX([1]krishna_pos!$C$1:$W$354,MATCH(B10,[1]krishna_pos!$C:$C,0),19)</f>
        <v>0.49583333299999999</v>
      </c>
      <c r="AB10">
        <f>INDEX([1]krishna_pos!$C$1:$W$354,MATCH(B10,[1]krishna_pos!$C:$C,0),20)</f>
        <v>0.63059374099999999</v>
      </c>
      <c r="AC10">
        <f>INDEX([1]krishna_pos!$C$1:$W$354,MATCH(B10,[1]krishna_pos!$C:$C,0),21)</f>
        <v>0.24813432799999999</v>
      </c>
      <c r="AD10">
        <f>INDEX([2]Analysis_csv!$B$1:$J$325,MATCH(B10,[2]Analysis_csv!$B:$B,0),8)</f>
        <v>-1.855172E-3</v>
      </c>
      <c r="AE10">
        <f>INDEX([2]Analysis_csv!$B$1:$J$325,MATCH(B10,[2]Analysis_csv!$B:$B,0),9)</f>
        <v>4.2548108000000001E-2</v>
      </c>
      <c r="AF10">
        <f t="shared" si="9"/>
        <v>0.36214046228374996</v>
      </c>
      <c r="AG10">
        <f t="shared" si="10"/>
        <v>0.56390175248875796</v>
      </c>
      <c r="AH10">
        <f>INDEX([3]FINAL_DATASET!$B:$G,MATCH(B10,[3]FINAL_DATASET!$B:$B,0),3)</f>
        <v>8.5</v>
      </c>
      <c r="AI10">
        <f>INDEX([3]FINAL_DATASET!$B:$G,MATCH(B10,[3]FINAL_DATASET!$B:$B,0),6)</f>
        <v>3</v>
      </c>
    </row>
    <row r="11" spans="1:43" x14ac:dyDescent="0.25">
      <c r="A11">
        <v>1984</v>
      </c>
      <c r="B11" t="s">
        <v>11</v>
      </c>
      <c r="D11">
        <v>1.8873905</v>
      </c>
      <c r="E11">
        <v>7.6279834903801802E-2</v>
      </c>
      <c r="F11">
        <v>9.0672971859186505E-2</v>
      </c>
      <c r="G11">
        <v>9.1476927310126993E-2</v>
      </c>
      <c r="H11">
        <v>0.107834081896466</v>
      </c>
      <c r="I11">
        <v>0.12734470650119101</v>
      </c>
      <c r="J11">
        <v>0.14618813515104601</v>
      </c>
      <c r="K11">
        <f t="shared" si="0"/>
        <v>4.0865729227423452E-2</v>
      </c>
      <c r="L11">
        <f t="shared" si="1"/>
        <v>0.4177701615568431</v>
      </c>
      <c r="M11">
        <f t="shared" si="2"/>
        <v>0.23393821714048108</v>
      </c>
      <c r="N11">
        <f t="shared" si="3"/>
        <v>0.46711021510153389</v>
      </c>
      <c r="O11">
        <f t="shared" si="4"/>
        <v>0.57951168068099124</v>
      </c>
      <c r="P11">
        <f t="shared" si="5"/>
        <v>0.63099964424074151</v>
      </c>
      <c r="Q11">
        <f t="shared" si="6"/>
        <v>0.73166218550468098</v>
      </c>
      <c r="R11">
        <v>0.21739130434782608</v>
      </c>
      <c r="S11">
        <v>160</v>
      </c>
      <c r="T11">
        <f t="shared" si="7"/>
        <v>0.19138755980861244</v>
      </c>
      <c r="U11">
        <v>847</v>
      </c>
      <c r="V11">
        <f t="shared" si="8"/>
        <v>0.91144708423326137</v>
      </c>
      <c r="W11">
        <v>8.4</v>
      </c>
      <c r="X11">
        <f>INDEX([1]krishna_pos!$C$1:$W$354,MATCH(B11,[1]krishna_pos!$C:$C,0),16)</f>
        <v>0.60535535500000004</v>
      </c>
      <c r="Y11">
        <f>INDEX([1]krishna_pos!$C$1:$W$354,MATCH(B11,[1]krishna_pos!$C:$C,0),17)</f>
        <v>0.31047038500000002</v>
      </c>
      <c r="Z11">
        <f>INDEX([1]krishna_pos!$C$1:$W$354,MATCH(B11,[1]krishna_pos!$C:$C,0),18)</f>
        <v>0.82210154099999999</v>
      </c>
      <c r="AA11">
        <f>INDEX([1]krishna_pos!$C$1:$W$354,MATCH(B11,[1]krishna_pos!$C:$C,0),19)</f>
        <v>0.50491803300000004</v>
      </c>
      <c r="AB11">
        <f>INDEX([1]krishna_pos!$C$1:$W$354,MATCH(B11,[1]krishna_pos!$C:$C,0),20)</f>
        <v>0.60910219899999996</v>
      </c>
      <c r="AC11">
        <f>INDEX([1]krishna_pos!$C$1:$W$354,MATCH(B11,[1]krishna_pos!$C:$C,0),21)</f>
        <v>0.25211646700000001</v>
      </c>
      <c r="AD11">
        <f>INDEX([2]Analysis_csv!$B$1:$J$325,MATCH(B11,[2]Analysis_csv!$B:$B,0),8)</f>
        <v>3.9080625000000001E-2</v>
      </c>
      <c r="AE11">
        <f>INDEX([2]Analysis_csv!$B$1:$J$325,MATCH(B11,[2]Analysis_csv!$B:$B,0),9)</f>
        <v>0.122046399</v>
      </c>
      <c r="AF11">
        <f t="shared" si="9"/>
        <v>0.46803480126993136</v>
      </c>
      <c r="AG11">
        <f t="shared" si="10"/>
        <v>0.75504833299286878</v>
      </c>
      <c r="AH11">
        <f>INDEX([3]FINAL_DATASET!$B:$G,MATCH(B11,[3]FINAL_DATASET!$B:$B,0),3)</f>
        <v>8.4</v>
      </c>
      <c r="AI11">
        <f>INDEX([3]FINAL_DATASET!$B:$G,MATCH(B11,[3]FINAL_DATASET!$B:$B,0),6)</f>
        <v>3</v>
      </c>
    </row>
    <row r="12" spans="1:43" x14ac:dyDescent="0.25">
      <c r="A12">
        <v>1981</v>
      </c>
      <c r="B12" t="s">
        <v>12</v>
      </c>
      <c r="D12">
        <v>2.1973248999999999</v>
      </c>
      <c r="E12">
        <v>0.13068217510664901</v>
      </c>
      <c r="F12">
        <v>0.152063431166581</v>
      </c>
      <c r="G12">
        <v>0.11737061987049</v>
      </c>
      <c r="H12">
        <v>0.12746549013024899</v>
      </c>
      <c r="I12">
        <v>0</v>
      </c>
      <c r="J12">
        <v>0</v>
      </c>
      <c r="K12">
        <f t="shared" si="0"/>
        <v>4.5262978181753337E-2</v>
      </c>
      <c r="L12">
        <f t="shared" si="1"/>
        <v>0.7157214416595884</v>
      </c>
      <c r="M12">
        <f t="shared" si="2"/>
        <v>0.70028495155562298</v>
      </c>
      <c r="N12">
        <f t="shared" si="3"/>
        <v>0.59933162499474912</v>
      </c>
      <c r="O12">
        <f t="shared" si="4"/>
        <v>0.68501293018963172</v>
      </c>
      <c r="P12">
        <f t="shared" si="5"/>
        <v>0</v>
      </c>
      <c r="Q12">
        <f t="shared" si="6"/>
        <v>0</v>
      </c>
      <c r="R12">
        <v>0.42857142857142855</v>
      </c>
      <c r="S12">
        <v>153</v>
      </c>
      <c r="T12">
        <f t="shared" si="7"/>
        <v>0.18301435406698566</v>
      </c>
      <c r="U12">
        <v>425</v>
      </c>
      <c r="V12">
        <f t="shared" si="8"/>
        <v>0.45572354211663069</v>
      </c>
      <c r="W12">
        <v>7.5</v>
      </c>
      <c r="X12">
        <f>INDEX([1]krishna_pos!$C$1:$W$354,MATCH(B12,[1]krishna_pos!$C:$C,0),16)</f>
        <v>0.63307487799999995</v>
      </c>
      <c r="Y12">
        <f>INDEX([1]krishna_pos!$C$1:$W$354,MATCH(B12,[1]krishna_pos!$C:$C,0),17)</f>
        <v>0.31593866799999998</v>
      </c>
      <c r="Z12">
        <f>INDEX([1]krishna_pos!$C$1:$W$354,MATCH(B12,[1]krishna_pos!$C:$C,0),18)</f>
        <v>0.83382411099999998</v>
      </c>
      <c r="AA12">
        <f>INDEX([1]krishna_pos!$C$1:$W$354,MATCH(B12,[1]krishna_pos!$C:$C,0),19)</f>
        <v>0.51439842199999997</v>
      </c>
      <c r="AB12">
        <f>INDEX([1]krishna_pos!$C$1:$W$354,MATCH(B12,[1]krishna_pos!$C:$C,0),20)</f>
        <v>0.63993274499999997</v>
      </c>
      <c r="AC12">
        <f>INDEX([1]krishna_pos!$C$1:$W$354,MATCH(B12,[1]krishna_pos!$C:$C,0),21)</f>
        <v>0.23574435499999999</v>
      </c>
      <c r="AD12">
        <f>INDEX([2]Analysis_csv!$B$1:$J$325,MATCH(B12,[2]Analysis_csv!$B:$B,0),8)</f>
        <v>1.4196078000000001E-2</v>
      </c>
      <c r="AE12">
        <f>INDEX([2]Analysis_csv!$B$1:$J$325,MATCH(B12,[2]Analysis_csv!$B:$B,0),9)</f>
        <v>-2.2654118000000001E-2</v>
      </c>
      <c r="AF12">
        <f t="shared" si="9"/>
        <v>0.40366247072667688</v>
      </c>
      <c r="AG12">
        <f t="shared" si="10"/>
        <v>0.40712879065041829</v>
      </c>
      <c r="AH12">
        <f>INDEX([3]FINAL_DATASET!$B:$G,MATCH(B12,[3]FINAL_DATASET!$B:$B,0),3)</f>
        <v>7.5</v>
      </c>
      <c r="AI12">
        <f>INDEX([3]FINAL_DATASET!$B:$G,MATCH(B12,[3]FINAL_DATASET!$B:$B,0),6)</f>
        <v>2</v>
      </c>
    </row>
    <row r="13" spans="1:43" x14ac:dyDescent="0.25">
      <c r="A13">
        <v>2001</v>
      </c>
      <c r="B13" t="s">
        <v>13</v>
      </c>
      <c r="D13">
        <v>-0.60917391428571432</v>
      </c>
      <c r="E13">
        <v>8.3267672405754597E-2</v>
      </c>
      <c r="F13">
        <v>9.9348921654374506E-2</v>
      </c>
      <c r="G13">
        <v>0.107635157002237</v>
      </c>
      <c r="H13">
        <v>0.10989356611612</v>
      </c>
      <c r="I13">
        <v>0</v>
      </c>
      <c r="J13">
        <v>0</v>
      </c>
      <c r="K13">
        <f t="shared" si="0"/>
        <v>5.4452813515662238E-3</v>
      </c>
      <c r="L13">
        <f t="shared" si="1"/>
        <v>0.45604121977039841</v>
      </c>
      <c r="M13">
        <f t="shared" si="2"/>
        <v>0.29984423740132482</v>
      </c>
      <c r="N13">
        <f t="shared" si="3"/>
        <v>0.54961926267320427</v>
      </c>
      <c r="O13">
        <f t="shared" si="4"/>
        <v>0.59057956516127608</v>
      </c>
      <c r="P13">
        <f t="shared" si="5"/>
        <v>0</v>
      </c>
      <c r="Q13">
        <f t="shared" si="6"/>
        <v>0</v>
      </c>
      <c r="R13">
        <v>0.39130434782608697</v>
      </c>
      <c r="S13">
        <v>70</v>
      </c>
      <c r="T13">
        <f t="shared" si="7"/>
        <v>8.3732057416267949E-2</v>
      </c>
      <c r="U13">
        <v>599</v>
      </c>
      <c r="V13">
        <f t="shared" si="8"/>
        <v>0.64362850971922247</v>
      </c>
      <c r="W13">
        <v>5.7</v>
      </c>
      <c r="X13">
        <f>INDEX([1]krishna_pos!$C$1:$W$354,MATCH(B13,[1]krishna_pos!$C:$C,0),16)</f>
        <v>0.63829374000000005</v>
      </c>
      <c r="Y13">
        <f>INDEX([1]krishna_pos!$C$1:$W$354,MATCH(B13,[1]krishna_pos!$C:$C,0),17)</f>
        <v>0.123115578</v>
      </c>
      <c r="Z13">
        <f>INDEX([1]krishna_pos!$C$1:$W$354,MATCH(B13,[1]krishna_pos!$C:$C,0),18)</f>
        <v>0.881141175</v>
      </c>
      <c r="AA13">
        <f>INDEX([1]krishna_pos!$C$1:$W$354,MATCH(B13,[1]krishna_pos!$C:$C,0),19)</f>
        <v>0.296153846</v>
      </c>
      <c r="AB13">
        <f>INDEX([1]krishna_pos!$C$1:$W$354,MATCH(B13,[1]krishna_pos!$C:$C,0),20)</f>
        <v>0.60591954699999995</v>
      </c>
      <c r="AC13">
        <f>INDEX([1]krishna_pos!$C$1:$W$354,MATCH(B13,[1]krishna_pos!$C:$C,0),21)</f>
        <v>0.104477612</v>
      </c>
      <c r="AD13">
        <f>INDEX([2]Analysis_csv!$B$1:$J$325,MATCH(B13,[2]Analysis_csv!$B:$B,0),8)</f>
        <v>4.3877143E-2</v>
      </c>
      <c r="AE13">
        <f>INDEX([2]Analysis_csv!$B$1:$J$325,MATCH(B13,[2]Analysis_csv!$B:$B,0),9)</f>
        <v>-1.6661099999999999E-3</v>
      </c>
      <c r="AF13">
        <f t="shared" si="9"/>
        <v>0.48044262376927882</v>
      </c>
      <c r="AG13">
        <f t="shared" si="10"/>
        <v>0.45759259195141633</v>
      </c>
      <c r="AH13">
        <f>INDEX([3]FINAL_DATASET!$B:$G,MATCH(B13,[3]FINAL_DATASET!$B:$B,0),3)</f>
        <v>5.7</v>
      </c>
      <c r="AI13">
        <f>INDEX([3]FINAL_DATASET!$B:$G,MATCH(B13,[3]FINAL_DATASET!$B:$B,0),6)</f>
        <v>1</v>
      </c>
    </row>
    <row r="14" spans="1:43" x14ac:dyDescent="0.25">
      <c r="A14">
        <v>2000</v>
      </c>
      <c r="B14" t="s">
        <v>14</v>
      </c>
      <c r="D14">
        <v>3.8952234285714287</v>
      </c>
      <c r="E14">
        <v>7.6892530506434104E-2</v>
      </c>
      <c r="F14">
        <v>8.3608308937255502E-2</v>
      </c>
      <c r="G14">
        <v>5.1590780819821401E-2</v>
      </c>
      <c r="H14">
        <v>5.7077006730068797E-2</v>
      </c>
      <c r="I14">
        <v>0</v>
      </c>
      <c r="J14">
        <v>0</v>
      </c>
      <c r="K14">
        <f t="shared" si="0"/>
        <v>6.9352212966014071E-2</v>
      </c>
      <c r="L14">
        <f t="shared" si="1"/>
        <v>0.42112577895192094</v>
      </c>
      <c r="M14">
        <f t="shared" si="2"/>
        <v>0.18027218302775985</v>
      </c>
      <c r="N14">
        <f t="shared" si="3"/>
        <v>0.26343889584641766</v>
      </c>
      <c r="O14">
        <f t="shared" si="4"/>
        <v>0.30673782830682611</v>
      </c>
      <c r="P14">
        <f t="shared" si="5"/>
        <v>0</v>
      </c>
      <c r="Q14">
        <f t="shared" si="6"/>
        <v>0</v>
      </c>
      <c r="R14">
        <v>0.65217391304347827</v>
      </c>
      <c r="S14">
        <v>163</v>
      </c>
      <c r="T14">
        <f t="shared" si="7"/>
        <v>0.19497607655502391</v>
      </c>
      <c r="U14">
        <v>515</v>
      </c>
      <c r="V14">
        <f t="shared" si="8"/>
        <v>0.55291576673866094</v>
      </c>
      <c r="W14">
        <v>7.4</v>
      </c>
      <c r="X14">
        <f>INDEX([1]krishna_pos!$C$1:$W$354,MATCH(B14,[1]krishna_pos!$C:$C,0),16)</f>
        <v>0.615343219</v>
      </c>
      <c r="Y14">
        <f>INDEX([1]krishna_pos!$C$1:$W$354,MATCH(B14,[1]krishna_pos!$C:$C,0),17)</f>
        <v>0</v>
      </c>
      <c r="Z14">
        <f>INDEX([1]krishna_pos!$C$1:$W$354,MATCH(B14,[1]krishna_pos!$C:$C,0),18)</f>
        <v>0.78598938699999998</v>
      </c>
      <c r="AA14">
        <f>INDEX([1]krishna_pos!$C$1:$W$354,MATCH(B14,[1]krishna_pos!$C:$C,0),19)</f>
        <v>0</v>
      </c>
      <c r="AB14">
        <f>INDEX([1]krishna_pos!$C$1:$W$354,MATCH(B14,[1]krishna_pos!$C:$C,0),20)</f>
        <v>0.53581423500000003</v>
      </c>
      <c r="AC14">
        <f>INDEX([1]krishna_pos!$C$1:$W$354,MATCH(B14,[1]krishna_pos!$C:$C,0),21)</f>
        <v>0</v>
      </c>
      <c r="AD14">
        <f>INDEX([2]Analysis_csv!$B$1:$J$325,MATCH(B14,[2]Analysis_csv!$B:$B,0),8)</f>
        <v>7.1225766999999995E-2</v>
      </c>
      <c r="AE14">
        <f>INDEX([2]Analysis_csv!$B$1:$J$325,MATCH(B14,[2]Analysis_csv!$B:$B,0),9)</f>
        <v>3.5935922000000002E-2</v>
      </c>
      <c r="AF14">
        <f t="shared" si="9"/>
        <v>0.5511891261681845</v>
      </c>
      <c r="AG14">
        <f t="shared" si="10"/>
        <v>0.54800333847684979</v>
      </c>
      <c r="AH14">
        <f>INDEX([3]FINAL_DATASET!$B:$G,MATCH(B14,[3]FINAL_DATASET!$B:$B,0),3)</f>
        <v>7.4</v>
      </c>
      <c r="AI14">
        <f>INDEX([3]FINAL_DATASET!$B:$G,MATCH(B14,[3]FINAL_DATASET!$B:$B,0),6)</f>
        <v>1</v>
      </c>
    </row>
    <row r="15" spans="1:43" x14ac:dyDescent="0.25">
      <c r="A15">
        <v>2001</v>
      </c>
      <c r="B15" t="s">
        <v>15</v>
      </c>
      <c r="D15">
        <v>-0.39347966666666667</v>
      </c>
      <c r="E15">
        <v>8.7852949550951701E-2</v>
      </c>
      <c r="F15">
        <v>9.7164565983807197E-2</v>
      </c>
      <c r="G15">
        <v>6.0449038478428599E-2</v>
      </c>
      <c r="H15">
        <v>6.9172404438001101E-2</v>
      </c>
      <c r="I15">
        <v>0</v>
      </c>
      <c r="J15">
        <v>0</v>
      </c>
      <c r="K15">
        <f t="shared" si="0"/>
        <v>8.5054815255315233E-3</v>
      </c>
      <c r="L15">
        <f t="shared" si="1"/>
        <v>0.48115391142931047</v>
      </c>
      <c r="M15">
        <f t="shared" si="2"/>
        <v>0.28325098911384111</v>
      </c>
      <c r="N15">
        <f t="shared" si="3"/>
        <v>0.30867197004346431</v>
      </c>
      <c r="O15">
        <f t="shared" si="4"/>
        <v>0.3717397658293134</v>
      </c>
      <c r="P15">
        <f t="shared" si="5"/>
        <v>0</v>
      </c>
      <c r="Q15">
        <f t="shared" si="6"/>
        <v>0</v>
      </c>
      <c r="R15">
        <v>0.48</v>
      </c>
      <c r="S15">
        <v>148</v>
      </c>
      <c r="T15">
        <f t="shared" si="7"/>
        <v>0.17703349282296652</v>
      </c>
      <c r="U15">
        <v>378</v>
      </c>
      <c r="V15">
        <f t="shared" si="8"/>
        <v>0.40496760259179265</v>
      </c>
      <c r="W15">
        <v>6</v>
      </c>
      <c r="X15">
        <f>INDEX([1]krishna_pos!$C$1:$W$354,MATCH(B15,[1]krishna_pos!$C:$C,0),16)</f>
        <v>0.615735853</v>
      </c>
      <c r="Y15">
        <f>INDEX([1]krishna_pos!$C$1:$W$354,MATCH(B15,[1]krishna_pos!$C:$C,0),17)</f>
        <v>0.29130839400000003</v>
      </c>
      <c r="Z15">
        <f>INDEX([1]krishna_pos!$C$1:$W$354,MATCH(B15,[1]krishna_pos!$C:$C,0),18)</f>
        <v>0.82590482600000004</v>
      </c>
      <c r="AA15">
        <f>INDEX([1]krishna_pos!$C$1:$W$354,MATCH(B15,[1]krishna_pos!$C:$C,0),19)</f>
        <v>0.55441595399999999</v>
      </c>
      <c r="AB15">
        <f>INDEX([1]krishna_pos!$C$1:$W$354,MATCH(B15,[1]krishna_pos!$C:$C,0),20)</f>
        <v>0.62580128199999996</v>
      </c>
      <c r="AC15">
        <f>INDEX([1]krishna_pos!$C$1:$W$354,MATCH(B15,[1]krishna_pos!$C:$C,0),21)</f>
        <v>0.25538971799999999</v>
      </c>
      <c r="AD15">
        <f>INDEX([2]Analysis_csv!$B$1:$J$325,MATCH(B15,[2]Analysis_csv!$B:$B,0),8)</f>
        <v>8.8824319999999991E-3</v>
      </c>
      <c r="AE15">
        <f>INDEX([2]Analysis_csv!$B$1:$J$325,MATCH(B15,[2]Analysis_csv!$B:$B,0),9)</f>
        <v>8.0747619000000007E-2</v>
      </c>
      <c r="AF15">
        <f t="shared" si="9"/>
        <v>0.38991692106078013</v>
      </c>
      <c r="AG15">
        <f t="shared" si="10"/>
        <v>0.65574908420786593</v>
      </c>
      <c r="AH15">
        <f>INDEX([3]FINAL_DATASET!$B:$G,MATCH(B15,[3]FINAL_DATASET!$B:$B,0),3)</f>
        <v>6</v>
      </c>
      <c r="AI15">
        <f>INDEX([3]FINAL_DATASET!$B:$G,MATCH(B15,[3]FINAL_DATASET!$B:$B,0),6)</f>
        <v>2</v>
      </c>
    </row>
    <row r="16" spans="1:43" x14ac:dyDescent="0.25">
      <c r="A16">
        <v>1997</v>
      </c>
      <c r="B16" t="s">
        <v>16</v>
      </c>
      <c r="D16">
        <v>3.1020599393939392</v>
      </c>
      <c r="E16">
        <v>9.8560057660006695E-2</v>
      </c>
      <c r="F16">
        <v>0.103990996342187</v>
      </c>
      <c r="G16">
        <v>0.120694790821533</v>
      </c>
      <c r="H16">
        <v>0.13791770721963301</v>
      </c>
      <c r="I16">
        <v>9.8357124409789998E-2</v>
      </c>
      <c r="J16">
        <v>0.116580034070993</v>
      </c>
      <c r="K16">
        <f t="shared" si="0"/>
        <v>5.809906609558483E-2</v>
      </c>
      <c r="L16">
        <f t="shared" si="1"/>
        <v>0.5397947080457115</v>
      </c>
      <c r="M16">
        <f t="shared" si="2"/>
        <v>0.33510731241323949</v>
      </c>
      <c r="N16">
        <f t="shared" si="3"/>
        <v>0.61630589658032375</v>
      </c>
      <c r="O16">
        <f t="shared" si="4"/>
        <v>0.74118424250373982</v>
      </c>
      <c r="P16">
        <f t="shared" si="5"/>
        <v>0.48736466725877914</v>
      </c>
      <c r="Q16">
        <f t="shared" si="6"/>
        <v>0.58347554968439308</v>
      </c>
      <c r="R16">
        <v>0.53846153846153844</v>
      </c>
      <c r="S16">
        <v>123</v>
      </c>
      <c r="T16">
        <f t="shared" si="7"/>
        <v>0.1471291866028708</v>
      </c>
      <c r="U16">
        <v>360</v>
      </c>
      <c r="V16">
        <f t="shared" si="8"/>
        <v>0.3855291576673866</v>
      </c>
      <c r="W16">
        <v>7.1</v>
      </c>
      <c r="X16">
        <f>INDEX([1]krishna_pos!$C$1:$W$354,MATCH(B16,[1]krishna_pos!$C:$C,0),16)</f>
        <v>0.66535955599999996</v>
      </c>
      <c r="Y16">
        <f>INDEX([1]krishna_pos!$C$1:$W$354,MATCH(B16,[1]krishna_pos!$C:$C,0),17)</f>
        <v>0.30552763799999999</v>
      </c>
      <c r="Z16">
        <f>INDEX([1]krishna_pos!$C$1:$W$354,MATCH(B16,[1]krishna_pos!$C:$C,0),18)</f>
        <v>0.80364323999999998</v>
      </c>
      <c r="AA16">
        <f>INDEX([1]krishna_pos!$C$1:$W$354,MATCH(B16,[1]krishna_pos!$C:$C,0),19)</f>
        <v>0.41846153800000002</v>
      </c>
      <c r="AB16">
        <f>INDEX([1]krishna_pos!$C$1:$W$354,MATCH(B16,[1]krishna_pos!$C:$C,0),20)</f>
        <v>0.71016483500000005</v>
      </c>
      <c r="AC16">
        <f>INDEX([1]krishna_pos!$C$1:$W$354,MATCH(B16,[1]krishna_pos!$C:$C,0),21)</f>
        <v>0.191044776</v>
      </c>
      <c r="AD16">
        <f>INDEX([2]Analysis_csv!$B$1:$J$325,MATCH(B16,[2]Analysis_csv!$B:$B,0),8)</f>
        <v>8.9025202999999997E-2</v>
      </c>
      <c r="AE16">
        <f>INDEX([2]Analysis_csv!$B$1:$J$325,MATCH(B16,[2]Analysis_csv!$B:$B,0),9)</f>
        <v>5.7425278000000003E-2</v>
      </c>
      <c r="AF16">
        <f t="shared" si="9"/>
        <v>0.59723341130930041</v>
      </c>
      <c r="AG16">
        <f t="shared" si="10"/>
        <v>0.59967258651937061</v>
      </c>
      <c r="AH16">
        <f>INDEX([3]FINAL_DATASET!$B:$G,MATCH(B16,[3]FINAL_DATASET!$B:$B,0),3)</f>
        <v>7.1</v>
      </c>
      <c r="AI16">
        <f>INDEX([3]FINAL_DATASET!$B:$G,MATCH(B16,[3]FINAL_DATASET!$B:$B,0),6)</f>
        <v>2</v>
      </c>
    </row>
    <row r="17" spans="1:35" x14ac:dyDescent="0.25">
      <c r="A17">
        <v>1984</v>
      </c>
      <c r="B17" t="s">
        <v>17</v>
      </c>
      <c r="D17">
        <v>5.4059911666666665</v>
      </c>
      <c r="E17">
        <v>0.121328491072474</v>
      </c>
      <c r="F17">
        <v>0.119633082971052</v>
      </c>
      <c r="G17">
        <v>0.16433395337072201</v>
      </c>
      <c r="H17">
        <v>0.145487733376648</v>
      </c>
      <c r="I17">
        <v>0</v>
      </c>
      <c r="J17">
        <v>0</v>
      </c>
      <c r="K17">
        <f t="shared" si="0"/>
        <v>9.0786496661449709E-2</v>
      </c>
      <c r="L17">
        <f t="shared" si="1"/>
        <v>0.66449309153223124</v>
      </c>
      <c r="M17">
        <f t="shared" si="2"/>
        <v>0.45393092280983588</v>
      </c>
      <c r="N17">
        <f t="shared" si="3"/>
        <v>0.83914130660776387</v>
      </c>
      <c r="O17">
        <f t="shared" si="4"/>
        <v>0.78186635806403926</v>
      </c>
      <c r="P17">
        <f t="shared" si="5"/>
        <v>0</v>
      </c>
      <c r="Q17">
        <f t="shared" si="6"/>
        <v>0</v>
      </c>
      <c r="R17">
        <v>0.32</v>
      </c>
      <c r="S17">
        <v>101</v>
      </c>
      <c r="T17">
        <f t="shared" si="7"/>
        <v>0.12081339712918661</v>
      </c>
      <c r="U17">
        <v>379</v>
      </c>
      <c r="V17">
        <f t="shared" si="8"/>
        <v>0.40604751619870411</v>
      </c>
      <c r="W17">
        <v>5.9</v>
      </c>
      <c r="X17">
        <f>INDEX([1]krishna_pos!$C$1:$W$354,MATCH(B17,[1]krishna_pos!$C:$C,0),16)</f>
        <v>0.68785038899999995</v>
      </c>
      <c r="Y17">
        <f>INDEX([1]krishna_pos!$C$1:$W$354,MATCH(B17,[1]krishna_pos!$C:$C,0),17)</f>
        <v>0.277822232</v>
      </c>
      <c r="Z17">
        <f>INDEX([1]krishna_pos!$C$1:$W$354,MATCH(B17,[1]krishna_pos!$C:$C,0),18)</f>
        <v>0.838818383</v>
      </c>
      <c r="AA17">
        <f>INDEX([1]krishna_pos!$C$1:$W$354,MATCH(B17,[1]krishna_pos!$C:$C,0),19)</f>
        <v>0.43214110700000002</v>
      </c>
      <c r="AB17">
        <f>INDEX([1]krishna_pos!$C$1:$W$354,MATCH(B17,[1]krishna_pos!$C:$C,0),20)</f>
        <v>0.71953639800000002</v>
      </c>
      <c r="AC17">
        <f>INDEX([1]krishna_pos!$C$1:$W$354,MATCH(B17,[1]krishna_pos!$C:$C,0),21)</f>
        <v>0.15971099899999999</v>
      </c>
      <c r="AD17">
        <f>INDEX([2]Analysis_csv!$B$1:$J$325,MATCH(B17,[2]Analysis_csv!$B:$B,0),8)</f>
        <v>0.12354554500000001</v>
      </c>
      <c r="AE17">
        <f>INDEX([2]Analysis_csv!$B$1:$J$325,MATCH(B17,[2]Analysis_csv!$B:$B,0),9)</f>
        <v>8.8996041999999997E-2</v>
      </c>
      <c r="AF17">
        <f t="shared" si="9"/>
        <v>0.68653199752387728</v>
      </c>
      <c r="AG17">
        <f t="shared" si="10"/>
        <v>0.67558168477284486</v>
      </c>
      <c r="AH17">
        <f>INDEX([3]FINAL_DATASET!$B:$G,MATCH(B17,[3]FINAL_DATASET!$B:$B,0),3)</f>
        <v>5.9</v>
      </c>
      <c r="AI17">
        <f>INDEX([3]FINAL_DATASET!$B:$G,MATCH(B17,[3]FINAL_DATASET!$B:$B,0),6)</f>
        <v>3</v>
      </c>
    </row>
    <row r="18" spans="1:35" x14ac:dyDescent="0.25">
      <c r="A18">
        <v>1975</v>
      </c>
      <c r="B18" t="s">
        <v>18</v>
      </c>
      <c r="D18">
        <v>0.81818181818181823</v>
      </c>
      <c r="E18">
        <v>0.13105069927156901</v>
      </c>
      <c r="F18">
        <v>0.12093712344695801</v>
      </c>
      <c r="G18">
        <v>0.17874258069342899</v>
      </c>
      <c r="H18">
        <v>0.16942893720556601</v>
      </c>
      <c r="I18">
        <v>0.16358107325028101</v>
      </c>
      <c r="J18">
        <v>0.15748820603949701</v>
      </c>
      <c r="K18">
        <f t="shared" si="0"/>
        <v>2.5696142508151738E-2</v>
      </c>
      <c r="L18">
        <f t="shared" si="1"/>
        <v>0.71773977848622661</v>
      </c>
      <c r="M18">
        <f t="shared" si="2"/>
        <v>0.46383694117726454</v>
      </c>
      <c r="N18">
        <f t="shared" si="3"/>
        <v>0.91271632935869096</v>
      </c>
      <c r="O18">
        <f t="shared" si="4"/>
        <v>0.91052890170903833</v>
      </c>
      <c r="P18">
        <f t="shared" si="5"/>
        <v>0.8105527262295793</v>
      </c>
      <c r="Q18">
        <f t="shared" si="6"/>
        <v>0.78821831130831965</v>
      </c>
      <c r="R18">
        <v>0.2413793103448276</v>
      </c>
      <c r="S18">
        <v>35</v>
      </c>
      <c r="T18">
        <f t="shared" si="7"/>
        <v>4.1866028708133975E-2</v>
      </c>
      <c r="U18">
        <v>303</v>
      </c>
      <c r="V18">
        <f t="shared" si="8"/>
        <v>0.32397408207343414</v>
      </c>
      <c r="W18">
        <v>8.1</v>
      </c>
      <c r="X18">
        <f>INDEX([1]krishna_pos!$C$1:$W$354,MATCH(B18,[1]krishna_pos!$C:$C,0),16)</f>
        <v>0.64767892900000001</v>
      </c>
      <c r="Y18">
        <f>INDEX([1]krishna_pos!$C$1:$W$354,MATCH(B18,[1]krishna_pos!$C:$C,0),17)</f>
        <v>0.26756734500000001</v>
      </c>
      <c r="Z18">
        <f>INDEX([1]krishna_pos!$C$1:$W$354,MATCH(B18,[1]krishna_pos!$C:$C,0),18)</f>
        <v>0.81416939700000002</v>
      </c>
      <c r="AA18">
        <f>INDEX([1]krishna_pos!$C$1:$W$354,MATCH(B18,[1]krishna_pos!$C:$C,0),19)</f>
        <v>0.50668347999999996</v>
      </c>
      <c r="AB18">
        <f>INDEX([1]krishna_pos!$C$1:$W$354,MATCH(B18,[1]krishna_pos!$C:$C,0),20)</f>
        <v>0.64767331399999994</v>
      </c>
      <c r="AC18">
        <f>INDEX([1]krishna_pos!$C$1:$W$354,MATCH(B18,[1]krishna_pos!$C:$C,0),21)</f>
        <v>0.21923171</v>
      </c>
      <c r="AD18">
        <f>INDEX([2]Analysis_csv!$B$1:$J$325,MATCH(B18,[2]Analysis_csv!$B:$B,0),8)</f>
        <v>0.184395161</v>
      </c>
      <c r="AE18">
        <f>INDEX([2]Analysis_csv!$B$1:$J$325,MATCH(B18,[2]Analysis_csv!$B:$B,0),9)</f>
        <v>0.17958405799999999</v>
      </c>
      <c r="AF18">
        <f t="shared" si="9"/>
        <v>0.84394019123470121</v>
      </c>
      <c r="AG18">
        <f t="shared" si="10"/>
        <v>0.89339252416625614</v>
      </c>
      <c r="AH18">
        <f>INDEX([3]FINAL_DATASET!$B:$G,MATCH(B18,[3]FINAL_DATASET!$B:$B,0),3)</f>
        <v>8.1</v>
      </c>
      <c r="AI18">
        <f>INDEX([3]FINAL_DATASET!$B:$G,MATCH(B18,[3]FINAL_DATASET!$B:$B,0),6)</f>
        <v>1</v>
      </c>
    </row>
    <row r="19" spans="1:35" x14ac:dyDescent="0.25">
      <c r="A19">
        <v>2003</v>
      </c>
      <c r="B19" t="s">
        <v>19</v>
      </c>
      <c r="D19">
        <v>-0.14414878</v>
      </c>
      <c r="E19">
        <v>0.13324442030282399</v>
      </c>
      <c r="F19">
        <v>0.148209575903509</v>
      </c>
      <c r="G19">
        <v>9.5641061407733499E-2</v>
      </c>
      <c r="H19">
        <v>0.104583197382278</v>
      </c>
      <c r="I19">
        <v>0.12662778378215001</v>
      </c>
      <c r="J19">
        <v>0.14112762079057101</v>
      </c>
      <c r="K19">
        <f t="shared" si="0"/>
        <v>1.2042907447523872E-2</v>
      </c>
      <c r="L19">
        <f t="shared" si="1"/>
        <v>0.72975437173742885</v>
      </c>
      <c r="M19">
        <f t="shared" si="2"/>
        <v>0.67100950978309726</v>
      </c>
      <c r="N19">
        <f t="shared" si="3"/>
        <v>0.48837360502116089</v>
      </c>
      <c r="O19">
        <f t="shared" si="4"/>
        <v>0.5620410858988546</v>
      </c>
      <c r="P19">
        <f t="shared" si="5"/>
        <v>0.62744725487888964</v>
      </c>
      <c r="Q19">
        <f t="shared" si="6"/>
        <v>0.70633463759569826</v>
      </c>
      <c r="R19">
        <v>0.22807017543859648</v>
      </c>
      <c r="S19">
        <v>137</v>
      </c>
      <c r="T19">
        <f t="shared" si="7"/>
        <v>0.1638755980861244</v>
      </c>
      <c r="U19">
        <v>541</v>
      </c>
      <c r="V19">
        <f t="shared" si="8"/>
        <v>0.58099352051835851</v>
      </c>
      <c r="W19">
        <v>6.3</v>
      </c>
      <c r="X19">
        <f>INDEX([1]krishna_pos!$C$1:$W$354,MATCH(B19,[1]krishna_pos!$C:$C,0),16)</f>
        <v>0.70814767000000001</v>
      </c>
      <c r="Y19">
        <f>INDEX([1]krishna_pos!$C$1:$W$354,MATCH(B19,[1]krishna_pos!$C:$C,0),17)</f>
        <v>0.36874025300000002</v>
      </c>
      <c r="Z19">
        <f>INDEX([1]krishna_pos!$C$1:$W$354,MATCH(B19,[1]krishna_pos!$C:$C,0),18)</f>
        <v>0.87079730799999999</v>
      </c>
      <c r="AA19">
        <f>INDEX([1]krishna_pos!$C$1:$W$354,MATCH(B19,[1]krishna_pos!$C:$C,0),19)</f>
        <v>0.54960212200000003</v>
      </c>
      <c r="AB19">
        <f>INDEX([1]krishna_pos!$C$1:$W$354,MATCH(B19,[1]krishna_pos!$C:$C,0),20)</f>
        <v>0.64493698399999999</v>
      </c>
      <c r="AC19">
        <f>INDEX([1]krishna_pos!$C$1:$W$354,MATCH(B19,[1]krishna_pos!$C:$C,0),21)</f>
        <v>0.17292846100000001</v>
      </c>
      <c r="AD19">
        <f>INDEX([2]Analysis_csv!$B$1:$J$325,MATCH(B19,[2]Analysis_csv!$B:$B,0),8)</f>
        <v>-2.9287591000000002E-2</v>
      </c>
      <c r="AE19">
        <f>INDEX([2]Analysis_csv!$B$1:$J$325,MATCH(B19,[2]Analysis_csv!$B:$B,0),9)</f>
        <v>-7.1266359000000001E-2</v>
      </c>
      <c r="AF19">
        <f t="shared" si="9"/>
        <v>0.29117719566414652</v>
      </c>
      <c r="AG19">
        <f t="shared" si="10"/>
        <v>0.29024497439590613</v>
      </c>
      <c r="AH19">
        <f>INDEX([3]FINAL_DATASET!$B:$G,MATCH(B19,[3]FINAL_DATASET!$B:$B,0),3)</f>
        <v>6.3</v>
      </c>
      <c r="AI19">
        <f>INDEX([3]FINAL_DATASET!$B:$G,MATCH(B19,[3]FINAL_DATASET!$B:$B,0),6)</f>
        <v>3</v>
      </c>
    </row>
    <row r="20" spans="1:35" x14ac:dyDescent="0.25">
      <c r="A20">
        <v>2003</v>
      </c>
      <c r="B20" t="s">
        <v>20</v>
      </c>
      <c r="D20">
        <v>0.75598650000000001</v>
      </c>
      <c r="E20">
        <v>0.13409262138834699</v>
      </c>
      <c r="F20">
        <v>0.134475214191284</v>
      </c>
      <c r="G20">
        <v>0.104938052824482</v>
      </c>
      <c r="H20">
        <v>0.10891135092493601</v>
      </c>
      <c r="I20">
        <v>0.16706666048281599</v>
      </c>
      <c r="J20">
        <v>0.16756732842659</v>
      </c>
      <c r="K20">
        <f t="shared" si="0"/>
        <v>2.4813735463824888E-2</v>
      </c>
      <c r="L20">
        <f t="shared" si="1"/>
        <v>0.73439980791303827</v>
      </c>
      <c r="M20">
        <f t="shared" si="2"/>
        <v>0.56667774869133747</v>
      </c>
      <c r="N20">
        <f t="shared" si="3"/>
        <v>0.53584699299091343</v>
      </c>
      <c r="O20">
        <f t="shared" si="4"/>
        <v>0.58530103757312502</v>
      </c>
      <c r="P20">
        <f t="shared" si="5"/>
        <v>0.82782399226119141</v>
      </c>
      <c r="Q20">
        <f t="shared" si="6"/>
        <v>0.83866366862880293</v>
      </c>
      <c r="R20">
        <v>0.49494949494949497</v>
      </c>
      <c r="S20">
        <v>121</v>
      </c>
      <c r="T20">
        <f t="shared" si="7"/>
        <v>0.14473684210526316</v>
      </c>
      <c r="U20">
        <v>286</v>
      </c>
      <c r="V20">
        <f t="shared" si="8"/>
        <v>0.30561555075593955</v>
      </c>
      <c r="W20">
        <v>8.1</v>
      </c>
      <c r="X20">
        <f>INDEX([1]krishna_pos!$C$1:$W$354,MATCH(B20,[1]krishna_pos!$C:$C,0),16)</f>
        <v>0.57472771300000003</v>
      </c>
      <c r="Y20">
        <f>INDEX([1]krishna_pos!$C$1:$W$354,MATCH(B20,[1]krishna_pos!$C:$C,0),17)</f>
        <v>0.320885001</v>
      </c>
      <c r="Z20">
        <f>INDEX([1]krishna_pos!$C$1:$W$354,MATCH(B20,[1]krishna_pos!$C:$C,0),18)</f>
        <v>0.81373294399999996</v>
      </c>
      <c r="AA20">
        <f>INDEX([1]krishna_pos!$C$1:$W$354,MATCH(B20,[1]krishna_pos!$C:$C,0),19)</f>
        <v>0.52374100700000004</v>
      </c>
      <c r="AB20">
        <f>INDEX([1]krishna_pos!$C$1:$W$354,MATCH(B20,[1]krishna_pos!$C:$C,0),20)</f>
        <v>0.56831228499999997</v>
      </c>
      <c r="AC20">
        <f>INDEX([1]krishna_pos!$C$1:$W$354,MATCH(B20,[1]krishna_pos!$C:$C,0),21)</f>
        <v>0.19542574900000001</v>
      </c>
      <c r="AD20">
        <f>INDEX([2]Analysis_csv!$B$1:$J$325,MATCH(B20,[2]Analysis_csv!$B:$B,0),8)</f>
        <v>8.2844628000000003E-2</v>
      </c>
      <c r="AE20">
        <f>INDEX([2]Analysis_csv!$B$1:$J$325,MATCH(B20,[2]Analysis_csv!$B:$B,0),9)</f>
        <v>8.0672378000000003E-2</v>
      </c>
      <c r="AF20">
        <f t="shared" si="9"/>
        <v>0.58124525541289718</v>
      </c>
      <c r="AG20">
        <f t="shared" si="10"/>
        <v>0.65556817390548328</v>
      </c>
      <c r="AH20">
        <f>INDEX([3]FINAL_DATASET!$B:$G,MATCH(B20,[3]FINAL_DATASET!$B:$B,0),3)</f>
        <v>8.1</v>
      </c>
      <c r="AI20">
        <f>INDEX([3]FINAL_DATASET!$B:$G,MATCH(B20,[3]FINAL_DATASET!$B:$B,0),6)</f>
        <v>1</v>
      </c>
    </row>
    <row r="21" spans="1:35" x14ac:dyDescent="0.25">
      <c r="A21">
        <v>1982</v>
      </c>
      <c r="B21" t="s">
        <v>21</v>
      </c>
      <c r="D21">
        <v>0.18355778571428571</v>
      </c>
      <c r="E21">
        <v>8.8575489947660693E-2</v>
      </c>
      <c r="F21">
        <v>8.1254271661078098E-2</v>
      </c>
      <c r="G21">
        <v>0.10857279357668299</v>
      </c>
      <c r="H21">
        <v>9.2827651640959102E-2</v>
      </c>
      <c r="I21">
        <v>6.21960348792105E-2</v>
      </c>
      <c r="J21">
        <v>6.0129042550623998E-2</v>
      </c>
      <c r="K21">
        <f t="shared" si="0"/>
        <v>1.6692302136897444E-2</v>
      </c>
      <c r="L21">
        <f t="shared" si="1"/>
        <v>0.48511112788953403</v>
      </c>
      <c r="M21">
        <f t="shared" si="2"/>
        <v>0.16238996470227132</v>
      </c>
      <c r="N21">
        <f t="shared" si="3"/>
        <v>0.55440713252033724</v>
      </c>
      <c r="O21">
        <f t="shared" si="4"/>
        <v>0.49886554853567844</v>
      </c>
      <c r="P21">
        <f t="shared" si="5"/>
        <v>0.30818458780302366</v>
      </c>
      <c r="Q21">
        <f t="shared" si="6"/>
        <v>0.30094197890572605</v>
      </c>
      <c r="R21">
        <v>0.48648648648648651</v>
      </c>
      <c r="S21">
        <v>135</v>
      </c>
      <c r="T21">
        <f t="shared" si="7"/>
        <v>0.16148325358851676</v>
      </c>
      <c r="U21">
        <v>359</v>
      </c>
      <c r="V21">
        <f t="shared" si="8"/>
        <v>0.38444924406047515</v>
      </c>
      <c r="W21">
        <v>8.3000000000000007</v>
      </c>
      <c r="X21">
        <f>INDEX([1]krishna_pos!$C$1:$W$354,MATCH(B21,[1]krishna_pos!$C:$C,0),16)</f>
        <v>0.64081867100000001</v>
      </c>
      <c r="Y21">
        <f>INDEX([1]krishna_pos!$C$1:$W$354,MATCH(B21,[1]krishna_pos!$C:$C,0),17)</f>
        <v>0.33229979700000001</v>
      </c>
      <c r="Z21">
        <f>INDEX([1]krishna_pos!$C$1:$W$354,MATCH(B21,[1]krishna_pos!$C:$C,0),18)</f>
        <v>0.78833570200000003</v>
      </c>
      <c r="AA21">
        <f>INDEX([1]krishna_pos!$C$1:$W$354,MATCH(B21,[1]krishna_pos!$C:$C,0),19)</f>
        <v>0.53617021300000001</v>
      </c>
      <c r="AB21">
        <f>INDEX([1]krishna_pos!$C$1:$W$354,MATCH(B21,[1]krishna_pos!$C:$C,0),20)</f>
        <v>0.61079561800000004</v>
      </c>
      <c r="AC21">
        <f>INDEX([1]krishna_pos!$C$1:$W$354,MATCH(B21,[1]krishna_pos!$C:$C,0),21)</f>
        <v>0.16894252100000001</v>
      </c>
      <c r="AD21">
        <f>INDEX([2]Analysis_csv!$B$1:$J$325,MATCH(B21,[2]Analysis_csv!$B:$B,0),8)</f>
        <v>1.0062221999999999E-2</v>
      </c>
      <c r="AE21">
        <f>INDEX([2]Analysis_csv!$B$1:$J$325,MATCH(B21,[2]Analysis_csv!$B:$B,0),9)</f>
        <v>4.7314205999999998E-2</v>
      </c>
      <c r="AF21">
        <f t="shared" si="9"/>
        <v>0.39296884850200009</v>
      </c>
      <c r="AG21">
        <f t="shared" si="10"/>
        <v>0.57536141185486289</v>
      </c>
      <c r="AH21">
        <f>INDEX([3]FINAL_DATASET!$B:$G,MATCH(B21,[3]FINAL_DATASET!$B:$B,0),3)</f>
        <v>8.3000000000000007</v>
      </c>
      <c r="AI21">
        <f>INDEX([3]FINAL_DATASET!$B:$G,MATCH(B21,[3]FINAL_DATASET!$B:$B,0),6)</f>
        <v>1</v>
      </c>
    </row>
    <row r="22" spans="1:35" x14ac:dyDescent="0.25">
      <c r="A22">
        <v>1999</v>
      </c>
      <c r="B22" t="s">
        <v>22</v>
      </c>
      <c r="D22">
        <v>0.15037200000000001</v>
      </c>
      <c r="E22">
        <v>0.10182024723133599</v>
      </c>
      <c r="F22">
        <v>0.101180201024099</v>
      </c>
      <c r="G22">
        <v>8.5110626767082698E-2</v>
      </c>
      <c r="H22">
        <v>8.7626287966549102E-2</v>
      </c>
      <c r="I22">
        <v>0.12006940000208099</v>
      </c>
      <c r="J22">
        <v>0.120785792696691</v>
      </c>
      <c r="K22">
        <f t="shared" si="0"/>
        <v>1.6221472950041258E-2</v>
      </c>
      <c r="L22">
        <f t="shared" si="1"/>
        <v>0.55765014684730085</v>
      </c>
      <c r="M22">
        <f t="shared" si="2"/>
        <v>0.3137553754430949</v>
      </c>
      <c r="N22">
        <f t="shared" si="3"/>
        <v>0.43460186459714151</v>
      </c>
      <c r="O22">
        <f t="shared" si="4"/>
        <v>0.47091287391018805</v>
      </c>
      <c r="P22">
        <f t="shared" si="5"/>
        <v>0.59495012213015552</v>
      </c>
      <c r="Q22">
        <f t="shared" si="6"/>
        <v>0.60452510028303719</v>
      </c>
      <c r="R22">
        <v>0.24242424242424243</v>
      </c>
      <c r="S22">
        <v>357</v>
      </c>
      <c r="T22">
        <f t="shared" si="7"/>
        <v>0.42703349282296649</v>
      </c>
      <c r="U22">
        <v>623</v>
      </c>
      <c r="V22">
        <f t="shared" si="8"/>
        <v>0.66954643628509725</v>
      </c>
      <c r="W22">
        <v>6.4</v>
      </c>
      <c r="X22">
        <f>INDEX([1]krishna_pos!$C$1:$W$354,MATCH(B22,[1]krishna_pos!$C:$C,0),16)</f>
        <v>0.62524355799999998</v>
      </c>
      <c r="Y22">
        <f>INDEX([1]krishna_pos!$C$1:$W$354,MATCH(B22,[1]krishna_pos!$C:$C,0),17)</f>
        <v>0.317755444</v>
      </c>
      <c r="Z22">
        <f>INDEX([1]krishna_pos!$C$1:$W$354,MATCH(B22,[1]krishna_pos!$C:$C,0),18)</f>
        <v>0.82182180900000001</v>
      </c>
      <c r="AA22">
        <f>INDEX([1]krishna_pos!$C$1:$W$354,MATCH(B22,[1]krishna_pos!$C:$C,0),19)</f>
        <v>0.47384615400000002</v>
      </c>
      <c r="AB22">
        <f>INDEX([1]krishna_pos!$C$1:$W$354,MATCH(B22,[1]krishna_pos!$C:$C,0),20)</f>
        <v>0.68479427500000001</v>
      </c>
      <c r="AC22">
        <f>INDEX([1]krishna_pos!$C$1:$W$354,MATCH(B22,[1]krishna_pos!$C:$C,0),21)</f>
        <v>0.20547263700000001</v>
      </c>
      <c r="AD22">
        <f>INDEX([2]Analysis_csv!$B$1:$J$325,MATCH(B22,[2]Analysis_csv!$B:$B,0),8)</f>
        <v>5.9183193000000002E-2</v>
      </c>
      <c r="AE22">
        <f>INDEX([2]Analysis_csv!$B$1:$J$325,MATCH(B22,[2]Analysis_csv!$B:$B,0),9)</f>
        <v>0.105554093</v>
      </c>
      <c r="AF22">
        <f t="shared" si="9"/>
        <v>0.52003691937416074</v>
      </c>
      <c r="AG22">
        <f t="shared" si="10"/>
        <v>0.71539404788971561</v>
      </c>
      <c r="AH22">
        <f>INDEX([3]FINAL_DATASET!$B:$G,MATCH(B22,[3]FINAL_DATASET!$B:$B,0),3)</f>
        <v>6.4</v>
      </c>
      <c r="AI22">
        <f>INDEX([3]FINAL_DATASET!$B:$G,MATCH(B22,[3]FINAL_DATASET!$B:$B,0),6)</f>
        <v>3</v>
      </c>
    </row>
    <row r="23" spans="1:35" x14ac:dyDescent="0.25">
      <c r="A23">
        <v>1986</v>
      </c>
      <c r="B23" t="s">
        <v>23</v>
      </c>
      <c r="D23">
        <v>0.42520466666666668</v>
      </c>
      <c r="E23">
        <v>0.116771407851926</v>
      </c>
      <c r="F23">
        <v>0.12228412692035499</v>
      </c>
      <c r="G23">
        <v>0.13126924335127399</v>
      </c>
      <c r="H23">
        <v>0.13679918412122799</v>
      </c>
      <c r="I23">
        <v>6.5264688816012106E-2</v>
      </c>
      <c r="J23">
        <v>6.5393251666913302E-2</v>
      </c>
      <c r="K23">
        <f t="shared" si="0"/>
        <v>2.0120709872808451E-2</v>
      </c>
      <c r="L23">
        <f t="shared" si="1"/>
        <v>0.63953481264139123</v>
      </c>
      <c r="M23">
        <f t="shared" si="2"/>
        <v>0.47406932383332451</v>
      </c>
      <c r="N23">
        <f t="shared" si="3"/>
        <v>0.67030240631225313</v>
      </c>
      <c r="O23">
        <f t="shared" si="4"/>
        <v>0.73517318190733627</v>
      </c>
      <c r="P23">
        <f t="shared" si="5"/>
        <v>0.32338992766849856</v>
      </c>
      <c r="Q23">
        <f t="shared" si="6"/>
        <v>0.32728900592675125</v>
      </c>
      <c r="R23">
        <v>0.35</v>
      </c>
      <c r="S23">
        <v>290</v>
      </c>
      <c r="T23">
        <f t="shared" si="7"/>
        <v>0.34688995215311003</v>
      </c>
      <c r="U23">
        <v>399</v>
      </c>
      <c r="V23">
        <f t="shared" si="8"/>
        <v>0.42764578833693306</v>
      </c>
      <c r="W23">
        <v>7.8</v>
      </c>
      <c r="X23">
        <f>INDEX([1]krishna_pos!$C$1:$W$354,MATCH(B23,[1]krishna_pos!$C:$C,0),16)</f>
        <v>0.62730639300000002</v>
      </c>
      <c r="Y23">
        <f>INDEX([1]krishna_pos!$C$1:$W$354,MATCH(B23,[1]krishna_pos!$C:$C,0),17)</f>
        <v>0.33036979799999999</v>
      </c>
      <c r="Z23">
        <f>INDEX([1]krishna_pos!$C$1:$W$354,MATCH(B23,[1]krishna_pos!$C:$C,0),18)</f>
        <v>0.82790266000000001</v>
      </c>
      <c r="AA23">
        <f>INDEX([1]krishna_pos!$C$1:$W$354,MATCH(B23,[1]krishna_pos!$C:$C,0),19)</f>
        <v>0.59802761299999996</v>
      </c>
      <c r="AB23">
        <f>INDEX([1]krishna_pos!$C$1:$W$354,MATCH(B23,[1]krishna_pos!$C:$C,0),20)</f>
        <v>0.65088757399999997</v>
      </c>
      <c r="AC23">
        <f>INDEX([1]krishna_pos!$C$1:$W$354,MATCH(B23,[1]krishna_pos!$C:$C,0),21)</f>
        <v>0.28166858</v>
      </c>
      <c r="AD23">
        <f>INDEX([2]Analysis_csv!$B$1:$J$325,MATCH(B23,[2]Analysis_csv!$B:$B,0),8)</f>
        <v>8.0155171999999997E-2</v>
      </c>
      <c r="AE23">
        <f>INDEX([2]Analysis_csv!$B$1:$J$325,MATCH(B23,[2]Analysis_csv!$B:$B,0),9)</f>
        <v>0.12820952399999999</v>
      </c>
      <c r="AF23">
        <f t="shared" si="9"/>
        <v>0.57428806424467782</v>
      </c>
      <c r="AG23">
        <f t="shared" si="10"/>
        <v>0.76986701971117066</v>
      </c>
      <c r="AH23">
        <f>INDEX([3]FINAL_DATASET!$B:$G,MATCH(B23,[3]FINAL_DATASET!$B:$B,0),3)</f>
        <v>7.8</v>
      </c>
      <c r="AI23">
        <f>INDEX([3]FINAL_DATASET!$B:$G,MATCH(B23,[3]FINAL_DATASET!$B:$B,0),6)</f>
        <v>1</v>
      </c>
    </row>
    <row r="24" spans="1:35" x14ac:dyDescent="0.25">
      <c r="A24">
        <v>1995</v>
      </c>
      <c r="B24" t="s">
        <v>24</v>
      </c>
      <c r="D24">
        <v>1.9166666666666667</v>
      </c>
      <c r="E24">
        <v>0.120866323674184</v>
      </c>
      <c r="F24">
        <v>0.112802814779612</v>
      </c>
      <c r="G24">
        <v>8.8186416183559102E-2</v>
      </c>
      <c r="H24">
        <v>8.3404432623242694E-2</v>
      </c>
      <c r="I24">
        <v>0.12309623887549601</v>
      </c>
      <c r="J24">
        <v>0.101586229802916</v>
      </c>
      <c r="K24">
        <f t="shared" si="0"/>
        <v>4.1281090004613032E-2</v>
      </c>
      <c r="L24">
        <f t="shared" si="1"/>
        <v>0.66196188850991977</v>
      </c>
      <c r="M24">
        <f t="shared" si="2"/>
        <v>0.40204544577979195</v>
      </c>
      <c r="N24">
        <f t="shared" si="3"/>
        <v>0.45030782125948626</v>
      </c>
      <c r="O24">
        <f t="shared" si="4"/>
        <v>0.4482241799225064</v>
      </c>
      <c r="P24">
        <f t="shared" si="5"/>
        <v>0.60994826618164033</v>
      </c>
      <c r="Q24">
        <f t="shared" si="6"/>
        <v>0.50843252660679727</v>
      </c>
      <c r="R24">
        <v>0.34426229508196721</v>
      </c>
      <c r="S24">
        <v>90</v>
      </c>
      <c r="T24">
        <f t="shared" si="7"/>
        <v>0.1076555023923445</v>
      </c>
      <c r="U24">
        <v>191</v>
      </c>
      <c r="V24">
        <f t="shared" si="8"/>
        <v>0.20302375809935205</v>
      </c>
      <c r="W24">
        <v>8.4</v>
      </c>
      <c r="X24">
        <f>INDEX([1]krishna_pos!$C$1:$W$354,MATCH(B24,[1]krishna_pos!$C:$C,0),16)</f>
        <v>0.67857630400000002</v>
      </c>
      <c r="Y24">
        <f>INDEX([1]krishna_pos!$C$1:$W$354,MATCH(B24,[1]krishna_pos!$C:$C,0),17)</f>
        <v>0.40176787600000002</v>
      </c>
      <c r="Z24">
        <f>INDEX([1]krishna_pos!$C$1:$W$354,MATCH(B24,[1]krishna_pos!$C:$C,0),18)</f>
        <v>0.80759336000000004</v>
      </c>
      <c r="AA24">
        <f>INDEX([1]krishna_pos!$C$1:$W$354,MATCH(B24,[1]krishna_pos!$C:$C,0),19)</f>
        <v>0.75773864700000004</v>
      </c>
      <c r="AB24">
        <f>INDEX([1]krishna_pos!$C$1:$W$354,MATCH(B24,[1]krishna_pos!$C:$C,0),20)</f>
        <v>0.72934472900000002</v>
      </c>
      <c r="AC24">
        <f>INDEX([1]krishna_pos!$C$1:$W$354,MATCH(B24,[1]krishna_pos!$C:$C,0),21)</f>
        <v>0.29203380699999998</v>
      </c>
      <c r="AD24">
        <f>INDEX([2]Analysis_csv!$B$1:$J$325,MATCH(B24,[2]Analysis_csv!$B:$B,0),8)</f>
        <v>6.224444E-3</v>
      </c>
      <c r="AE24">
        <f>INDEX([2]Analysis_csv!$B$1:$J$325,MATCH(B24,[2]Analysis_csv!$B:$B,0),9)</f>
        <v>-4.9606806000000003E-2</v>
      </c>
      <c r="AF24">
        <f t="shared" si="9"/>
        <v>0.38304113255974764</v>
      </c>
      <c r="AG24">
        <f t="shared" si="10"/>
        <v>0.34232344600981235</v>
      </c>
      <c r="AH24">
        <f>INDEX([3]FINAL_DATASET!$B:$G,MATCH(B24,[3]FINAL_DATASET!$B:$B,0),3)</f>
        <v>8.4</v>
      </c>
      <c r="AI24">
        <f>INDEX([3]FINAL_DATASET!$B:$G,MATCH(B24,[3]FINAL_DATASET!$B:$B,0),6)</f>
        <v>2</v>
      </c>
    </row>
    <row r="25" spans="1:35" x14ac:dyDescent="0.25">
      <c r="A25">
        <v>1942</v>
      </c>
      <c r="B25" t="s">
        <v>25</v>
      </c>
      <c r="D25">
        <v>10.916287015945331</v>
      </c>
      <c r="E25">
        <v>8.7446953005546793E-2</v>
      </c>
      <c r="F25">
        <v>9.4166445080392305E-2</v>
      </c>
      <c r="G25">
        <v>0.116557065624993</v>
      </c>
      <c r="H25">
        <v>0.121012649486663</v>
      </c>
      <c r="I25">
        <v>0.13699480687298199</v>
      </c>
      <c r="J25">
        <v>0.13330170313331599</v>
      </c>
      <c r="K25">
        <f t="shared" si="0"/>
        <v>0.16896479071751114</v>
      </c>
      <c r="L25">
        <f t="shared" si="1"/>
        <v>0.47893034549502084</v>
      </c>
      <c r="M25">
        <f t="shared" si="2"/>
        <v>0.26047605130651147</v>
      </c>
      <c r="N25">
        <f t="shared" si="3"/>
        <v>0.59517735888869028</v>
      </c>
      <c r="O25">
        <f t="shared" si="4"/>
        <v>0.65033468690360363</v>
      </c>
      <c r="P25">
        <f t="shared" si="5"/>
        <v>0.6788163935096293</v>
      </c>
      <c r="Q25">
        <f t="shared" si="6"/>
        <v>0.66716642458873521</v>
      </c>
      <c r="R25">
        <v>0.14285714285714285</v>
      </c>
      <c r="S25">
        <v>144</v>
      </c>
      <c r="T25">
        <f t="shared" si="7"/>
        <v>0.17224880382775121</v>
      </c>
      <c r="U25">
        <v>690</v>
      </c>
      <c r="V25">
        <f t="shared" si="8"/>
        <v>0.74190064794816413</v>
      </c>
      <c r="W25">
        <v>8.8000000000000007</v>
      </c>
      <c r="X25">
        <f>INDEX([1]krishna_pos!$C$1:$W$354,MATCH(B25,[1]krishna_pos!$C:$C,0),16)</f>
        <v>0.62041987499999995</v>
      </c>
      <c r="Y25">
        <f>INDEX([1]krishna_pos!$C$1:$W$354,MATCH(B25,[1]krishna_pos!$C:$C,0),17)</f>
        <v>0.31670721099999999</v>
      </c>
      <c r="Z25">
        <f>INDEX([1]krishna_pos!$C$1:$W$354,MATCH(B25,[1]krishna_pos!$C:$C,0),18)</f>
        <v>0.84346764100000005</v>
      </c>
      <c r="AA25">
        <f>INDEX([1]krishna_pos!$C$1:$W$354,MATCH(B25,[1]krishna_pos!$C:$C,0),19)</f>
        <v>0.56776297899999995</v>
      </c>
      <c r="AB25">
        <f>INDEX([1]krishna_pos!$C$1:$W$354,MATCH(B25,[1]krishna_pos!$C:$C,0),20)</f>
        <v>0.62450556099999999</v>
      </c>
      <c r="AC25">
        <f>INDEX([1]krishna_pos!$C$1:$W$354,MATCH(B25,[1]krishna_pos!$C:$C,0),21)</f>
        <v>0.25547175799999999</v>
      </c>
      <c r="AD25">
        <f>INDEX([2]Analysis_csv!$B$1:$J$325,MATCH(B25,[2]Analysis_csv!$B:$B,0),8)</f>
        <v>5.0234028E-2</v>
      </c>
      <c r="AE25">
        <f>INDEX([2]Analysis_csv!$B$1:$J$325,MATCH(B25,[2]Analysis_csv!$B:$B,0),9)</f>
        <v>0.11611058</v>
      </c>
      <c r="AF25">
        <f t="shared" si="9"/>
        <v>0.49688686534801668</v>
      </c>
      <c r="AG25">
        <f t="shared" si="10"/>
        <v>0.74077618336462925</v>
      </c>
      <c r="AH25">
        <f>INDEX([3]FINAL_DATASET!$B:$G,MATCH(B25,[3]FINAL_DATASET!$B:$B,0),3)</f>
        <v>8.8000000000000007</v>
      </c>
      <c r="AI25">
        <f>INDEX([3]FINAL_DATASET!$B:$G,MATCH(B25,[3]FINAL_DATASET!$B:$B,0),6)</f>
        <v>1</v>
      </c>
    </row>
    <row r="26" spans="1:35" x14ac:dyDescent="0.25">
      <c r="A26">
        <v>2000</v>
      </c>
      <c r="B26" t="s">
        <v>26</v>
      </c>
      <c r="D26">
        <v>3.7736904666666669</v>
      </c>
      <c r="E26">
        <v>0.12232471946534899</v>
      </c>
      <c r="F26">
        <v>0.11697655110739</v>
      </c>
      <c r="G26">
        <v>8.8705335773342997E-2</v>
      </c>
      <c r="H26">
        <v>8.8091012054833703E-2</v>
      </c>
      <c r="I26">
        <v>0</v>
      </c>
      <c r="J26">
        <v>0</v>
      </c>
      <c r="K26">
        <f t="shared" si="0"/>
        <v>6.7627942637672578E-2</v>
      </c>
      <c r="L26">
        <f t="shared" si="1"/>
        <v>0.6699492451429957</v>
      </c>
      <c r="M26">
        <f t="shared" si="2"/>
        <v>0.43375083337142167</v>
      </c>
      <c r="N26">
        <f t="shared" si="3"/>
        <v>0.45295758933031999</v>
      </c>
      <c r="O26">
        <f t="shared" si="4"/>
        <v>0.47341034996523829</v>
      </c>
      <c r="P26">
        <f t="shared" si="5"/>
        <v>0</v>
      </c>
      <c r="Q26">
        <f t="shared" si="6"/>
        <v>0</v>
      </c>
      <c r="R26">
        <v>0.38095238095238093</v>
      </c>
      <c r="S26">
        <v>84</v>
      </c>
      <c r="T26">
        <f t="shared" si="7"/>
        <v>0.10047846889952153</v>
      </c>
      <c r="U26">
        <v>316</v>
      </c>
      <c r="V26">
        <f t="shared" si="8"/>
        <v>0.33801295896328293</v>
      </c>
      <c r="W26">
        <v>7.5</v>
      </c>
      <c r="X26">
        <f>INDEX([1]krishna_pos!$C$1:$W$354,MATCH(B26,[1]krishna_pos!$C:$C,0),16)</f>
        <v>0.59985585600000002</v>
      </c>
      <c r="Y26">
        <f>INDEX([1]krishna_pos!$C$1:$W$354,MATCH(B26,[1]krishna_pos!$C:$C,0),17)</f>
        <v>0.50653266299999999</v>
      </c>
      <c r="Z26">
        <f>INDEX([1]krishna_pos!$C$1:$W$354,MATCH(B26,[1]krishna_pos!$C:$C,0),18)</f>
        <v>0.74111885600000005</v>
      </c>
      <c r="AA26">
        <f>INDEX([1]krishna_pos!$C$1:$W$354,MATCH(B26,[1]krishna_pos!$C:$C,0),19)</f>
        <v>0.62892307700000005</v>
      </c>
      <c r="AB26">
        <f>INDEX([1]krishna_pos!$C$1:$W$354,MATCH(B26,[1]krishna_pos!$C:$C,0),20)</f>
        <v>0.60471794899999998</v>
      </c>
      <c r="AC26">
        <f>INDEX([1]krishna_pos!$C$1:$W$354,MATCH(B26,[1]krishna_pos!$C:$C,0),21)</f>
        <v>0.26746268699999998</v>
      </c>
      <c r="AD26">
        <f>INDEX([2]Analysis_csv!$B$1:$J$325,MATCH(B26,[2]Analysis_csv!$B:$B,0),8)</f>
        <v>2.2361905000000001E-2</v>
      </c>
      <c r="AE26">
        <f>INDEX([2]Analysis_csv!$B$1:$J$325,MATCH(B26,[2]Analysis_csv!$B:$B,0),9)</f>
        <v>1.9315189999999999E-2</v>
      </c>
      <c r="AF26">
        <f t="shared" si="9"/>
        <v>0.42478615502774258</v>
      </c>
      <c r="AG26">
        <f t="shared" si="10"/>
        <v>0.50804026446214867</v>
      </c>
      <c r="AH26">
        <f>INDEX([3]FINAL_DATASET!$B:$G,MATCH(B26,[3]FINAL_DATASET!$B:$B,0),3)</f>
        <v>7.5</v>
      </c>
      <c r="AI26">
        <f>INDEX([3]FINAL_DATASET!$B:$G,MATCH(B26,[3]FINAL_DATASET!$B:$B,0),6)</f>
        <v>2</v>
      </c>
    </row>
    <row r="27" spans="1:35" x14ac:dyDescent="0.25">
      <c r="A27">
        <v>2001</v>
      </c>
      <c r="B27" t="s">
        <v>28</v>
      </c>
      <c r="D27">
        <v>-0.78824633333333338</v>
      </c>
      <c r="E27">
        <v>0.112875539231529</v>
      </c>
      <c r="F27">
        <v>0.106857602274801</v>
      </c>
      <c r="G27">
        <v>0.14316749262850001</v>
      </c>
      <c r="H27">
        <v>0.14161550491489899</v>
      </c>
      <c r="I27">
        <v>9.9712032107323795E-2</v>
      </c>
      <c r="J27">
        <v>0.11341291568289399</v>
      </c>
      <c r="K27">
        <f t="shared" si="0"/>
        <v>2.9046598284101378E-3</v>
      </c>
      <c r="L27">
        <f t="shared" si="1"/>
        <v>0.61819788047576629</v>
      </c>
      <c r="M27">
        <f t="shared" si="2"/>
        <v>0.35688320936223961</v>
      </c>
      <c r="N27">
        <f t="shared" si="3"/>
        <v>0.7310586422576798</v>
      </c>
      <c r="O27">
        <f t="shared" si="4"/>
        <v>0.76105659565512429</v>
      </c>
      <c r="P27">
        <f t="shared" si="5"/>
        <v>0.49407830537231057</v>
      </c>
      <c r="Q27">
        <f t="shared" si="6"/>
        <v>0.56762432646990768</v>
      </c>
      <c r="R27">
        <v>0.5</v>
      </c>
      <c r="S27">
        <v>147</v>
      </c>
      <c r="T27">
        <f t="shared" si="7"/>
        <v>0.17583732057416268</v>
      </c>
      <c r="U27">
        <v>355</v>
      </c>
      <c r="V27">
        <f t="shared" si="8"/>
        <v>0.38012958963282939</v>
      </c>
      <c r="W27">
        <v>8.3000000000000007</v>
      </c>
      <c r="X27">
        <f>INDEX([1]krishna_pos!$C$1:$W$354,MATCH(B27,[1]krishna_pos!$C:$C,0),16)</f>
        <v>0.636007883</v>
      </c>
      <c r="Y27">
        <f>INDEX([1]krishna_pos!$C$1:$W$354,MATCH(B27,[1]krishna_pos!$C:$C,0),17)</f>
        <v>0.30059387799999998</v>
      </c>
      <c r="Z27">
        <f>INDEX([1]krishna_pos!$C$1:$W$354,MATCH(B27,[1]krishna_pos!$C:$C,0),18)</f>
        <v>0.86226541599999995</v>
      </c>
      <c r="AA27">
        <f>INDEX([1]krishna_pos!$C$1:$W$354,MATCH(B27,[1]krishna_pos!$C:$C,0),19)</f>
        <v>0.440559441</v>
      </c>
      <c r="AB27">
        <f>INDEX([1]krishna_pos!$C$1:$W$354,MATCH(B27,[1]krishna_pos!$C:$C,0),20)</f>
        <v>0.63696581200000002</v>
      </c>
      <c r="AC27">
        <f>INDEX([1]krishna_pos!$C$1:$W$354,MATCH(B27,[1]krishna_pos!$C:$C,0),21)</f>
        <v>0.34192673000000001</v>
      </c>
      <c r="AD27">
        <f>INDEX([2]Analysis_csv!$B$1:$J$325,MATCH(B27,[2]Analysis_csv!$B:$B,0),8)</f>
        <v>4.3006800000000003E-3</v>
      </c>
      <c r="AE27">
        <f>INDEX([2]Analysis_csv!$B$1:$J$325,MATCH(B27,[2]Analysis_csv!$B:$B,0),9)</f>
        <v>1.0051268E-2</v>
      </c>
      <c r="AF27">
        <f t="shared" si="9"/>
        <v>0.37806466374577996</v>
      </c>
      <c r="AG27">
        <f t="shared" si="10"/>
        <v>0.48576598673765264</v>
      </c>
      <c r="AH27">
        <f>INDEX([3]FINAL_DATASET!$B:$G,MATCH(B27,[3]FINAL_DATASET!$B:$B,0),3)</f>
        <v>8.3000000000000007</v>
      </c>
      <c r="AI27">
        <f>INDEX([3]FINAL_DATASET!$B:$G,MATCH(B27,[3]FINAL_DATASET!$B:$B,0),6)</f>
        <v>3</v>
      </c>
    </row>
    <row r="28" spans="1:35" x14ac:dyDescent="0.25">
      <c r="A28">
        <v>1999</v>
      </c>
      <c r="B28" t="s">
        <v>29</v>
      </c>
      <c r="D28">
        <v>5.7140799999999999E-2</v>
      </c>
      <c r="E28">
        <v>0.130693826762107</v>
      </c>
      <c r="F28">
        <v>0.12445725578925999</v>
      </c>
      <c r="G28">
        <v>0.11775763673435299</v>
      </c>
      <c r="H28">
        <v>0.11081121876974</v>
      </c>
      <c r="I28">
        <v>0</v>
      </c>
      <c r="J28">
        <v>0</v>
      </c>
      <c r="K28">
        <f t="shared" si="0"/>
        <v>1.4898738859501708E-2</v>
      </c>
      <c r="L28">
        <f t="shared" si="1"/>
        <v>0.71578525556255801</v>
      </c>
      <c r="M28">
        <f t="shared" si="2"/>
        <v>0.49057728879906387</v>
      </c>
      <c r="N28">
        <f t="shared" si="3"/>
        <v>0.60130785589627556</v>
      </c>
      <c r="O28">
        <f t="shared" si="4"/>
        <v>0.5955111268922999</v>
      </c>
      <c r="P28">
        <f t="shared" si="5"/>
        <v>0</v>
      </c>
      <c r="Q28">
        <f t="shared" si="6"/>
        <v>0</v>
      </c>
      <c r="R28">
        <v>0.73333333333333328</v>
      </c>
      <c r="S28">
        <v>245</v>
      </c>
      <c r="T28">
        <f t="shared" si="7"/>
        <v>0.2930622009569378</v>
      </c>
      <c r="U28">
        <v>61</v>
      </c>
      <c r="V28">
        <f t="shared" si="8"/>
        <v>6.2634989200863925E-2</v>
      </c>
      <c r="W28">
        <v>6.3</v>
      </c>
      <c r="X28">
        <f>INDEX([1]krishna_pos!$C$1:$W$354,MATCH(B28,[1]krishna_pos!$C:$C,0),16)</f>
        <v>0.71621621599999996</v>
      </c>
      <c r="Y28">
        <f>INDEX([1]krishna_pos!$C$1:$W$354,MATCH(B28,[1]krishna_pos!$C:$C,0),17)</f>
        <v>0.31167156499999998</v>
      </c>
      <c r="Z28">
        <f>INDEX([1]krishna_pos!$C$1:$W$354,MATCH(B28,[1]krishna_pos!$C:$C,0),18)</f>
        <v>0.62433793199999998</v>
      </c>
      <c r="AA28">
        <f>INDEX([1]krishna_pos!$C$1:$W$354,MATCH(B28,[1]krishna_pos!$C:$C,0),19)</f>
        <v>0.58519593599999997</v>
      </c>
      <c r="AB28">
        <f>INDEX([1]krishna_pos!$C$1:$W$354,MATCH(B28,[1]krishna_pos!$C:$C,0),20)</f>
        <v>0.66041275799999999</v>
      </c>
      <c r="AC28">
        <f>INDEX([1]krishna_pos!$C$1:$W$354,MATCH(B28,[1]krishna_pos!$C:$C,0),21)</f>
        <v>0.211320755</v>
      </c>
      <c r="AD28">
        <f>INDEX([2]Analysis_csv!$B$1:$J$325,MATCH(B28,[2]Analysis_csv!$B:$B,0),8)</f>
        <v>9.6282040999999999E-2</v>
      </c>
      <c r="AE28">
        <f>INDEX([2]Analysis_csv!$B$1:$J$325,MATCH(B28,[2]Analysis_csv!$B:$B,0),9)</f>
        <v>2.9365573999999998E-2</v>
      </c>
      <c r="AF28">
        <f t="shared" si="9"/>
        <v>0.61600568690808266</v>
      </c>
      <c r="AG28">
        <f t="shared" si="10"/>
        <v>0.53220552022032874</v>
      </c>
      <c r="AH28">
        <f>INDEX([3]FINAL_DATASET!$B:$G,MATCH(B28,[3]FINAL_DATASET!$B:$B,0),3)</f>
        <v>6.3</v>
      </c>
      <c r="AI28">
        <f>INDEX([3]FINAL_DATASET!$B:$G,MATCH(B28,[3]FINAL_DATASET!$B:$B,0),6)</f>
        <v>3</v>
      </c>
    </row>
    <row r="29" spans="1:35" x14ac:dyDescent="0.25">
      <c r="A29">
        <v>2004</v>
      </c>
      <c r="B29" t="s">
        <v>31</v>
      </c>
      <c r="D29">
        <v>2.6129063000000001</v>
      </c>
      <c r="E29">
        <v>9.8321844447508105E-2</v>
      </c>
      <c r="F29">
        <v>9.4832228024056497E-2</v>
      </c>
      <c r="G29">
        <v>0.151250983341187</v>
      </c>
      <c r="H29">
        <v>0.13168154969791099</v>
      </c>
      <c r="I29">
        <v>0.10337792494499699</v>
      </c>
      <c r="J29">
        <v>9.3977741705981097E-2</v>
      </c>
      <c r="K29">
        <f t="shared" si="0"/>
        <v>5.1159112578544906E-2</v>
      </c>
      <c r="L29">
        <f t="shared" si="1"/>
        <v>0.53849005954462315</v>
      </c>
      <c r="M29">
        <f t="shared" si="2"/>
        <v>0.26553360756378641</v>
      </c>
      <c r="N29">
        <f t="shared" si="3"/>
        <v>0.77233551060693473</v>
      </c>
      <c r="O29">
        <f t="shared" si="4"/>
        <v>0.70767047707033681</v>
      </c>
      <c r="P29">
        <f t="shared" si="5"/>
        <v>0.51224299505554316</v>
      </c>
      <c r="Q29">
        <f t="shared" si="6"/>
        <v>0.47035253452236508</v>
      </c>
      <c r="R29">
        <v>0.52173913043478259</v>
      </c>
      <c r="S29">
        <v>370</v>
      </c>
      <c r="T29">
        <f t="shared" si="7"/>
        <v>0.44258373205741625</v>
      </c>
      <c r="U29">
        <v>458</v>
      </c>
      <c r="V29">
        <f t="shared" si="8"/>
        <v>0.49136069114470843</v>
      </c>
      <c r="W29">
        <v>8.5</v>
      </c>
      <c r="X29">
        <f>INDEX([1]krishna_pos!$C$1:$W$354,MATCH(B29,[1]krishna_pos!$C:$C,0),16)</f>
        <v>0.54460995099999998</v>
      </c>
      <c r="Y29">
        <f>INDEX([1]krishna_pos!$C$1:$W$354,MATCH(B29,[1]krishna_pos!$C:$C,0),17)</f>
        <v>0.33967382899999998</v>
      </c>
      <c r="Z29">
        <f>INDEX([1]krishna_pos!$C$1:$W$354,MATCH(B29,[1]krishna_pos!$C:$C,0),18)</f>
        <v>0.81409943900000004</v>
      </c>
      <c r="AA29">
        <f>INDEX([1]krishna_pos!$C$1:$W$354,MATCH(B29,[1]krishna_pos!$C:$C,0),19)</f>
        <v>0.55002359599999995</v>
      </c>
      <c r="AB29">
        <f>INDEX([1]krishna_pos!$C$1:$W$354,MATCH(B29,[1]krishna_pos!$C:$C,0),20)</f>
        <v>0.65384615400000001</v>
      </c>
      <c r="AC29">
        <f>INDEX([1]krishna_pos!$C$1:$W$354,MATCH(B29,[1]krishna_pos!$C:$C,0),21)</f>
        <v>0.23779873600000001</v>
      </c>
      <c r="AD29">
        <f>INDEX([2]Analysis_csv!$B$1:$J$325,MATCH(B29,[2]Analysis_csv!$B:$B,0),8)</f>
        <v>0.103739189</v>
      </c>
      <c r="AE29">
        <f>INDEX([2]Analysis_csv!$B$1:$J$325,MATCH(B29,[2]Analysis_csv!$B:$B,0),9)</f>
        <v>9.3765939000000006E-2</v>
      </c>
      <c r="AF29">
        <f t="shared" si="9"/>
        <v>0.63529613233857285</v>
      </c>
      <c r="AG29">
        <f t="shared" si="10"/>
        <v>0.68705047849706224</v>
      </c>
      <c r="AH29">
        <f>INDEX([3]FINAL_DATASET!$B:$G,MATCH(B29,[3]FINAL_DATASET!$B:$B,0),3)</f>
        <v>8.5</v>
      </c>
      <c r="AI29">
        <f>INDEX([3]FINAL_DATASET!$B:$G,MATCH(B29,[3]FINAL_DATASET!$B:$B,0),6)</f>
        <v>2</v>
      </c>
    </row>
    <row r="30" spans="1:35" x14ac:dyDescent="0.25">
      <c r="A30">
        <v>1997</v>
      </c>
      <c r="B30" t="s">
        <v>33</v>
      </c>
      <c r="D30">
        <v>-0.55544596666666668</v>
      </c>
      <c r="E30">
        <v>0.123925221719067</v>
      </c>
      <c r="F30">
        <v>0.128192854938841</v>
      </c>
      <c r="G30">
        <v>0.123712536129096</v>
      </c>
      <c r="H30">
        <v>0.12919881890827201</v>
      </c>
      <c r="I30">
        <v>0</v>
      </c>
      <c r="J30">
        <v>0</v>
      </c>
      <c r="K30">
        <f t="shared" si="0"/>
        <v>6.2075560828840403E-3</v>
      </c>
      <c r="L30">
        <f t="shared" si="1"/>
        <v>0.67871489186930423</v>
      </c>
      <c r="M30">
        <f t="shared" si="2"/>
        <v>0.51895440935077874</v>
      </c>
      <c r="N30">
        <f t="shared" si="3"/>
        <v>0.63171546160603209</v>
      </c>
      <c r="O30">
        <f t="shared" si="4"/>
        <v>0.69432802107424896</v>
      </c>
      <c r="P30">
        <f t="shared" si="5"/>
        <v>0</v>
      </c>
      <c r="Q30">
        <f t="shared" si="6"/>
        <v>0</v>
      </c>
      <c r="R30">
        <v>0.18965517241379309</v>
      </c>
      <c r="S30">
        <v>132</v>
      </c>
      <c r="T30">
        <f t="shared" si="7"/>
        <v>0.15789473684210525</v>
      </c>
      <c r="U30">
        <v>469</v>
      </c>
      <c r="V30">
        <f t="shared" si="8"/>
        <v>0.5032397408207343</v>
      </c>
      <c r="W30">
        <v>6.4</v>
      </c>
      <c r="X30">
        <f>INDEX([1]krishna_pos!$C$1:$W$354,MATCH(B30,[1]krishna_pos!$C:$C,0),16)</f>
        <v>0.71526187200000002</v>
      </c>
      <c r="Y30">
        <f>INDEX([1]krishna_pos!$C$1:$W$354,MATCH(B30,[1]krishna_pos!$C:$C,0),17)</f>
        <v>0.33366834200000001</v>
      </c>
      <c r="Z30">
        <f>INDEX([1]krishna_pos!$C$1:$W$354,MATCH(B30,[1]krishna_pos!$C:$C,0),18)</f>
        <v>0.91342653600000001</v>
      </c>
      <c r="AA30">
        <f>INDEX([1]krishna_pos!$C$1:$W$354,MATCH(B30,[1]krishna_pos!$C:$C,0),19)</f>
        <v>0.61846153800000003</v>
      </c>
      <c r="AB30">
        <f>INDEX([1]krishna_pos!$C$1:$W$354,MATCH(B30,[1]krishna_pos!$C:$C,0),20)</f>
        <v>0.71176782999999999</v>
      </c>
      <c r="AC30">
        <f>INDEX([1]krishna_pos!$C$1:$W$354,MATCH(B30,[1]krishna_pos!$C:$C,0),21)</f>
        <v>0.22089552200000001</v>
      </c>
      <c r="AD30">
        <f>INDEX([2]Analysis_csv!$B$1:$J$325,MATCH(B30,[2]Analysis_csv!$B:$B,0),8)</f>
        <v>3.4161364E-2</v>
      </c>
      <c r="AE30">
        <f>INDEX([2]Analysis_csv!$B$1:$J$325,MATCH(B30,[2]Analysis_csv!$B:$B,0),9)</f>
        <v>-2.3192536999999999E-2</v>
      </c>
      <c r="AF30">
        <f t="shared" si="9"/>
        <v>0.45530946232281122</v>
      </c>
      <c r="AG30">
        <f t="shared" si="10"/>
        <v>0.40583420998165348</v>
      </c>
      <c r="AH30">
        <f>INDEX([3]FINAL_DATASET!$B:$G,MATCH(B30,[3]FINAL_DATASET!$B:$B,0),3)</f>
        <v>6.4</v>
      </c>
      <c r="AI30">
        <f>INDEX([3]FINAL_DATASET!$B:$G,MATCH(B30,[3]FINAL_DATASET!$B:$B,0),6)</f>
        <v>3</v>
      </c>
    </row>
    <row r="31" spans="1:35" x14ac:dyDescent="0.25">
      <c r="A31">
        <v>2005</v>
      </c>
      <c r="B31" t="s">
        <v>34</v>
      </c>
      <c r="D31">
        <v>2.3057971899999998</v>
      </c>
      <c r="E31">
        <v>0.10951240627298101</v>
      </c>
      <c r="F31">
        <v>0.107458077858062</v>
      </c>
      <c r="G31">
        <v>0.106855177159889</v>
      </c>
      <c r="H31">
        <v>0.111477427116425</v>
      </c>
      <c r="I31">
        <v>0.138128420169779</v>
      </c>
      <c r="J31">
        <v>0.15235765716544999</v>
      </c>
      <c r="K31">
        <f t="shared" si="0"/>
        <v>4.6801947924306177E-2</v>
      </c>
      <c r="L31">
        <f t="shared" si="1"/>
        <v>0.59977864030303074</v>
      </c>
      <c r="M31">
        <f t="shared" si="2"/>
        <v>0.36144466452170709</v>
      </c>
      <c r="N31">
        <f t="shared" si="3"/>
        <v>0.54563643812227836</v>
      </c>
      <c r="O31">
        <f t="shared" si="4"/>
        <v>0.59909140051156073</v>
      </c>
      <c r="P31">
        <f t="shared" si="5"/>
        <v>0.68443350635741618</v>
      </c>
      <c r="Q31">
        <f t="shared" si="6"/>
        <v>0.76254024517699337</v>
      </c>
      <c r="R31">
        <v>0.22689075630252101</v>
      </c>
      <c r="S31">
        <v>116</v>
      </c>
      <c r="T31">
        <f t="shared" si="7"/>
        <v>0.13875598086124402</v>
      </c>
      <c r="U31">
        <v>334</v>
      </c>
      <c r="V31">
        <f t="shared" si="8"/>
        <v>0.35745140388768898</v>
      </c>
      <c r="W31">
        <v>5.7</v>
      </c>
      <c r="X31">
        <f>INDEX([1]krishna_pos!$C$1:$W$354,MATCH(B31,[1]krishna_pos!$C:$C,0),16)</f>
        <v>0.61098692700000001</v>
      </c>
      <c r="Y31">
        <f>INDEX([1]krishna_pos!$C$1:$W$354,MATCH(B31,[1]krishna_pos!$C:$C,0),17)</f>
        <v>0.28416592800000001</v>
      </c>
      <c r="Z31">
        <f>INDEX([1]krishna_pos!$C$1:$W$354,MATCH(B31,[1]krishna_pos!$C:$C,0),18)</f>
        <v>0.75986212200000003</v>
      </c>
      <c r="AA31">
        <f>INDEX([1]krishna_pos!$C$1:$W$354,MATCH(B31,[1]krishna_pos!$C:$C,0),19)</f>
        <v>0.59125188500000003</v>
      </c>
      <c r="AB31">
        <f>INDEX([1]krishna_pos!$C$1:$W$354,MATCH(B31,[1]krishna_pos!$C:$C,0),20)</f>
        <v>0.48351648400000002</v>
      </c>
      <c r="AC31">
        <f>INDEX([1]krishna_pos!$C$1:$W$354,MATCH(B31,[1]krishna_pos!$C:$C,0),21)</f>
        <v>0.20485806300000001</v>
      </c>
      <c r="AD31">
        <f>INDEX([2]Analysis_csv!$B$1:$J$325,MATCH(B31,[2]Analysis_csv!$B:$B,0),8)</f>
        <v>1.2077586E-2</v>
      </c>
      <c r="AE31">
        <f>INDEX([2]Analysis_csv!$B$1:$J$325,MATCH(B31,[2]Analysis_csv!$B:$B,0),9)</f>
        <v>7.1350897999999996E-2</v>
      </c>
      <c r="AF31">
        <f t="shared" si="9"/>
        <v>0.39818227181940968</v>
      </c>
      <c r="AG31">
        <f t="shared" si="10"/>
        <v>0.63315550308168567</v>
      </c>
      <c r="AH31">
        <f>INDEX([3]FINAL_DATASET!$B:$G,MATCH(B31,[3]FINAL_DATASET!$B:$B,0),3)</f>
        <v>5.7</v>
      </c>
      <c r="AI31">
        <f>INDEX([3]FINAL_DATASET!$B:$G,MATCH(B31,[3]FINAL_DATASET!$B:$B,0),6)</f>
        <v>1</v>
      </c>
    </row>
    <row r="32" spans="1:35" x14ac:dyDescent="0.25">
      <c r="A32">
        <v>1982</v>
      </c>
      <c r="B32" t="s">
        <v>35</v>
      </c>
      <c r="D32">
        <v>5.0206400000000002</v>
      </c>
      <c r="E32">
        <v>0.108900424431739</v>
      </c>
      <c r="F32">
        <v>0.11009883532495</v>
      </c>
      <c r="G32">
        <v>9.1623924432617396E-2</v>
      </c>
      <c r="H32">
        <v>9.2794525893818397E-2</v>
      </c>
      <c r="I32">
        <v>0.129778066255613</v>
      </c>
      <c r="J32">
        <v>0.121364388202999</v>
      </c>
      <c r="K32">
        <f t="shared" si="0"/>
        <v>8.5319259030922717E-2</v>
      </c>
      <c r="L32">
        <f t="shared" si="1"/>
        <v>0.59642693204346309</v>
      </c>
      <c r="M32">
        <f t="shared" si="2"/>
        <v>0.38150492526840085</v>
      </c>
      <c r="N32">
        <f t="shared" si="3"/>
        <v>0.46786082904895054</v>
      </c>
      <c r="O32">
        <f t="shared" si="4"/>
        <v>0.49868752729172927</v>
      </c>
      <c r="P32">
        <f t="shared" si="5"/>
        <v>0.64305706838923293</v>
      </c>
      <c r="Q32">
        <f t="shared" si="6"/>
        <v>0.60742093346560766</v>
      </c>
      <c r="R32">
        <v>0.32</v>
      </c>
      <c r="S32">
        <v>322</v>
      </c>
      <c r="T32">
        <f t="shared" si="7"/>
        <v>0.38516746411483255</v>
      </c>
      <c r="U32">
        <v>267</v>
      </c>
      <c r="V32">
        <f t="shared" si="8"/>
        <v>0.28509719222462204</v>
      </c>
      <c r="W32">
        <v>7.2</v>
      </c>
      <c r="X32">
        <f>INDEX([1]krishna_pos!$C$1:$W$354,MATCH(B32,[1]krishna_pos!$C:$C,0),16)</f>
        <v>0.60549143299999997</v>
      </c>
      <c r="Y32">
        <f>INDEX([1]krishna_pos!$C$1:$W$354,MATCH(B32,[1]krishna_pos!$C:$C,0),17)</f>
        <v>0.36636010200000002</v>
      </c>
      <c r="Z32">
        <f>INDEX([1]krishna_pos!$C$1:$W$354,MATCH(B32,[1]krishna_pos!$C:$C,0),18)</f>
        <v>0.85799418299999997</v>
      </c>
      <c r="AA32">
        <f>INDEX([1]krishna_pos!$C$1:$W$354,MATCH(B32,[1]krishna_pos!$C:$C,0),19)</f>
        <v>0.592307692</v>
      </c>
      <c r="AB32">
        <f>INDEX([1]krishna_pos!$C$1:$W$354,MATCH(B32,[1]krishna_pos!$C:$C,0),20)</f>
        <v>0.54764333799999998</v>
      </c>
      <c r="AC32">
        <f>INDEX([1]krishna_pos!$C$1:$W$354,MATCH(B32,[1]krishna_pos!$C:$C,0),21)</f>
        <v>0.24049563500000001</v>
      </c>
      <c r="AD32">
        <f>INDEX([2]Analysis_csv!$B$1:$J$325,MATCH(B32,[2]Analysis_csv!$B:$B,0),8)</f>
        <v>0.11939285700000001</v>
      </c>
      <c r="AE32">
        <f>INDEX([2]Analysis_csv!$B$1:$J$325,MATCH(B32,[2]Analysis_csv!$B:$B,0),9)</f>
        <v>5.6505992999999997E-2</v>
      </c>
      <c r="AF32">
        <f t="shared" si="9"/>
        <v>0.67578965993665874</v>
      </c>
      <c r="AG32">
        <f t="shared" si="10"/>
        <v>0.59746224737813391</v>
      </c>
      <c r="AH32">
        <f>INDEX([3]FINAL_DATASET!$B:$G,MATCH(B32,[3]FINAL_DATASET!$B:$B,0),3)</f>
        <v>7.2</v>
      </c>
      <c r="AI32">
        <f>INDEX([3]FINAL_DATASET!$B:$G,MATCH(B32,[3]FINAL_DATASET!$B:$B,0),6)</f>
        <v>2</v>
      </c>
    </row>
    <row r="33" spans="1:35" x14ac:dyDescent="0.25">
      <c r="A33">
        <v>1998</v>
      </c>
      <c r="B33" t="s">
        <v>36</v>
      </c>
      <c r="D33">
        <v>-0.42268783783783787</v>
      </c>
      <c r="E33">
        <v>0.114604594837626</v>
      </c>
      <c r="F33">
        <v>0.110043504359727</v>
      </c>
      <c r="G33">
        <v>0.17879994847494901</v>
      </c>
      <c r="H33">
        <v>0.17559338502598601</v>
      </c>
      <c r="I33">
        <v>0</v>
      </c>
      <c r="J33">
        <v>0</v>
      </c>
      <c r="K33">
        <f t="shared" si="0"/>
        <v>8.0910854464247162E-3</v>
      </c>
      <c r="L33">
        <f t="shared" si="1"/>
        <v>0.62766758948616042</v>
      </c>
      <c r="M33">
        <f t="shared" si="2"/>
        <v>0.3810846088994585</v>
      </c>
      <c r="N33">
        <f t="shared" si="3"/>
        <v>0.91300926745306821</v>
      </c>
      <c r="O33">
        <f t="shared" si="4"/>
        <v>0.94365729167680179</v>
      </c>
      <c r="P33">
        <f t="shared" si="5"/>
        <v>0</v>
      </c>
      <c r="Q33">
        <f t="shared" si="6"/>
        <v>0</v>
      </c>
      <c r="R33">
        <v>0.31707317073170732</v>
      </c>
      <c r="S33">
        <v>19</v>
      </c>
      <c r="T33">
        <f t="shared" si="7"/>
        <v>2.2727272727272728E-2</v>
      </c>
      <c r="U33">
        <v>349</v>
      </c>
      <c r="V33">
        <f t="shared" si="8"/>
        <v>0.37365010799136067</v>
      </c>
      <c r="W33">
        <v>7.6</v>
      </c>
      <c r="X33">
        <f>INDEX([1]krishna_pos!$C$1:$W$354,MATCH(B33,[1]krishna_pos!$C:$C,0),16)</f>
        <v>0.555743243</v>
      </c>
      <c r="Y33">
        <f>INDEX([1]krishna_pos!$C$1:$W$354,MATCH(B33,[1]krishna_pos!$C:$C,0),17)</f>
        <v>0.24623115600000001</v>
      </c>
      <c r="Z33">
        <f>INDEX([1]krishna_pos!$C$1:$W$354,MATCH(B33,[1]krishna_pos!$C:$C,0),18)</f>
        <v>0.74494866900000001</v>
      </c>
      <c r="AA33">
        <f>INDEX([1]krishna_pos!$C$1:$W$354,MATCH(B33,[1]krishna_pos!$C:$C,0),19)</f>
        <v>0.44153846200000002</v>
      </c>
      <c r="AB33">
        <f>INDEX([1]krishna_pos!$C$1:$W$354,MATCH(B33,[1]krishna_pos!$C:$C,0),20)</f>
        <v>0.63289556000000002</v>
      </c>
      <c r="AC33">
        <f>INDEX([1]krishna_pos!$C$1:$W$354,MATCH(B33,[1]krishna_pos!$C:$C,0),21)</f>
        <v>0.21940298499999999</v>
      </c>
      <c r="AD33">
        <f>INDEX([2]Analysis_csv!$B$1:$J$325,MATCH(B33,[2]Analysis_csv!$B:$B,0),8)</f>
        <v>6.0842105E-2</v>
      </c>
      <c r="AE33">
        <f>INDEX([2]Analysis_csv!$B$1:$J$325,MATCH(B33,[2]Analysis_csv!$B:$B,0),9)</f>
        <v>-8.1129513E-2</v>
      </c>
      <c r="AF33">
        <f t="shared" si="9"/>
        <v>0.52432825855771803</v>
      </c>
      <c r="AG33">
        <f t="shared" si="10"/>
        <v>0.26652989654491888</v>
      </c>
      <c r="AH33">
        <f>INDEX([3]FINAL_DATASET!$B:$G,MATCH(B33,[3]FINAL_DATASET!$B:$B,0),3)</f>
        <v>7.6</v>
      </c>
      <c r="AI33">
        <f>INDEX([3]FINAL_DATASET!$B:$G,MATCH(B33,[3]FINAL_DATASET!$B:$B,0),6)</f>
        <v>1</v>
      </c>
    </row>
    <row r="34" spans="1:35" x14ac:dyDescent="0.25">
      <c r="A34">
        <v>1931</v>
      </c>
      <c r="B34" t="s">
        <v>38</v>
      </c>
      <c r="D34">
        <v>1.4890288</v>
      </c>
      <c r="E34">
        <v>0.118646360576126</v>
      </c>
      <c r="F34">
        <v>0.10700688050091001</v>
      </c>
      <c r="G34">
        <v>0.15677692921108799</v>
      </c>
      <c r="H34">
        <v>0.149147234618453</v>
      </c>
      <c r="I34">
        <v>0.113597109478817</v>
      </c>
      <c r="J34">
        <v>0.12186777493345601</v>
      </c>
      <c r="K34">
        <f t="shared" si="0"/>
        <v>3.5213902360931443E-2</v>
      </c>
      <c r="L34">
        <f t="shared" si="1"/>
        <v>0.64980357244518883</v>
      </c>
      <c r="M34">
        <f t="shared" si="2"/>
        <v>0.3580171870853357</v>
      </c>
      <c r="N34">
        <f t="shared" si="3"/>
        <v>0.80055274351833272</v>
      </c>
      <c r="O34">
        <f t="shared" si="4"/>
        <v>0.80153290205268979</v>
      </c>
      <c r="P34">
        <f t="shared" si="5"/>
        <v>0.56287958594682297</v>
      </c>
      <c r="Q34">
        <f t="shared" si="6"/>
        <v>0.60994035157693161</v>
      </c>
      <c r="R34">
        <v>0.5</v>
      </c>
      <c r="S34">
        <v>124</v>
      </c>
      <c r="T34">
        <f t="shared" si="7"/>
        <v>0.14832535885167464</v>
      </c>
      <c r="U34">
        <v>217</v>
      </c>
      <c r="V34">
        <f t="shared" si="8"/>
        <v>0.23110151187904968</v>
      </c>
      <c r="W34">
        <v>8</v>
      </c>
      <c r="X34">
        <f>INDEX([1]krishna_pos!$C$1:$W$354,MATCH(B34,[1]krishna_pos!$C:$C,0),16)</f>
        <v>0.50788288299999995</v>
      </c>
      <c r="Y34">
        <f>INDEX([1]krishna_pos!$C$1:$W$354,MATCH(B34,[1]krishna_pos!$C:$C,0),17)</f>
        <v>0.36623307900000002</v>
      </c>
      <c r="Z34">
        <f>INDEX([1]krishna_pos!$C$1:$W$354,MATCH(B34,[1]krishna_pos!$C:$C,0),18)</f>
        <v>0.77065561800000004</v>
      </c>
      <c r="AA34">
        <f>INDEX([1]krishna_pos!$C$1:$W$354,MATCH(B34,[1]krishna_pos!$C:$C,0),19)</f>
        <v>0.61008465199999995</v>
      </c>
      <c r="AB34">
        <f>INDEX([1]krishna_pos!$C$1:$W$354,MATCH(B34,[1]krishna_pos!$C:$C,0),20)</f>
        <v>0.68376068400000001</v>
      </c>
      <c r="AC34">
        <f>INDEX([1]krishna_pos!$C$1:$W$354,MATCH(B34,[1]krishna_pos!$C:$C,0),21)</f>
        <v>0.28193958400000002</v>
      </c>
      <c r="AD34">
        <f>INDEX([2]Analysis_csv!$B$1:$J$325,MATCH(B34,[2]Analysis_csv!$B:$B,0),8)</f>
        <v>6.9826612999999996E-2</v>
      </c>
      <c r="AE34">
        <f>INDEX([2]Analysis_csv!$B$1:$J$325,MATCH(B34,[2]Analysis_csv!$B:$B,0),9)</f>
        <v>3.0463594E-2</v>
      </c>
      <c r="AF34">
        <f t="shared" si="9"/>
        <v>0.54756973925433328</v>
      </c>
      <c r="AG34">
        <f t="shared" si="10"/>
        <v>0.53484561179569512</v>
      </c>
      <c r="AH34">
        <f>INDEX([3]FINAL_DATASET!$B:$G,MATCH(B34,[3]FINAL_DATASET!$B:$B,0),3)</f>
        <v>8</v>
      </c>
      <c r="AI34">
        <f>INDEX([3]FINAL_DATASET!$B:$G,MATCH(B34,[3]FINAL_DATASET!$B:$B,0),6)</f>
        <v>1</v>
      </c>
    </row>
    <row r="35" spans="1:35" x14ac:dyDescent="0.25">
      <c r="A35">
        <v>1996</v>
      </c>
      <c r="B35" t="s">
        <v>40</v>
      </c>
      <c r="D35">
        <v>0.35982189473684212</v>
      </c>
      <c r="E35">
        <v>0.100247317503842</v>
      </c>
      <c r="F35">
        <v>9.5956673604096099E-2</v>
      </c>
      <c r="G35">
        <v>0.12386336421588599</v>
      </c>
      <c r="H35">
        <v>0.130822002310749</v>
      </c>
      <c r="I35">
        <v>0.144845017337416</v>
      </c>
      <c r="J35">
        <v>0.143003894350651</v>
      </c>
      <c r="K35">
        <f t="shared" si="0"/>
        <v>1.919308026635105E-2</v>
      </c>
      <c r="L35">
        <f t="shared" si="1"/>
        <v>0.54903550960796443</v>
      </c>
      <c r="M35">
        <f t="shared" si="2"/>
        <v>0.27407535053484522</v>
      </c>
      <c r="N35">
        <f t="shared" si="3"/>
        <v>0.63248563767266985</v>
      </c>
      <c r="O35">
        <f t="shared" si="4"/>
        <v>0.70305117914338411</v>
      </c>
      <c r="P35">
        <f t="shared" si="5"/>
        <v>0.71771459467063703</v>
      </c>
      <c r="Q35">
        <f t="shared" si="6"/>
        <v>0.71572526572125961</v>
      </c>
      <c r="R35">
        <v>0.31632653061224492</v>
      </c>
      <c r="S35">
        <v>53</v>
      </c>
      <c r="T35">
        <f t="shared" si="7"/>
        <v>6.3397129186602869E-2</v>
      </c>
      <c r="U35">
        <v>395</v>
      </c>
      <c r="V35">
        <f t="shared" si="8"/>
        <v>0.42332613390928725</v>
      </c>
      <c r="W35">
        <v>7.1</v>
      </c>
      <c r="X35">
        <f>INDEX([1]krishna_pos!$C$1:$W$354,MATCH(B35,[1]krishna_pos!$C:$C,0),16)</f>
        <v>0.61792816100000003</v>
      </c>
      <c r="Y35">
        <f>INDEX([1]krishna_pos!$C$1:$W$354,MATCH(B35,[1]krishna_pos!$C:$C,0),17)</f>
        <v>0.31090938600000001</v>
      </c>
      <c r="Z35">
        <f>INDEX([1]krishna_pos!$C$1:$W$354,MATCH(B35,[1]krishna_pos!$C:$C,0),18)</f>
        <v>0.79664948800000002</v>
      </c>
      <c r="AA35">
        <f>INDEX([1]krishna_pos!$C$1:$W$354,MATCH(B35,[1]krishna_pos!$C:$C,0),19)</f>
        <v>0.53846153799999996</v>
      </c>
      <c r="AB35">
        <f>INDEX([1]krishna_pos!$C$1:$W$354,MATCH(B35,[1]krishna_pos!$C:$C,0),20)</f>
        <v>0.713165936</v>
      </c>
      <c r="AC35">
        <f>INDEX([1]krishna_pos!$C$1:$W$354,MATCH(B35,[1]krishna_pos!$C:$C,0),21)</f>
        <v>0.24939817</v>
      </c>
      <c r="AD35">
        <f>INDEX([2]Analysis_csv!$B$1:$J$325,MATCH(B35,[2]Analysis_csv!$B:$B,0),8)</f>
        <v>8.8775471999999994E-2</v>
      </c>
      <c r="AE35">
        <f>INDEX([2]Analysis_csv!$B$1:$J$325,MATCH(B35,[2]Analysis_csv!$B:$B,0),9)</f>
        <v>-1.8119746999999999E-2</v>
      </c>
      <c r="AF35">
        <f t="shared" si="9"/>
        <v>0.59658739727983479</v>
      </c>
      <c r="AG35">
        <f t="shared" si="10"/>
        <v>0.41803128302458775</v>
      </c>
      <c r="AH35">
        <f>INDEX([3]FINAL_DATASET!$B:$G,MATCH(B35,[3]FINAL_DATASET!$B:$B,0),3)</f>
        <v>7.1</v>
      </c>
      <c r="AI35">
        <f>INDEX([3]FINAL_DATASET!$B:$G,MATCH(B35,[3]FINAL_DATASET!$B:$B,0),6)</f>
        <v>1</v>
      </c>
    </row>
    <row r="36" spans="1:35" x14ac:dyDescent="0.25">
      <c r="A36">
        <v>1997</v>
      </c>
      <c r="B36" t="s">
        <v>41</v>
      </c>
      <c r="D36">
        <v>-3.6616879999999997E-2</v>
      </c>
      <c r="E36">
        <v>0.114141566059209</v>
      </c>
      <c r="F36">
        <v>0.129118953127835</v>
      </c>
      <c r="G36">
        <v>0.101108270603095</v>
      </c>
      <c r="H36">
        <v>0.105595502489299</v>
      </c>
      <c r="I36">
        <v>0</v>
      </c>
      <c r="J36">
        <v>0</v>
      </c>
      <c r="K36">
        <f t="shared" si="0"/>
        <v>1.3568535241121829E-2</v>
      </c>
      <c r="L36">
        <f t="shared" si="1"/>
        <v>0.62513166884856741</v>
      </c>
      <c r="M36">
        <f t="shared" si="2"/>
        <v>0.52598942539492666</v>
      </c>
      <c r="N36">
        <f t="shared" si="3"/>
        <v>0.51629090983609516</v>
      </c>
      <c r="O36">
        <f t="shared" si="4"/>
        <v>0.5674813198547104</v>
      </c>
      <c r="P36">
        <f t="shared" si="5"/>
        <v>0</v>
      </c>
      <c r="Q36">
        <f t="shared" si="6"/>
        <v>0</v>
      </c>
      <c r="R36">
        <v>0.5</v>
      </c>
      <c r="S36">
        <v>281</v>
      </c>
      <c r="T36">
        <f t="shared" si="7"/>
        <v>0.3361244019138756</v>
      </c>
      <c r="U36">
        <v>217</v>
      </c>
      <c r="V36">
        <f t="shared" si="8"/>
        <v>0.23110151187904968</v>
      </c>
      <c r="W36">
        <v>5.6</v>
      </c>
      <c r="X36">
        <f>INDEX([1]krishna_pos!$C$1:$W$354,MATCH(B36,[1]krishna_pos!$C:$C,0),16)</f>
        <v>0.61892747199999998</v>
      </c>
      <c r="Y36">
        <f>INDEX([1]krishna_pos!$C$1:$W$354,MATCH(B36,[1]krishna_pos!$C:$C,0),17)</f>
        <v>0.37203665400000002</v>
      </c>
      <c r="Z36">
        <f>INDEX([1]krishna_pos!$C$1:$W$354,MATCH(B36,[1]krishna_pos!$C:$C,0),18)</f>
        <v>0.803746564</v>
      </c>
      <c r="AA36">
        <f>INDEX([1]krishna_pos!$C$1:$W$354,MATCH(B36,[1]krishna_pos!$C:$C,0),19)</f>
        <v>0.55113122199999998</v>
      </c>
      <c r="AB36">
        <f>INDEX([1]krishna_pos!$C$1:$W$354,MATCH(B36,[1]krishna_pos!$C:$C,0),20)</f>
        <v>0.72119441699999998</v>
      </c>
      <c r="AC36">
        <f>INDEX([1]krishna_pos!$C$1:$W$354,MATCH(B36,[1]krishna_pos!$C:$C,0),21)</f>
        <v>0.26549604900000001</v>
      </c>
      <c r="AD36">
        <f>INDEX([2]Analysis_csv!$B$1:$J$325,MATCH(B36,[2]Analysis_csv!$B:$B,0),8)</f>
        <v>2.4700712E-2</v>
      </c>
      <c r="AE36">
        <f>INDEX([2]Analysis_csv!$B$1:$J$325,MATCH(B36,[2]Analysis_csv!$B:$B,0),9)</f>
        <v>9.0797240000000008E-3</v>
      </c>
      <c r="AF36">
        <f t="shared" si="9"/>
        <v>0.43083627349206011</v>
      </c>
      <c r="AG36">
        <f t="shared" si="10"/>
        <v>0.48342999547201293</v>
      </c>
      <c r="AH36">
        <f>INDEX([3]FINAL_DATASET!$B:$G,MATCH(B36,[3]FINAL_DATASET!$B:$B,0),3)</f>
        <v>5.6</v>
      </c>
      <c r="AI36">
        <f>INDEX([3]FINAL_DATASET!$B:$G,MATCH(B36,[3]FINAL_DATASET!$B:$B,0),6)</f>
        <v>3</v>
      </c>
    </row>
    <row r="37" spans="1:35" x14ac:dyDescent="0.25">
      <c r="A37">
        <v>1998</v>
      </c>
      <c r="B37" t="s">
        <v>42</v>
      </c>
      <c r="D37">
        <v>1.9154945692307692</v>
      </c>
      <c r="E37">
        <v>9.5518622116658305E-2</v>
      </c>
      <c r="F37">
        <v>9.7703675809393195E-2</v>
      </c>
      <c r="G37">
        <v>0.14531186373232699</v>
      </c>
      <c r="H37">
        <v>0.126124724250993</v>
      </c>
      <c r="I37">
        <v>0.105674960551879</v>
      </c>
      <c r="J37">
        <v>0.103269658203986</v>
      </c>
      <c r="K37">
        <f t="shared" si="0"/>
        <v>4.1264460665551693E-2</v>
      </c>
      <c r="L37">
        <f t="shared" si="1"/>
        <v>0.52313734348911811</v>
      </c>
      <c r="M37">
        <f t="shared" si="2"/>
        <v>0.28734628518247407</v>
      </c>
      <c r="N37">
        <f t="shared" si="3"/>
        <v>0.74200848149058596</v>
      </c>
      <c r="O37">
        <f t="shared" si="4"/>
        <v>0.67780751354933999</v>
      </c>
      <c r="P37">
        <f t="shared" si="5"/>
        <v>0.52362492596240273</v>
      </c>
      <c r="Q37">
        <f t="shared" si="6"/>
        <v>0.51685797715238979</v>
      </c>
      <c r="R37">
        <v>0.27619047619047621</v>
      </c>
      <c r="S37">
        <v>104</v>
      </c>
      <c r="T37">
        <f t="shared" si="7"/>
        <v>0.12440191387559808</v>
      </c>
      <c r="U37">
        <v>201</v>
      </c>
      <c r="V37">
        <f t="shared" si="8"/>
        <v>0.21382289416846653</v>
      </c>
      <c r="W37">
        <v>4.9000000000000004</v>
      </c>
      <c r="X37">
        <f>INDEX([1]krishna_pos!$C$1:$W$354,MATCH(B37,[1]krishna_pos!$C:$C,0),16)</f>
        <v>0.66393628299999996</v>
      </c>
      <c r="Y37">
        <f>INDEX([1]krishna_pos!$C$1:$W$354,MATCH(B37,[1]krishna_pos!$C:$C,0),17)</f>
        <v>0.43774427700000001</v>
      </c>
      <c r="Z37">
        <f>INDEX([1]krishna_pos!$C$1:$W$354,MATCH(B37,[1]krishna_pos!$C:$C,0),18)</f>
        <v>0.859885872</v>
      </c>
      <c r="AA37">
        <f>INDEX([1]krishna_pos!$C$1:$W$354,MATCH(B37,[1]krishna_pos!$C:$C,0),19)</f>
        <v>0.65470085499999997</v>
      </c>
      <c r="AB37">
        <f>INDEX([1]krishna_pos!$C$1:$W$354,MATCH(B37,[1]krishna_pos!$C:$C,0),20)</f>
        <v>0.67440194799999997</v>
      </c>
      <c r="AC37">
        <f>INDEX([1]krishna_pos!$C$1:$W$354,MATCH(B37,[1]krishna_pos!$C:$C,0),21)</f>
        <v>0.25870646800000002</v>
      </c>
      <c r="AD37">
        <f>INDEX([2]Analysis_csv!$B$1:$J$325,MATCH(B37,[2]Analysis_csv!$B:$B,0),8)</f>
        <v>4.1000962000000002E-2</v>
      </c>
      <c r="AE37">
        <f>INDEX([2]Analysis_csv!$B$1:$J$325,MATCH(B37,[2]Analysis_csv!$B:$B,0),9)</f>
        <v>5.5919402999999999E-2</v>
      </c>
      <c r="AF37">
        <f t="shared" si="9"/>
        <v>0.47300240498473639</v>
      </c>
      <c r="AG37">
        <f t="shared" si="10"/>
        <v>0.59605184381791265</v>
      </c>
      <c r="AH37">
        <f>INDEX([3]FINAL_DATASET!$B:$G,MATCH(B37,[3]FINAL_DATASET!$B:$B,0),3)</f>
        <v>4.9000000000000004</v>
      </c>
      <c r="AI37">
        <f>INDEX([3]FINAL_DATASET!$B:$G,MATCH(B37,[3]FINAL_DATASET!$B:$B,0),6)</f>
        <v>3</v>
      </c>
    </row>
    <row r="38" spans="1:35" x14ac:dyDescent="0.25">
      <c r="A38">
        <v>1999</v>
      </c>
      <c r="B38" t="s">
        <v>43</v>
      </c>
      <c r="D38">
        <v>1.0151981333333333</v>
      </c>
      <c r="E38">
        <v>0.102555493248821</v>
      </c>
      <c r="F38">
        <v>0.105500723900407</v>
      </c>
      <c r="G38">
        <v>0.116209823630451</v>
      </c>
      <c r="H38">
        <v>0.11878515601682101</v>
      </c>
      <c r="I38">
        <v>9.9039996789660203E-2</v>
      </c>
      <c r="J38">
        <v>0.103538955121405</v>
      </c>
      <c r="K38">
        <f t="shared" si="0"/>
        <v>2.849134622153731E-2</v>
      </c>
      <c r="L38">
        <f t="shared" si="1"/>
        <v>0.56167694957827308</v>
      </c>
      <c r="M38">
        <f t="shared" si="2"/>
        <v>0.34657581296813983</v>
      </c>
      <c r="N38">
        <f t="shared" si="3"/>
        <v>0.59340423108988583</v>
      </c>
      <c r="O38">
        <f t="shared" si="4"/>
        <v>0.63836390306873536</v>
      </c>
      <c r="P38">
        <f t="shared" si="5"/>
        <v>0.49074833541899354</v>
      </c>
      <c r="Q38">
        <f t="shared" si="6"/>
        <v>0.5182057908511204</v>
      </c>
      <c r="R38">
        <v>0.25</v>
      </c>
      <c r="S38">
        <v>130</v>
      </c>
      <c r="T38">
        <f t="shared" si="7"/>
        <v>0.15550239234449761</v>
      </c>
      <c r="U38">
        <v>444</v>
      </c>
      <c r="V38">
        <f t="shared" si="8"/>
        <v>0.47624190064794819</v>
      </c>
      <c r="W38">
        <v>7.2</v>
      </c>
      <c r="X38">
        <f>INDEX([1]krishna_pos!$C$1:$W$354,MATCH(B38,[1]krishna_pos!$C:$C,0),16)</f>
        <v>0.56748954500000004</v>
      </c>
      <c r="Y38">
        <f>INDEX([1]krishna_pos!$C$1:$W$354,MATCH(B38,[1]krishna_pos!$C:$C,0),17)</f>
        <v>0.293381803</v>
      </c>
      <c r="Z38">
        <f>INDEX([1]krishna_pos!$C$1:$W$354,MATCH(B38,[1]krishna_pos!$C:$C,0),18)</f>
        <v>0.73551319100000001</v>
      </c>
      <c r="AA38">
        <f>INDEX([1]krishna_pos!$C$1:$W$354,MATCH(B38,[1]krishna_pos!$C:$C,0),19)</f>
        <v>0.60032733199999999</v>
      </c>
      <c r="AB38">
        <f>INDEX([1]krishna_pos!$C$1:$W$354,MATCH(B38,[1]krishna_pos!$C:$C,0),20)</f>
        <v>0.59667199599999998</v>
      </c>
      <c r="AC38">
        <f>INDEX([1]krishna_pos!$C$1:$W$354,MATCH(B38,[1]krishna_pos!$C:$C,0),21)</f>
        <v>0.234148407</v>
      </c>
      <c r="AD38">
        <f>INDEX([2]Analysis_csv!$B$1:$J$325,MATCH(B38,[2]Analysis_csv!$B:$B,0),8)</f>
        <v>-2.583077E-3</v>
      </c>
      <c r="AE38">
        <f>INDEX([2]Analysis_csv!$B$1:$J$325,MATCH(B38,[2]Analysis_csv!$B:$B,0),9)</f>
        <v>2.1664409999999999E-3</v>
      </c>
      <c r="AF38">
        <f t="shared" si="9"/>
        <v>0.36025748883584724</v>
      </c>
      <c r="AG38">
        <f t="shared" si="10"/>
        <v>0.46680762046388596</v>
      </c>
      <c r="AH38">
        <f>INDEX([3]FINAL_DATASET!$B:$G,MATCH(B38,[3]FINAL_DATASET!$B:$B,0),3)</f>
        <v>7.2</v>
      </c>
      <c r="AI38">
        <f>INDEX([3]FINAL_DATASET!$B:$G,MATCH(B38,[3]FINAL_DATASET!$B:$B,0),6)</f>
        <v>1</v>
      </c>
    </row>
    <row r="39" spans="1:35" x14ac:dyDescent="0.25">
      <c r="A39">
        <v>1989</v>
      </c>
      <c r="B39" t="s">
        <v>45</v>
      </c>
      <c r="D39">
        <v>4.8214794054054053</v>
      </c>
      <c r="E39">
        <v>9.53841484553338E-2</v>
      </c>
      <c r="F39">
        <v>0.111452527016035</v>
      </c>
      <c r="G39">
        <v>0.115160133611697</v>
      </c>
      <c r="H39">
        <v>0.13840072565400199</v>
      </c>
      <c r="I39">
        <v>0.107944846720189</v>
      </c>
      <c r="J39">
        <v>0.12042644141161001</v>
      </c>
      <c r="K39">
        <f t="shared" si="0"/>
        <v>8.2493632974812769E-2</v>
      </c>
      <c r="L39">
        <f t="shared" si="1"/>
        <v>0.52240085679787751</v>
      </c>
      <c r="M39">
        <f t="shared" si="2"/>
        <v>0.39178811432846966</v>
      </c>
      <c r="N39">
        <f t="shared" si="3"/>
        <v>0.58804418080324006</v>
      </c>
      <c r="O39">
        <f t="shared" si="4"/>
        <v>0.74378003429589168</v>
      </c>
      <c r="P39">
        <f t="shared" si="5"/>
        <v>0.53487232998902545</v>
      </c>
      <c r="Q39">
        <f t="shared" si="6"/>
        <v>0.60272657028376864</v>
      </c>
      <c r="R39">
        <v>0.30909090909090908</v>
      </c>
      <c r="S39">
        <v>104</v>
      </c>
      <c r="T39">
        <f t="shared" si="7"/>
        <v>0.12440191387559808</v>
      </c>
      <c r="U39">
        <v>394</v>
      </c>
      <c r="V39">
        <f t="shared" si="8"/>
        <v>0.4222462203023758</v>
      </c>
      <c r="W39">
        <v>6.1</v>
      </c>
      <c r="X39">
        <f>INDEX([1]krishna_pos!$C$1:$W$354,MATCH(B39,[1]krishna_pos!$C:$C,0),16)</f>
        <v>0.63307183</v>
      </c>
      <c r="Y39">
        <f>INDEX([1]krishna_pos!$C$1:$W$354,MATCH(B39,[1]krishna_pos!$C:$C,0),17)</f>
        <v>0.30110552800000001</v>
      </c>
      <c r="Z39">
        <f>INDEX([1]krishna_pos!$C$1:$W$354,MATCH(B39,[1]krishna_pos!$C:$C,0),18)</f>
        <v>0.85675729199999995</v>
      </c>
      <c r="AA39">
        <f>INDEX([1]krishna_pos!$C$1:$W$354,MATCH(B39,[1]krishna_pos!$C:$C,0),19)</f>
        <v>0.51907692299999997</v>
      </c>
      <c r="AB39">
        <f>INDEX([1]krishna_pos!$C$1:$W$354,MATCH(B39,[1]krishna_pos!$C:$C,0),20)</f>
        <v>0.66632249200000004</v>
      </c>
      <c r="AC39">
        <f>INDEX([1]krishna_pos!$C$1:$W$354,MATCH(B39,[1]krishna_pos!$C:$C,0),21)</f>
        <v>0.22149253699999999</v>
      </c>
      <c r="AD39">
        <f>INDEX([2]Analysis_csv!$B$1:$J$325,MATCH(B39,[2]Analysis_csv!$B:$B,0),8)</f>
        <v>7.1724038000000004E-2</v>
      </c>
      <c r="AE39">
        <f>INDEX([2]Analysis_csv!$B$1:$J$325,MATCH(B39,[2]Analysis_csv!$B:$B,0),9)</f>
        <v>9.5407868000000007E-2</v>
      </c>
      <c r="AF39">
        <f t="shared" si="9"/>
        <v>0.55247807330120313</v>
      </c>
      <c r="AG39">
        <f t="shared" si="10"/>
        <v>0.69099835095862927</v>
      </c>
      <c r="AH39">
        <f>INDEX([3]FINAL_DATASET!$B:$G,MATCH(B39,[3]FINAL_DATASET!$B:$B,0),3)</f>
        <v>6.1</v>
      </c>
      <c r="AI39">
        <f>INDEX([3]FINAL_DATASET!$B:$G,MATCH(B39,[3]FINAL_DATASET!$B:$B,0),6)</f>
        <v>2</v>
      </c>
    </row>
    <row r="40" spans="1:35" x14ac:dyDescent="0.25">
      <c r="A40">
        <v>1986</v>
      </c>
      <c r="B40" t="s">
        <v>46</v>
      </c>
      <c r="D40">
        <v>8.8404155666666675</v>
      </c>
      <c r="E40">
        <v>8.8504695549891696E-2</v>
      </c>
      <c r="F40">
        <v>9.3661657904758805E-2</v>
      </c>
      <c r="G40">
        <v>9.8882011890928906E-2</v>
      </c>
      <c r="H40">
        <v>0.100840366423089</v>
      </c>
      <c r="I40">
        <v>0.15762398964063301</v>
      </c>
      <c r="J40">
        <v>0.1623642083115</v>
      </c>
      <c r="K40">
        <f t="shared" si="0"/>
        <v>0.1395129984683646</v>
      </c>
      <c r="L40">
        <f t="shared" si="1"/>
        <v>0.48472340042485651</v>
      </c>
      <c r="M40">
        <f t="shared" si="2"/>
        <v>0.25664148395537634</v>
      </c>
      <c r="N40">
        <f t="shared" si="3"/>
        <v>0.50492292649330039</v>
      </c>
      <c r="O40">
        <f t="shared" si="4"/>
        <v>0.54192671925782365</v>
      </c>
      <c r="P40">
        <f t="shared" si="5"/>
        <v>0.78103506710045723</v>
      </c>
      <c r="Q40">
        <f t="shared" si="6"/>
        <v>0.81262238811779097</v>
      </c>
      <c r="R40">
        <v>0.3125</v>
      </c>
      <c r="S40">
        <v>46</v>
      </c>
      <c r="T40">
        <f t="shared" si="7"/>
        <v>5.5023923444976079E-2</v>
      </c>
      <c r="U40">
        <v>408</v>
      </c>
      <c r="V40">
        <f t="shared" si="8"/>
        <v>0.43736501079913609</v>
      </c>
      <c r="W40">
        <v>6.9</v>
      </c>
      <c r="X40">
        <f>INDEX([1]krishna_pos!$C$1:$W$354,MATCH(B40,[1]krishna_pos!$C:$C,0),16)</f>
        <v>0.62934362899999996</v>
      </c>
      <c r="Y40">
        <f>INDEX([1]krishna_pos!$C$1:$W$354,MATCH(B40,[1]krishna_pos!$C:$C,0),17)</f>
        <v>0.30752565199999998</v>
      </c>
      <c r="Z40">
        <f>INDEX([1]krishna_pos!$C$1:$W$354,MATCH(B40,[1]krishna_pos!$C:$C,0),18)</f>
        <v>0.75175383699999998</v>
      </c>
      <c r="AA40">
        <f>INDEX([1]krishna_pos!$C$1:$W$354,MATCH(B40,[1]krishna_pos!$C:$C,0),19)</f>
        <v>0.52233993599999995</v>
      </c>
      <c r="AB40">
        <f>INDEX([1]krishna_pos!$C$1:$W$354,MATCH(B40,[1]krishna_pos!$C:$C,0),20)</f>
        <v>0.65255070100000001</v>
      </c>
      <c r="AC40">
        <f>INDEX([1]krishna_pos!$C$1:$W$354,MATCH(B40,[1]krishna_pos!$C:$C,0),21)</f>
        <v>0.202699079</v>
      </c>
      <c r="AD40">
        <f>INDEX([2]Analysis_csv!$B$1:$J$325,MATCH(B40,[2]Analysis_csv!$B:$B,0),8)</f>
        <v>9.1606667000000003E-2</v>
      </c>
      <c r="AE40">
        <f>INDEX([2]Analysis_csv!$B$1:$J$325,MATCH(B40,[2]Analysis_csv!$B:$B,0),9)</f>
        <v>5.6734383999999999E-2</v>
      </c>
      <c r="AF40">
        <f t="shared" si="9"/>
        <v>0.60391124450005584</v>
      </c>
      <c r="AG40">
        <f t="shared" si="10"/>
        <v>0.59801139325433794</v>
      </c>
      <c r="AH40">
        <f>INDEX([3]FINAL_DATASET!$B:$G,MATCH(B40,[3]FINAL_DATASET!$B:$B,0),3)</f>
        <v>6.9</v>
      </c>
      <c r="AI40">
        <f>INDEX([3]FINAL_DATASET!$B:$G,MATCH(B40,[3]FINAL_DATASET!$B:$B,0),6)</f>
        <v>2</v>
      </c>
    </row>
    <row r="41" spans="1:35" x14ac:dyDescent="0.25">
      <c r="A41">
        <v>2000</v>
      </c>
      <c r="B41" t="s">
        <v>47</v>
      </c>
      <c r="D41">
        <v>3.4431109417475727</v>
      </c>
      <c r="E41">
        <v>0.12081017786987901</v>
      </c>
      <c r="F41">
        <v>0.139660568456278</v>
      </c>
      <c r="G41">
        <v>0.154895047457385</v>
      </c>
      <c r="H41">
        <v>0.15077678009377399</v>
      </c>
      <c r="I41">
        <v>0.12705987604294999</v>
      </c>
      <c r="J41">
        <v>0.120947420343909</v>
      </c>
      <c r="K41">
        <f t="shared" si="0"/>
        <v>6.2937787332958545E-2</v>
      </c>
      <c r="L41">
        <f t="shared" si="1"/>
        <v>0.66165438860821157</v>
      </c>
      <c r="M41">
        <f t="shared" si="2"/>
        <v>0.60606779488984031</v>
      </c>
      <c r="N41">
        <f t="shared" si="3"/>
        <v>0.79094325819109068</v>
      </c>
      <c r="O41">
        <f t="shared" si="4"/>
        <v>0.81029025056942361</v>
      </c>
      <c r="P41">
        <f t="shared" si="5"/>
        <v>0.62958829450538889</v>
      </c>
      <c r="Q41">
        <f t="shared" si="6"/>
        <v>0.60533403623039916</v>
      </c>
      <c r="R41">
        <v>0.26373626373626374</v>
      </c>
      <c r="S41">
        <v>70</v>
      </c>
      <c r="T41">
        <f t="shared" si="7"/>
        <v>8.3732057416267949E-2</v>
      </c>
      <c r="U41">
        <v>307</v>
      </c>
      <c r="V41">
        <f t="shared" si="8"/>
        <v>0.3282937365010799</v>
      </c>
      <c r="W41">
        <v>8.4</v>
      </c>
      <c r="X41">
        <f>INDEX([1]krishna_pos!$C$1:$W$354,MATCH(B41,[1]krishna_pos!$C:$C,0),16)</f>
        <v>0.57727308200000005</v>
      </c>
      <c r="Y41">
        <f>INDEX([1]krishna_pos!$C$1:$W$354,MATCH(B41,[1]krishna_pos!$C:$C,0),17)</f>
        <v>0.31317879700000001</v>
      </c>
      <c r="Z41">
        <f>INDEX([1]krishna_pos!$C$1:$W$354,MATCH(B41,[1]krishna_pos!$C:$C,0),18)</f>
        <v>0.77729393000000002</v>
      </c>
      <c r="AA41">
        <f>INDEX([1]krishna_pos!$C$1:$W$354,MATCH(B41,[1]krishna_pos!$C:$C,0),19)</f>
        <v>0.45161290300000001</v>
      </c>
      <c r="AB41">
        <f>INDEX([1]krishna_pos!$C$1:$W$354,MATCH(B41,[1]krishna_pos!$C:$C,0),20)</f>
        <v>0.62279531600000004</v>
      </c>
      <c r="AC41">
        <f>INDEX([1]krishna_pos!$C$1:$W$354,MATCH(B41,[1]krishna_pos!$C:$C,0),21)</f>
        <v>0.20221473300000001</v>
      </c>
      <c r="AD41">
        <f>INDEX([2]Analysis_csv!$B$1:$J$325,MATCH(B41,[2]Analysis_csv!$B:$B,0),8)</f>
        <v>0.105327143</v>
      </c>
      <c r="AE41">
        <f>INDEX([2]Analysis_csv!$B$1:$J$325,MATCH(B41,[2]Analysis_csv!$B:$B,0),9)</f>
        <v>7.3837133999999999E-2</v>
      </c>
      <c r="AF41">
        <f t="shared" si="9"/>
        <v>0.63940391456082835</v>
      </c>
      <c r="AG41">
        <f t="shared" si="10"/>
        <v>0.63913343674224987</v>
      </c>
      <c r="AH41">
        <f>INDEX([3]FINAL_DATASET!$B:$G,MATCH(B41,[3]FINAL_DATASET!$B:$B,0),3)</f>
        <v>8.4</v>
      </c>
      <c r="AI41">
        <f>INDEX([3]FINAL_DATASET!$B:$G,MATCH(B41,[3]FINAL_DATASET!$B:$B,0),6)</f>
        <v>0</v>
      </c>
    </row>
    <row r="42" spans="1:35" x14ac:dyDescent="0.25">
      <c r="A42">
        <v>1932</v>
      </c>
      <c r="B42" t="s">
        <v>48</v>
      </c>
      <c r="D42">
        <v>2.7057142857142855</v>
      </c>
      <c r="E42">
        <v>9.6381273169919401E-2</v>
      </c>
      <c r="F42">
        <v>0.103093380091271</v>
      </c>
      <c r="G42">
        <v>0.12567345665496901</v>
      </c>
      <c r="H42">
        <v>0.12695146373836</v>
      </c>
      <c r="I42">
        <v>0</v>
      </c>
      <c r="J42">
        <v>0</v>
      </c>
      <c r="K42">
        <f t="shared" si="0"/>
        <v>5.2475842241775587E-2</v>
      </c>
      <c r="L42">
        <f t="shared" si="1"/>
        <v>0.52786191939233773</v>
      </c>
      <c r="M42">
        <f t="shared" si="2"/>
        <v>0.32828865667918439</v>
      </c>
      <c r="N42">
        <f t="shared" si="3"/>
        <v>0.64172854398179036</v>
      </c>
      <c r="O42">
        <f t="shared" si="4"/>
        <v>0.6822504983773594</v>
      </c>
      <c r="P42">
        <f t="shared" si="5"/>
        <v>0</v>
      </c>
      <c r="Q42">
        <f t="shared" si="6"/>
        <v>0</v>
      </c>
      <c r="R42">
        <v>0.23809523809523808</v>
      </c>
      <c r="S42">
        <v>237</v>
      </c>
      <c r="T42">
        <f t="shared" si="7"/>
        <v>0.28349282296650719</v>
      </c>
      <c r="U42">
        <v>595</v>
      </c>
      <c r="V42">
        <f t="shared" si="8"/>
        <v>0.63930885529157666</v>
      </c>
      <c r="W42">
        <v>7.7</v>
      </c>
      <c r="X42">
        <f>INDEX([1]krishna_pos!$C$1:$W$354,MATCH(B42,[1]krishna_pos!$C:$C,0),16)</f>
        <v>0.61752011200000001</v>
      </c>
      <c r="Y42">
        <f>INDEX([1]krishna_pos!$C$1:$W$354,MATCH(B42,[1]krishna_pos!$C:$C,0),17)</f>
        <v>0.310870592</v>
      </c>
      <c r="Z42">
        <f>INDEX([1]krishna_pos!$C$1:$W$354,MATCH(B42,[1]krishna_pos!$C:$C,0),18)</f>
        <v>0.83943798400000003</v>
      </c>
      <c r="AA42">
        <f>INDEX([1]krishna_pos!$C$1:$W$354,MATCH(B42,[1]krishna_pos!$C:$C,0),19)</f>
        <v>0.52373438500000002</v>
      </c>
      <c r="AB42">
        <f>INDEX([1]krishna_pos!$C$1:$W$354,MATCH(B42,[1]krishna_pos!$C:$C,0),20)</f>
        <v>0.66786725000000002</v>
      </c>
      <c r="AC42">
        <f>INDEX([1]krishna_pos!$C$1:$W$354,MATCH(B42,[1]krishna_pos!$C:$C,0),21)</f>
        <v>0.28396479099999999</v>
      </c>
      <c r="AD42">
        <f>INDEX([2]Analysis_csv!$B$1:$J$325,MATCH(B42,[2]Analysis_csv!$B:$B,0),8)</f>
        <v>8.5313501999999999E-2</v>
      </c>
      <c r="AE42">
        <f>INDEX([2]Analysis_csv!$B$1:$J$325,MATCH(B42,[2]Analysis_csv!$B:$B,0),9)</f>
        <v>7.747395E-2</v>
      </c>
      <c r="AF42">
        <f t="shared" si="9"/>
        <v>0.5876318363379045</v>
      </c>
      <c r="AG42">
        <f t="shared" si="10"/>
        <v>0.64787783783035169</v>
      </c>
      <c r="AH42">
        <f>INDEX([3]FINAL_DATASET!$B:$G,MATCH(B42,[3]FINAL_DATASET!$B:$B,0),3)</f>
        <v>7.7</v>
      </c>
      <c r="AI42">
        <f>INDEX([3]FINAL_DATASET!$B:$G,MATCH(B42,[3]FINAL_DATASET!$B:$B,0),6)</f>
        <v>3</v>
      </c>
    </row>
    <row r="43" spans="1:35" x14ac:dyDescent="0.25">
      <c r="A43">
        <v>1988</v>
      </c>
      <c r="B43" t="s">
        <v>50</v>
      </c>
      <c r="D43">
        <v>3.0302449999999999</v>
      </c>
      <c r="E43">
        <v>0.105241221239797</v>
      </c>
      <c r="F43">
        <v>0.11258459530744699</v>
      </c>
      <c r="G43">
        <v>0.15109633252787399</v>
      </c>
      <c r="H43">
        <v>0.17541254771258</v>
      </c>
      <c r="I43">
        <v>7.8278366883996295E-2</v>
      </c>
      <c r="J43">
        <v>8.6262970155446206E-2</v>
      </c>
      <c r="K43">
        <f t="shared" si="0"/>
        <v>5.7080178978971559E-2</v>
      </c>
      <c r="L43">
        <f t="shared" si="1"/>
        <v>0.57638617145981985</v>
      </c>
      <c r="M43">
        <f t="shared" si="2"/>
        <v>0.40038776249515673</v>
      </c>
      <c r="N43">
        <f t="shared" si="3"/>
        <v>0.77154581448577664</v>
      </c>
      <c r="O43">
        <f t="shared" si="4"/>
        <v>0.94268545296330142</v>
      </c>
      <c r="P43">
        <f t="shared" si="5"/>
        <v>0.38787337937039373</v>
      </c>
      <c r="Q43">
        <f t="shared" si="6"/>
        <v>0.43174060060925018</v>
      </c>
      <c r="R43">
        <v>0.31506849315068491</v>
      </c>
      <c r="S43">
        <v>76</v>
      </c>
      <c r="T43">
        <f t="shared" si="7"/>
        <v>9.0909090909090912E-2</v>
      </c>
      <c r="U43">
        <v>40</v>
      </c>
      <c r="V43">
        <f t="shared" si="8"/>
        <v>3.9956803455723541E-2</v>
      </c>
      <c r="W43">
        <v>6.2</v>
      </c>
      <c r="X43">
        <f>INDEX([1]krishna_pos!$C$1:$W$354,MATCH(B43,[1]krishna_pos!$C:$C,0),16)</f>
        <v>0</v>
      </c>
      <c r="Y43">
        <f>INDEX([1]krishna_pos!$C$1:$W$354,MATCH(B43,[1]krishna_pos!$C:$C,0),17)</f>
        <v>0.30324034</v>
      </c>
      <c r="Z43">
        <f>INDEX([1]krishna_pos!$C$1:$W$354,MATCH(B43,[1]krishna_pos!$C:$C,0),18)</f>
        <v>0</v>
      </c>
      <c r="AA43">
        <f>INDEX([1]krishna_pos!$C$1:$W$354,MATCH(B43,[1]krishna_pos!$C:$C,0),19)</f>
        <v>0.49575596799999999</v>
      </c>
      <c r="AB43">
        <f>INDEX([1]krishna_pos!$C$1:$W$354,MATCH(B43,[1]krishna_pos!$C:$C,0),20)</f>
        <v>0</v>
      </c>
      <c r="AC43">
        <f>INDEX([1]krishna_pos!$C$1:$W$354,MATCH(B43,[1]krishna_pos!$C:$C,0),21)</f>
        <v>0.20895522399999999</v>
      </c>
      <c r="AD43">
        <f>INDEX([2]Analysis_csv!$B$1:$J$325,MATCH(B43,[2]Analysis_csv!$B:$B,0),8)</f>
        <v>4.0144737E-2</v>
      </c>
      <c r="AE43">
        <f>INDEX([2]Analysis_csv!$B$1:$J$325,MATCH(B43,[2]Analysis_csv!$B:$B,0),9)</f>
        <v>2.1090000000000001E-2</v>
      </c>
      <c r="AF43">
        <f t="shared" si="9"/>
        <v>0.47078748828485045</v>
      </c>
      <c r="AG43">
        <f t="shared" si="10"/>
        <v>0.51230763748711716</v>
      </c>
      <c r="AH43">
        <f>INDEX([3]FINAL_DATASET!$B:$G,MATCH(B43,[3]FINAL_DATASET!$B:$B,0),3)</f>
        <v>6.2</v>
      </c>
      <c r="AI43">
        <f>INDEX([3]FINAL_DATASET!$B:$G,MATCH(B43,[3]FINAL_DATASET!$B:$B,0),6)</f>
        <v>1</v>
      </c>
    </row>
    <row r="44" spans="1:35" x14ac:dyDescent="0.25">
      <c r="A44">
        <v>2004</v>
      </c>
      <c r="B44" t="s">
        <v>51</v>
      </c>
      <c r="D44">
        <v>0.50483313636363636</v>
      </c>
      <c r="E44">
        <v>0.105405390022125</v>
      </c>
      <c r="F44">
        <v>9.48963660978661E-2</v>
      </c>
      <c r="G44">
        <v>0.13434099074577099</v>
      </c>
      <c r="H44">
        <v>0.11751729903402</v>
      </c>
      <c r="I44">
        <v>0.161151919913506</v>
      </c>
      <c r="J44">
        <v>0.15150629505868399</v>
      </c>
      <c r="K44">
        <f t="shared" si="0"/>
        <v>2.125045282844645E-2</v>
      </c>
      <c r="L44">
        <f t="shared" si="1"/>
        <v>0.57728529268631767</v>
      </c>
      <c r="M44">
        <f t="shared" si="2"/>
        <v>0.26602082628816537</v>
      </c>
      <c r="N44">
        <f t="shared" si="3"/>
        <v>0.68598772312789824</v>
      </c>
      <c r="O44">
        <f t="shared" si="4"/>
        <v>0.63155030649477295</v>
      </c>
      <c r="P44">
        <f t="shared" si="5"/>
        <v>0.79851614509931523</v>
      </c>
      <c r="Q44">
        <f t="shared" si="6"/>
        <v>0.75827923275591913</v>
      </c>
      <c r="R44">
        <v>0.43023255813953487</v>
      </c>
      <c r="S44">
        <v>54</v>
      </c>
      <c r="T44">
        <f t="shared" si="7"/>
        <v>6.4593301435406703E-2</v>
      </c>
      <c r="U44">
        <v>235</v>
      </c>
      <c r="V44">
        <f t="shared" si="8"/>
        <v>0.2505399568034557</v>
      </c>
      <c r="W44">
        <v>6.8</v>
      </c>
      <c r="X44">
        <f>INDEX([1]krishna_pos!$C$1:$W$354,MATCH(B44,[1]krishna_pos!$C:$C,0),16)</f>
        <v>0.68069498100000003</v>
      </c>
      <c r="Y44">
        <f>INDEX([1]krishna_pos!$C$1:$W$354,MATCH(B44,[1]krishna_pos!$C:$C,0),17)</f>
        <v>0.33941638000000002</v>
      </c>
      <c r="Z44">
        <f>INDEX([1]krishna_pos!$C$1:$W$354,MATCH(B44,[1]krishna_pos!$C:$C,0),18)</f>
        <v>0.88523937200000002</v>
      </c>
      <c r="AA44">
        <f>INDEX([1]krishna_pos!$C$1:$W$354,MATCH(B44,[1]krishna_pos!$C:$C,0),19)</f>
        <v>0.51578947399999997</v>
      </c>
      <c r="AB44">
        <f>INDEX([1]krishna_pos!$C$1:$W$354,MATCH(B44,[1]krishna_pos!$C:$C,0),20)</f>
        <v>0.81230769199999997</v>
      </c>
      <c r="AC44">
        <f>INDEX([1]krishna_pos!$C$1:$W$354,MATCH(B44,[1]krishna_pos!$C:$C,0),21)</f>
        <v>0.25294579699999997</v>
      </c>
      <c r="AD44">
        <f>INDEX([2]Analysis_csv!$B$1:$J$325,MATCH(B44,[2]Analysis_csv!$B:$B,0),8)</f>
        <v>-2.8120369999999999E-2</v>
      </c>
      <c r="AE44">
        <f>INDEX([2]Analysis_csv!$B$1:$J$325,MATCH(B44,[2]Analysis_csv!$B:$B,0),9)</f>
        <v>-8.1140429999999996E-3</v>
      </c>
      <c r="AF44">
        <f t="shared" si="9"/>
        <v>0.29419660911897161</v>
      </c>
      <c r="AG44">
        <f t="shared" si="10"/>
        <v>0.44208910969077742</v>
      </c>
      <c r="AH44">
        <f>INDEX([3]FINAL_DATASET!$B:$G,MATCH(B44,[3]FINAL_DATASET!$B:$B,0),3)</f>
        <v>6.8</v>
      </c>
      <c r="AI44">
        <f>INDEX([3]FINAL_DATASET!$B:$G,MATCH(B44,[3]FINAL_DATASET!$B:$B,0),6)</f>
        <v>1</v>
      </c>
    </row>
    <row r="45" spans="1:35" x14ac:dyDescent="0.25">
      <c r="A45">
        <v>1987</v>
      </c>
      <c r="B45" t="s">
        <v>52</v>
      </c>
      <c r="D45">
        <v>13.564026999999999</v>
      </c>
      <c r="E45">
        <v>0.11287630288120599</v>
      </c>
      <c r="F45">
        <v>0.13471641092457401</v>
      </c>
      <c r="G45">
        <v>0</v>
      </c>
      <c r="H45">
        <v>0</v>
      </c>
      <c r="I45">
        <v>0</v>
      </c>
      <c r="J45">
        <v>0</v>
      </c>
      <c r="K45">
        <f t="shared" si="0"/>
        <v>0.20653006864800819</v>
      </c>
      <c r="L45">
        <f t="shared" si="1"/>
        <v>0.61820206283994328</v>
      </c>
      <c r="M45">
        <f t="shared" si="2"/>
        <v>0.56850997653570301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v>0.24242424242424243</v>
      </c>
      <c r="S45">
        <v>266</v>
      </c>
      <c r="T45">
        <f t="shared" si="7"/>
        <v>0.31818181818181818</v>
      </c>
      <c r="U45">
        <v>242</v>
      </c>
      <c r="V45">
        <f t="shared" si="8"/>
        <v>0.25809935205183587</v>
      </c>
      <c r="W45">
        <v>7</v>
      </c>
      <c r="X45">
        <f>INDEX([1]krishna_pos!$C$1:$W$354,MATCH(B45,[1]krishna_pos!$C:$C,0),16)</f>
        <v>0.59949234900000004</v>
      </c>
      <c r="Y45">
        <f>INDEX([1]krishna_pos!$C$1:$W$354,MATCH(B45,[1]krishna_pos!$C:$C,0),17)</f>
        <v>0.34007025699999999</v>
      </c>
      <c r="Z45">
        <f>INDEX([1]krishna_pos!$C$1:$W$354,MATCH(B45,[1]krishna_pos!$C:$C,0),18)</f>
        <v>0.77921046299999996</v>
      </c>
      <c r="AA45">
        <f>INDEX([1]krishna_pos!$C$1:$W$354,MATCH(B45,[1]krishna_pos!$C:$C,0),19)</f>
        <v>0.55837955100000003</v>
      </c>
      <c r="AB45">
        <f>INDEX([1]krishna_pos!$C$1:$W$354,MATCH(B45,[1]krishna_pos!$C:$C,0),20)</f>
        <v>0.63871930499999996</v>
      </c>
      <c r="AC45">
        <f>INDEX([1]krishna_pos!$C$1:$W$354,MATCH(B45,[1]krishna_pos!$C:$C,0),21)</f>
        <v>0.25415243500000001</v>
      </c>
      <c r="AD45">
        <f>INDEX([2]Analysis_csv!$B$1:$J$325,MATCH(B45,[2]Analysis_csv!$B:$B,0),8)</f>
        <v>9.8616539999999992E-3</v>
      </c>
      <c r="AE45">
        <f>INDEX([2]Analysis_csv!$B$1:$J$325,MATCH(B45,[2]Analysis_csv!$B:$B,0),9)</f>
        <v>1.6986777000000002E-2</v>
      </c>
      <c r="AF45">
        <f t="shared" si="9"/>
        <v>0.39245001126568629</v>
      </c>
      <c r="AG45">
        <f t="shared" si="10"/>
        <v>0.50244180218889911</v>
      </c>
      <c r="AH45">
        <f>INDEX([3]FINAL_DATASET!$B:$G,MATCH(B45,[3]FINAL_DATASET!$B:$B,0),3)</f>
        <v>7</v>
      </c>
      <c r="AI45">
        <f>INDEX([3]FINAL_DATASET!$B:$G,MATCH(B45,[3]FINAL_DATASET!$B:$B,0),6)</f>
        <v>3</v>
      </c>
    </row>
    <row r="46" spans="1:35" x14ac:dyDescent="0.25">
      <c r="A46">
        <v>2000</v>
      </c>
      <c r="B46" t="s">
        <v>53</v>
      </c>
      <c r="D46">
        <v>0.57087650000000001</v>
      </c>
      <c r="E46">
        <v>0.117882903833625</v>
      </c>
      <c r="F46">
        <v>0.122890425459889</v>
      </c>
      <c r="G46">
        <v>0.101603793053852</v>
      </c>
      <c r="H46">
        <v>9.8474880885071794E-2</v>
      </c>
      <c r="I46">
        <v>0.15062004254497399</v>
      </c>
      <c r="J46">
        <v>0.15561393407340099</v>
      </c>
      <c r="K46">
        <f t="shared" si="0"/>
        <v>2.218745469623018E-2</v>
      </c>
      <c r="L46">
        <f t="shared" si="1"/>
        <v>0.64562226493372743</v>
      </c>
      <c r="M46">
        <f t="shared" si="2"/>
        <v>0.47867501252147371</v>
      </c>
      <c r="N46">
        <f t="shared" si="3"/>
        <v>0.51882120469149651</v>
      </c>
      <c r="O46">
        <f t="shared" si="4"/>
        <v>0.52921435155686725</v>
      </c>
      <c r="P46">
        <f t="shared" si="5"/>
        <v>0.74633014494807493</v>
      </c>
      <c r="Q46">
        <f t="shared" si="6"/>
        <v>0.77883770103152072</v>
      </c>
      <c r="R46">
        <v>0.33333333333333331</v>
      </c>
      <c r="S46">
        <v>244</v>
      </c>
      <c r="T46">
        <f t="shared" si="7"/>
        <v>0.291866028708134</v>
      </c>
      <c r="U46">
        <v>580</v>
      </c>
      <c r="V46">
        <f t="shared" si="8"/>
        <v>0.62311015118790491</v>
      </c>
      <c r="W46">
        <v>7.6</v>
      </c>
      <c r="X46">
        <f>INDEX([1]krishna_pos!$C$1:$W$354,MATCH(B46,[1]krishna_pos!$C:$C,0),16)</f>
        <v>0.64518136599999998</v>
      </c>
      <c r="Y46">
        <f>INDEX([1]krishna_pos!$C$1:$W$354,MATCH(B46,[1]krishna_pos!$C:$C,0),17)</f>
        <v>0.32197021100000001</v>
      </c>
      <c r="Z46">
        <f>INDEX([1]krishna_pos!$C$1:$W$354,MATCH(B46,[1]krishna_pos!$C:$C,0),18)</f>
        <v>0.81185268799999999</v>
      </c>
      <c r="AA46">
        <f>INDEX([1]krishna_pos!$C$1:$W$354,MATCH(B46,[1]krishna_pos!$C:$C,0),19)</f>
        <v>0.54331254299999998</v>
      </c>
      <c r="AB46">
        <f>INDEX([1]krishna_pos!$C$1:$W$354,MATCH(B46,[1]krishna_pos!$C:$C,0),20)</f>
        <v>0.70364372500000005</v>
      </c>
      <c r="AC46">
        <f>INDEX([1]krishna_pos!$C$1:$W$354,MATCH(B46,[1]krishna_pos!$C:$C,0),21)</f>
        <v>0.25413473199999997</v>
      </c>
      <c r="AD46">
        <f>INDEX([2]Analysis_csv!$B$1:$J$325,MATCH(B46,[2]Analysis_csv!$B:$B,0),8)</f>
        <v>7.0235655999999994E-2</v>
      </c>
      <c r="AE46">
        <f>INDEX([2]Analysis_csv!$B$1:$J$325,MATCH(B46,[2]Analysis_csv!$B:$B,0),9)</f>
        <v>3.6205517E-2</v>
      </c>
      <c r="AF46">
        <f t="shared" si="9"/>
        <v>0.54862786786733975</v>
      </c>
      <c r="AG46">
        <f t="shared" si="10"/>
        <v>0.54865155571174617</v>
      </c>
      <c r="AH46">
        <f>INDEX([3]FINAL_DATASET!$B:$G,MATCH(B46,[3]FINAL_DATASET!$B:$B,0),3)</f>
        <v>7.6</v>
      </c>
      <c r="AI46">
        <f>INDEX([3]FINAL_DATASET!$B:$G,MATCH(B46,[3]FINAL_DATASET!$B:$B,0),6)</f>
        <v>2</v>
      </c>
    </row>
    <row r="47" spans="1:35" x14ac:dyDescent="0.25">
      <c r="A47">
        <v>1986</v>
      </c>
      <c r="B47" t="s">
        <v>54</v>
      </c>
      <c r="D47">
        <v>-0.63124999999999998</v>
      </c>
      <c r="E47">
        <v>9.19364963596494E-2</v>
      </c>
      <c r="F47">
        <v>9.94126914101814E-2</v>
      </c>
      <c r="G47">
        <v>0.14604428231945199</v>
      </c>
      <c r="H47">
        <v>0.14399057752107999</v>
      </c>
      <c r="I47">
        <v>0</v>
      </c>
      <c r="J47">
        <v>0</v>
      </c>
      <c r="K47">
        <f t="shared" si="0"/>
        <v>5.1320729925623835E-3</v>
      </c>
      <c r="L47">
        <f t="shared" si="1"/>
        <v>0.50351872137083731</v>
      </c>
      <c r="M47">
        <f t="shared" si="2"/>
        <v>0.30032865823333205</v>
      </c>
      <c r="N47">
        <f t="shared" si="3"/>
        <v>0.74574844318187083</v>
      </c>
      <c r="O47">
        <f t="shared" si="4"/>
        <v>0.77382048526721214</v>
      </c>
      <c r="P47">
        <f t="shared" si="5"/>
        <v>0</v>
      </c>
      <c r="Q47">
        <f t="shared" si="6"/>
        <v>0</v>
      </c>
      <c r="R47">
        <v>0.3783783783783784</v>
      </c>
      <c r="S47">
        <v>75</v>
      </c>
      <c r="T47">
        <f t="shared" si="7"/>
        <v>8.9712918660287078E-2</v>
      </c>
      <c r="U47">
        <v>574</v>
      </c>
      <c r="V47">
        <f t="shared" si="8"/>
        <v>0.61663066954643631</v>
      </c>
      <c r="W47">
        <v>7.2</v>
      </c>
      <c r="X47">
        <f>INDEX([1]krishna_pos!$C$1:$W$354,MATCH(B47,[1]krishna_pos!$C:$C,0),16)</f>
        <v>0.63579973400000001</v>
      </c>
      <c r="Y47">
        <f>INDEX([1]krishna_pos!$C$1:$W$354,MATCH(B47,[1]krishna_pos!$C:$C,0),17)</f>
        <v>0.32271824199999999</v>
      </c>
      <c r="Z47">
        <f>INDEX([1]krishna_pos!$C$1:$W$354,MATCH(B47,[1]krishna_pos!$C:$C,0),18)</f>
        <v>0.80657495700000004</v>
      </c>
      <c r="AA47">
        <f>INDEX([1]krishna_pos!$C$1:$W$354,MATCH(B47,[1]krishna_pos!$C:$C,0),19)</f>
        <v>0.56663685200000002</v>
      </c>
      <c r="AB47">
        <f>INDEX([1]krishna_pos!$C$1:$W$354,MATCH(B47,[1]krishna_pos!$C:$C,0),20)</f>
        <v>0.68062210999999995</v>
      </c>
      <c r="AC47">
        <f>INDEX([1]krishna_pos!$C$1:$W$354,MATCH(B47,[1]krishna_pos!$C:$C,0),21)</f>
        <v>0.233252343</v>
      </c>
      <c r="AD47">
        <f>INDEX([2]Analysis_csv!$B$1:$J$325,MATCH(B47,[2]Analysis_csv!$B:$B,0),8)</f>
        <v>-3.3518350000000001E-3</v>
      </c>
      <c r="AE47">
        <f>INDEX([2]Analysis_csv!$B$1:$J$325,MATCH(B47,[2]Analysis_csv!$B:$B,0),9)</f>
        <v>2.1027146E-2</v>
      </c>
      <c r="AF47">
        <f t="shared" si="9"/>
        <v>0.35826883523151315</v>
      </c>
      <c r="AG47">
        <f t="shared" si="10"/>
        <v>0.51215651062615108</v>
      </c>
      <c r="AH47">
        <f>INDEX([3]FINAL_DATASET!$B:$G,MATCH(B47,[3]FINAL_DATASET!$B:$B,0),3)</f>
        <v>7.2</v>
      </c>
      <c r="AI47">
        <f>INDEX([3]FINAL_DATASET!$B:$G,MATCH(B47,[3]FINAL_DATASET!$B:$B,0),6)</f>
        <v>3</v>
      </c>
    </row>
    <row r="48" spans="1:35" x14ac:dyDescent="0.25">
      <c r="A48">
        <v>2003</v>
      </c>
      <c r="B48" t="s">
        <v>57</v>
      </c>
      <c r="D48">
        <v>1.4042207142857144</v>
      </c>
      <c r="E48">
        <v>0.15960552080822701</v>
      </c>
      <c r="F48">
        <v>0.167139434723448</v>
      </c>
      <c r="G48">
        <v>0</v>
      </c>
      <c r="H48">
        <v>0</v>
      </c>
      <c r="I48">
        <v>0</v>
      </c>
      <c r="J48">
        <v>0</v>
      </c>
      <c r="K48">
        <f t="shared" si="0"/>
        <v>3.4010672689665969E-2</v>
      </c>
      <c r="L48">
        <f t="shared" si="1"/>
        <v>0.87412911023610274</v>
      </c>
      <c r="M48">
        <f t="shared" si="2"/>
        <v>0.81480836620499253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v>0.3783783783783784</v>
      </c>
      <c r="S48">
        <v>311</v>
      </c>
      <c r="T48">
        <f t="shared" si="7"/>
        <v>0.37200956937799046</v>
      </c>
      <c r="U48">
        <v>302</v>
      </c>
      <c r="V48">
        <f t="shared" si="8"/>
        <v>0.32289416846652269</v>
      </c>
      <c r="W48">
        <v>5.6</v>
      </c>
      <c r="X48">
        <f>INDEX([1]krishna_pos!$C$1:$W$354,MATCH(B48,[1]krishna_pos!$C:$C,0),16)</f>
        <v>0.57244589000000001</v>
      </c>
      <c r="Y48">
        <f>INDEX([1]krishna_pos!$C$1:$W$354,MATCH(B48,[1]krishna_pos!$C:$C,0),17)</f>
        <v>0.30901820899999999</v>
      </c>
      <c r="Z48">
        <f>INDEX([1]krishna_pos!$C$1:$W$354,MATCH(B48,[1]krishna_pos!$C:$C,0),18)</f>
        <v>0.74764442200000003</v>
      </c>
      <c r="AA48">
        <f>INDEX([1]krishna_pos!$C$1:$W$354,MATCH(B48,[1]krishna_pos!$C:$C,0),19)</f>
        <v>0.54193548400000002</v>
      </c>
      <c r="AB48">
        <f>INDEX([1]krishna_pos!$C$1:$W$354,MATCH(B48,[1]krishna_pos!$C:$C,0),20)</f>
        <v>0.53835514399999995</v>
      </c>
      <c r="AC48">
        <f>INDEX([1]krishna_pos!$C$1:$W$354,MATCH(B48,[1]krishna_pos!$C:$C,0),21)</f>
        <v>0.25164500099999998</v>
      </c>
      <c r="AD48">
        <f>INDEX([2]Analysis_csv!$B$1:$J$325,MATCH(B48,[2]Analysis_csv!$B:$B,0),8)</f>
        <v>-2.2323150999999999E-2</v>
      </c>
      <c r="AE48">
        <f>INDEX([2]Analysis_csv!$B$1:$J$325,MATCH(B48,[2]Analysis_csv!$B:$B,0),9)</f>
        <v>8.4387417000000006E-2</v>
      </c>
      <c r="AF48">
        <f t="shared" si="9"/>
        <v>0.30919308455007494</v>
      </c>
      <c r="AG48">
        <f t="shared" si="10"/>
        <v>0.66450065525013768</v>
      </c>
      <c r="AH48">
        <f>INDEX([3]FINAL_DATASET!$B:$G,MATCH(B48,[3]FINAL_DATASET!$B:$B,0),3)</f>
        <v>5.6</v>
      </c>
      <c r="AI48">
        <f>INDEX([3]FINAL_DATASET!$B:$G,MATCH(B48,[3]FINAL_DATASET!$B:$B,0),6)</f>
        <v>3</v>
      </c>
    </row>
    <row r="49" spans="1:35" x14ac:dyDescent="0.25">
      <c r="A49">
        <v>2001</v>
      </c>
      <c r="B49" t="s">
        <v>58</v>
      </c>
      <c r="D49">
        <v>-0.88244866666666666</v>
      </c>
      <c r="E49">
        <v>0.124496370611233</v>
      </c>
      <c r="F49">
        <v>0.123129605243455</v>
      </c>
      <c r="G49">
        <v>0.105752172301425</v>
      </c>
      <c r="H49">
        <v>0.111410311271831</v>
      </c>
      <c r="I49">
        <v>0</v>
      </c>
      <c r="J49">
        <v>0</v>
      </c>
      <c r="K49">
        <f t="shared" si="0"/>
        <v>1.5681476124527096E-3</v>
      </c>
      <c r="L49">
        <f t="shared" si="1"/>
        <v>0.68184296582560111</v>
      </c>
      <c r="M49">
        <f t="shared" si="2"/>
        <v>0.48049191880076408</v>
      </c>
      <c r="N49">
        <f t="shared" si="3"/>
        <v>0.54000414534807495</v>
      </c>
      <c r="O49">
        <f t="shared" si="4"/>
        <v>0.59873071291430979</v>
      </c>
      <c r="P49">
        <f t="shared" si="5"/>
        <v>0</v>
      </c>
      <c r="Q49">
        <f t="shared" si="6"/>
        <v>0</v>
      </c>
      <c r="R49">
        <v>0.5625</v>
      </c>
      <c r="S49">
        <v>286</v>
      </c>
      <c r="T49">
        <f t="shared" si="7"/>
        <v>0.34210526315789475</v>
      </c>
      <c r="U49">
        <v>268</v>
      </c>
      <c r="V49">
        <f t="shared" si="8"/>
        <v>0.2861771058315335</v>
      </c>
      <c r="W49">
        <v>6.3</v>
      </c>
      <c r="X49">
        <f>INDEX([1]krishna_pos!$C$1:$W$354,MATCH(B49,[1]krishna_pos!$C:$C,0),16)</f>
        <v>0.66575850000000003</v>
      </c>
      <c r="Y49">
        <f>INDEX([1]krishna_pos!$C$1:$W$354,MATCH(B49,[1]krishna_pos!$C:$C,0),17)</f>
        <v>0.33974751800000003</v>
      </c>
      <c r="Z49">
        <f>INDEX([1]krishna_pos!$C$1:$W$354,MATCH(B49,[1]krishna_pos!$C:$C,0),18)</f>
        <v>0.92225201099999998</v>
      </c>
      <c r="AA49">
        <f>INDEX([1]krishna_pos!$C$1:$W$354,MATCH(B49,[1]krishna_pos!$C:$C,0),19)</f>
        <v>0.592745466</v>
      </c>
      <c r="AB49">
        <f>INDEX([1]krishna_pos!$C$1:$W$354,MATCH(B49,[1]krishna_pos!$C:$C,0),20)</f>
        <v>0.72787427599999999</v>
      </c>
      <c r="AC49">
        <f>INDEX([1]krishna_pos!$C$1:$W$354,MATCH(B49,[1]krishna_pos!$C:$C,0),21)</f>
        <v>0.26161873600000002</v>
      </c>
      <c r="AD49">
        <f>INDEX([2]Analysis_csv!$B$1:$J$325,MATCH(B49,[2]Analysis_csv!$B:$B,0),8)</f>
        <v>0.125316434</v>
      </c>
      <c r="AE49">
        <f>INDEX([2]Analysis_csv!$B$1:$J$325,MATCH(B49,[2]Analysis_csv!$B:$B,0),9)</f>
        <v>0.17686903000000001</v>
      </c>
      <c r="AF49">
        <f t="shared" si="9"/>
        <v>0.69111300324053404</v>
      </c>
      <c r="AG49">
        <f t="shared" si="10"/>
        <v>0.88686448046060062</v>
      </c>
      <c r="AH49">
        <f>INDEX([3]FINAL_DATASET!$B:$G,MATCH(B49,[3]FINAL_DATASET!$B:$B,0),3)</f>
        <v>6.3</v>
      </c>
      <c r="AI49">
        <f>INDEX([3]FINAL_DATASET!$B:$G,MATCH(B49,[3]FINAL_DATASET!$B:$B,0),6)</f>
        <v>3</v>
      </c>
    </row>
    <row r="50" spans="1:35" x14ac:dyDescent="0.25">
      <c r="A50">
        <v>2007</v>
      </c>
      <c r="B50" t="s">
        <v>59</v>
      </c>
      <c r="D50">
        <v>2.9023267333333331</v>
      </c>
      <c r="E50">
        <v>8.2500064853633204E-2</v>
      </c>
      <c r="F50">
        <v>5.9877056416960103E-2</v>
      </c>
      <c r="G50">
        <v>0.11550113125786</v>
      </c>
      <c r="H50">
        <v>8.60420884335555E-2</v>
      </c>
      <c r="I50">
        <v>5.5517457542940102E-2</v>
      </c>
      <c r="J50">
        <v>4.7980174708251E-2</v>
      </c>
      <c r="K50">
        <f t="shared" si="0"/>
        <v>5.526531601332562E-2</v>
      </c>
      <c r="L50">
        <f t="shared" si="1"/>
        <v>0.45183717906335663</v>
      </c>
      <c r="M50">
        <f t="shared" si="2"/>
        <v>0</v>
      </c>
      <c r="N50">
        <f t="shared" si="3"/>
        <v>0.58978542297798342</v>
      </c>
      <c r="O50">
        <f t="shared" si="4"/>
        <v>0.46239921924968269</v>
      </c>
      <c r="P50">
        <f t="shared" si="5"/>
        <v>0.2750918897317341</v>
      </c>
      <c r="Q50">
        <f t="shared" si="6"/>
        <v>0.24013767910551365</v>
      </c>
      <c r="R50">
        <v>0.33333333333333331</v>
      </c>
      <c r="S50">
        <v>44</v>
      </c>
      <c r="T50">
        <f t="shared" si="7"/>
        <v>5.2631578947368418E-2</v>
      </c>
      <c r="U50">
        <v>53</v>
      </c>
      <c r="V50">
        <f t="shared" si="8"/>
        <v>5.3995680345572353E-2</v>
      </c>
      <c r="W50">
        <v>7.1</v>
      </c>
      <c r="X50">
        <f>INDEX([1]krishna_pos!$C$1:$W$354,MATCH(B50,[1]krishna_pos!$C:$C,0),16)</f>
        <v>0.56559684700000001</v>
      </c>
      <c r="Y50">
        <f>INDEX([1]krishna_pos!$C$1:$W$354,MATCH(B50,[1]krishna_pos!$C:$C,0),17)</f>
        <v>0.31031871700000002</v>
      </c>
      <c r="Z50">
        <f>INDEX([1]krishna_pos!$C$1:$W$354,MATCH(B50,[1]krishna_pos!$C:$C,0),18)</f>
        <v>0.54021447700000003</v>
      </c>
      <c r="AA50">
        <f>INDEX([1]krishna_pos!$C$1:$W$354,MATCH(B50,[1]krishna_pos!$C:$C,0),19)</f>
        <v>0.52518440499999997</v>
      </c>
      <c r="AB50">
        <f>INDEX([1]krishna_pos!$C$1:$W$354,MATCH(B50,[1]krishna_pos!$C:$C,0),20)</f>
        <v>0.28205128200000001</v>
      </c>
      <c r="AC50">
        <f>INDEX([1]krishna_pos!$C$1:$W$354,MATCH(B50,[1]krishna_pos!$C:$C,0),21)</f>
        <v>0.29196483299999998</v>
      </c>
      <c r="AD50">
        <f>INDEX([2]Analysis_csv!$B$1:$J$325,MATCH(B50,[2]Analysis_csv!$B:$B,0),8)</f>
        <v>7.2859091000000001E-2</v>
      </c>
      <c r="AE50">
        <f>INDEX([2]Analysis_csv!$B$1:$J$325,MATCH(B50,[2]Analysis_csv!$B:$B,0),9)</f>
        <v>7.4064150999999995E-2</v>
      </c>
      <c r="AF50">
        <f t="shared" si="9"/>
        <v>0.55541427330115145</v>
      </c>
      <c r="AG50">
        <f t="shared" si="10"/>
        <v>0.63967927895747811</v>
      </c>
      <c r="AH50">
        <f>INDEX([3]FINAL_DATASET!$B:$G,MATCH(B50,[3]FINAL_DATASET!$B:$B,0),3)</f>
        <v>7.1</v>
      </c>
      <c r="AI50">
        <f>INDEX([3]FINAL_DATASET!$B:$G,MATCH(B50,[3]FINAL_DATASET!$B:$B,0),6)</f>
        <v>3</v>
      </c>
    </row>
    <row r="51" spans="1:35" x14ac:dyDescent="0.25">
      <c r="A51">
        <v>1996</v>
      </c>
      <c r="B51" t="s">
        <v>60</v>
      </c>
      <c r="D51">
        <v>9.8929235733333325</v>
      </c>
      <c r="E51">
        <v>0.109672715699189</v>
      </c>
      <c r="F51">
        <v>0.107898154248215</v>
      </c>
      <c r="G51">
        <v>0.123013206739259</v>
      </c>
      <c r="H51">
        <v>0.111371998771879</v>
      </c>
      <c r="I51">
        <v>9.9459969167576295E-2</v>
      </c>
      <c r="J51">
        <v>0.101413757560481</v>
      </c>
      <c r="K51">
        <f t="shared" si="0"/>
        <v>0.15444564141390027</v>
      </c>
      <c r="L51">
        <f t="shared" si="1"/>
        <v>0.60065662456938973</v>
      </c>
      <c r="M51">
        <f t="shared" si="2"/>
        <v>0.36478766259920054</v>
      </c>
      <c r="N51">
        <f t="shared" si="3"/>
        <v>0.62814446385480549</v>
      </c>
      <c r="O51">
        <f t="shared" si="4"/>
        <v>0.59852481751604802</v>
      </c>
      <c r="P51">
        <f t="shared" si="5"/>
        <v>0.49282932039541666</v>
      </c>
      <c r="Q51">
        <f t="shared" si="6"/>
        <v>0.50756931415998352</v>
      </c>
      <c r="R51">
        <v>0.32258064516129031</v>
      </c>
      <c r="S51">
        <v>82</v>
      </c>
      <c r="T51">
        <f t="shared" si="7"/>
        <v>9.8086124401913874E-2</v>
      </c>
      <c r="U51">
        <v>265</v>
      </c>
      <c r="V51">
        <f t="shared" si="8"/>
        <v>0.28293736501079914</v>
      </c>
      <c r="W51">
        <v>6.6</v>
      </c>
      <c r="X51">
        <f>INDEX([1]krishna_pos!$C$1:$W$354,MATCH(B51,[1]krishna_pos!$C:$C,0),16)</f>
        <v>0.69927967599999996</v>
      </c>
      <c r="Y51">
        <f>INDEX([1]krishna_pos!$C$1:$W$354,MATCH(B51,[1]krishna_pos!$C:$C,0),17)</f>
        <v>0.28726968200000003</v>
      </c>
      <c r="Z51">
        <f>INDEX([1]krishna_pos!$C$1:$W$354,MATCH(B51,[1]krishna_pos!$C:$C,0),18)</f>
        <v>0.76885828700000003</v>
      </c>
      <c r="AA51">
        <f>INDEX([1]krishna_pos!$C$1:$W$354,MATCH(B51,[1]krishna_pos!$C:$C,0),19)</f>
        <v>0.53487179500000004</v>
      </c>
      <c r="AB51">
        <f>INDEX([1]krishna_pos!$C$1:$W$354,MATCH(B51,[1]krishna_pos!$C:$C,0),20)</f>
        <v>0.70077939700000003</v>
      </c>
      <c r="AC51">
        <f>INDEX([1]krishna_pos!$C$1:$W$354,MATCH(B51,[1]krishna_pos!$C:$C,0),21)</f>
        <v>0.22985074599999999</v>
      </c>
      <c r="AD51">
        <f>INDEX([2]Analysis_csv!$B$1:$J$325,MATCH(B51,[2]Analysis_csv!$B:$B,0),8)</f>
        <v>-9.2499999999999995E-3</v>
      </c>
      <c r="AE51">
        <f>INDEX([2]Analysis_csv!$B$1:$J$325,MATCH(B51,[2]Analysis_csv!$B:$B,0),9)</f>
        <v>2.0120749999999999E-3</v>
      </c>
      <c r="AF51">
        <f t="shared" si="9"/>
        <v>0.3430112286944661</v>
      </c>
      <c r="AG51">
        <f t="shared" si="10"/>
        <v>0.46643646112605697</v>
      </c>
      <c r="AH51">
        <f>INDEX([3]FINAL_DATASET!$B:$G,MATCH(B51,[3]FINAL_DATASET!$B:$B,0),3)</f>
        <v>6.6</v>
      </c>
      <c r="AI51">
        <f>INDEX([3]FINAL_DATASET!$B:$G,MATCH(B51,[3]FINAL_DATASET!$B:$B,0),6)</f>
        <v>3</v>
      </c>
    </row>
    <row r="52" spans="1:35" x14ac:dyDescent="0.25">
      <c r="A52">
        <v>1989</v>
      </c>
      <c r="B52" t="s">
        <v>61</v>
      </c>
      <c r="D52">
        <v>8.8785792916666662</v>
      </c>
      <c r="E52">
        <v>8.4249709633928901E-2</v>
      </c>
      <c r="F52">
        <v>9.0576674166648594E-2</v>
      </c>
      <c r="G52">
        <v>0.124031585917912</v>
      </c>
      <c r="H52">
        <v>0.132753380039005</v>
      </c>
      <c r="I52">
        <v>7.0106241029318797E-2</v>
      </c>
      <c r="J52">
        <v>6.9602075497864305E-2</v>
      </c>
      <c r="K52">
        <f t="shared" si="0"/>
        <v>0.14005445304665465</v>
      </c>
      <c r="L52">
        <f t="shared" si="1"/>
        <v>0.46141965106861249</v>
      </c>
      <c r="M52">
        <f t="shared" si="2"/>
        <v>0.2332067009577807</v>
      </c>
      <c r="N52">
        <f t="shared" si="3"/>
        <v>0.63334463105743588</v>
      </c>
      <c r="O52">
        <f t="shared" si="4"/>
        <v>0.71343060588534946</v>
      </c>
      <c r="P52">
        <f t="shared" si="5"/>
        <v>0.3473800707070781</v>
      </c>
      <c r="Q52">
        <f t="shared" si="6"/>
        <v>0.34835389767994335</v>
      </c>
      <c r="R52">
        <v>0.1702127659574468</v>
      </c>
      <c r="S52">
        <v>37</v>
      </c>
      <c r="T52">
        <f t="shared" si="7"/>
        <v>4.4258373205741629E-2</v>
      </c>
      <c r="U52">
        <v>381</v>
      </c>
      <c r="V52">
        <f t="shared" si="8"/>
        <v>0.40820734341252701</v>
      </c>
      <c r="W52">
        <v>8.3000000000000007</v>
      </c>
      <c r="X52">
        <f>INDEX([1]krishna_pos!$C$1:$W$354,MATCH(B52,[1]krishna_pos!$C:$C,0),16)</f>
        <v>0.64827545600000003</v>
      </c>
      <c r="Y52">
        <f>INDEX([1]krishna_pos!$C$1:$W$354,MATCH(B52,[1]krishna_pos!$C:$C,0),17)</f>
        <v>0.33654760299999997</v>
      </c>
      <c r="Z52">
        <f>INDEX([1]krishna_pos!$C$1:$W$354,MATCH(B52,[1]krishna_pos!$C:$C,0),18)</f>
        <v>0.90454517099999998</v>
      </c>
      <c r="AA52">
        <f>INDEX([1]krishna_pos!$C$1:$W$354,MATCH(B52,[1]krishna_pos!$C:$C,0),19)</f>
        <v>0.69854469900000005</v>
      </c>
      <c r="AB52">
        <f>INDEX([1]krishna_pos!$C$1:$W$354,MATCH(B52,[1]krishna_pos!$C:$C,0),20)</f>
        <v>0.68217054300000002</v>
      </c>
      <c r="AC52">
        <f>INDEX([1]krishna_pos!$C$1:$W$354,MATCH(B52,[1]krishna_pos!$C:$C,0),21)</f>
        <v>0.29931424000000001</v>
      </c>
      <c r="AD52">
        <f>INDEX([2]Analysis_csv!$B$1:$J$325,MATCH(B52,[2]Analysis_csv!$B:$B,0),8)</f>
        <v>1.2997297E-2</v>
      </c>
      <c r="AE52">
        <f>INDEX([2]Analysis_csv!$B$1:$J$325,MATCH(B52,[2]Analysis_csv!$B:$B,0),9)</f>
        <v>6.7357479999999997E-2</v>
      </c>
      <c r="AF52">
        <f t="shared" si="9"/>
        <v>0.40056141661542571</v>
      </c>
      <c r="AG52">
        <f t="shared" si="10"/>
        <v>0.62355368415423784</v>
      </c>
      <c r="AH52">
        <f>INDEX([3]FINAL_DATASET!$B:$G,MATCH(B52,[3]FINAL_DATASET!$B:$B,0),3)</f>
        <v>8.3000000000000007</v>
      </c>
      <c r="AI52">
        <f>INDEX([3]FINAL_DATASET!$B:$G,MATCH(B52,[3]FINAL_DATASET!$B:$B,0),6)</f>
        <v>0</v>
      </c>
    </row>
    <row r="53" spans="1:35" x14ac:dyDescent="0.25">
      <c r="A53">
        <v>1984</v>
      </c>
      <c r="B53" t="s">
        <v>62</v>
      </c>
      <c r="D53">
        <v>10.892857142857142</v>
      </c>
      <c r="E53">
        <v>9.2321435531488694E-2</v>
      </c>
      <c r="F53">
        <v>9.6141559698019199E-2</v>
      </c>
      <c r="G53">
        <v>0.13937440823135699</v>
      </c>
      <c r="H53">
        <v>0.135417529426898</v>
      </c>
      <c r="I53">
        <v>0</v>
      </c>
      <c r="J53">
        <v>0</v>
      </c>
      <c r="K53">
        <f t="shared" si="0"/>
        <v>0.168632375261411</v>
      </c>
      <c r="L53">
        <f t="shared" si="1"/>
        <v>0.50562696007129682</v>
      </c>
      <c r="M53">
        <f t="shared" si="2"/>
        <v>0.27547982000962279</v>
      </c>
      <c r="N53">
        <f t="shared" si="3"/>
        <v>0.71168994983712008</v>
      </c>
      <c r="O53">
        <f t="shared" si="4"/>
        <v>0.72774802448075648</v>
      </c>
      <c r="P53">
        <f t="shared" si="5"/>
        <v>0</v>
      </c>
      <c r="Q53">
        <f t="shared" si="6"/>
        <v>0</v>
      </c>
      <c r="R53">
        <v>0.2857142857142857</v>
      </c>
      <c r="S53">
        <v>146</v>
      </c>
      <c r="T53">
        <f t="shared" si="7"/>
        <v>0.17464114832535885</v>
      </c>
      <c r="U53">
        <v>218</v>
      </c>
      <c r="V53">
        <f t="shared" si="8"/>
        <v>0.23218142548596113</v>
      </c>
      <c r="W53">
        <v>7.5</v>
      </c>
      <c r="X53">
        <f>INDEX([1]krishna_pos!$C$1:$W$354,MATCH(B53,[1]krishna_pos!$C:$C,0),16)</f>
        <v>0.63134372599999999</v>
      </c>
      <c r="Y53">
        <f>INDEX([1]krishna_pos!$C$1:$W$354,MATCH(B53,[1]krishna_pos!$C:$C,0),17)</f>
        <v>0.36270240100000001</v>
      </c>
      <c r="Z53">
        <f>INDEX([1]krishna_pos!$C$1:$W$354,MATCH(B53,[1]krishna_pos!$C:$C,0),18)</f>
        <v>0.81286190899999999</v>
      </c>
      <c r="AA53">
        <f>INDEX([1]krishna_pos!$C$1:$W$354,MATCH(B53,[1]krishna_pos!$C:$C,0),19)</f>
        <v>0.55042734999999998</v>
      </c>
      <c r="AB53">
        <f>INDEX([1]krishna_pos!$C$1:$W$354,MATCH(B53,[1]krishna_pos!$C:$C,0),20)</f>
        <v>0.57294429700000005</v>
      </c>
      <c r="AC53">
        <f>INDEX([1]krishna_pos!$C$1:$W$354,MATCH(B53,[1]krishna_pos!$C:$C,0),21)</f>
        <v>0.26003316700000001</v>
      </c>
      <c r="AD53">
        <f>INDEX([2]Analysis_csv!$B$1:$J$325,MATCH(B53,[2]Analysis_csv!$B:$B,0),8)</f>
        <v>2.5821920000000001E-3</v>
      </c>
      <c r="AE53">
        <f>INDEX([2]Analysis_csv!$B$1:$J$325,MATCH(B53,[2]Analysis_csv!$B:$B,0),9)</f>
        <v>1.7929817000000001E-2</v>
      </c>
      <c r="AF53">
        <f t="shared" si="9"/>
        <v>0.37361921100876144</v>
      </c>
      <c r="AG53">
        <f t="shared" si="10"/>
        <v>0.50470925811796541</v>
      </c>
      <c r="AH53">
        <f>INDEX([3]FINAL_DATASET!$B:$G,MATCH(B53,[3]FINAL_DATASET!$B:$B,0),3)</f>
        <v>7.5</v>
      </c>
      <c r="AI53">
        <f>INDEX([3]FINAL_DATASET!$B:$G,MATCH(B53,[3]FINAL_DATASET!$B:$B,0),6)</f>
        <v>0</v>
      </c>
    </row>
    <row r="54" spans="1:35" x14ac:dyDescent="0.25">
      <c r="A54">
        <v>2003</v>
      </c>
      <c r="B54" t="s">
        <v>63</v>
      </c>
      <c r="D54">
        <v>0.99901358333333334</v>
      </c>
      <c r="E54">
        <v>0.103112255393786</v>
      </c>
      <c r="F54">
        <v>9.5443064541530204E-2</v>
      </c>
      <c r="G54">
        <v>0.13985820866867499</v>
      </c>
      <c r="H54">
        <v>0.13036809603237401</v>
      </c>
      <c r="I54">
        <v>0.12349307611037801</v>
      </c>
      <c r="J54">
        <v>0.117473084901321</v>
      </c>
      <c r="K54">
        <f t="shared" si="0"/>
        <v>2.8261725064402769E-2</v>
      </c>
      <c r="L54">
        <f t="shared" si="1"/>
        <v>0.5647262300538286</v>
      </c>
      <c r="M54">
        <f t="shared" si="2"/>
        <v>0.27017376856598746</v>
      </c>
      <c r="N54">
        <f t="shared" si="3"/>
        <v>0.71416038837268303</v>
      </c>
      <c r="O54">
        <f t="shared" si="4"/>
        <v>0.70061183913485781</v>
      </c>
      <c r="P54">
        <f t="shared" si="5"/>
        <v>0.61191461532101099</v>
      </c>
      <c r="Q54">
        <f t="shared" si="6"/>
        <v>0.58794521147746148</v>
      </c>
      <c r="R54">
        <v>0.48837209302325579</v>
      </c>
      <c r="S54">
        <v>311</v>
      </c>
      <c r="T54">
        <f t="shared" si="7"/>
        <v>0.37200956937799046</v>
      </c>
      <c r="U54">
        <v>369</v>
      </c>
      <c r="V54">
        <f t="shared" si="8"/>
        <v>0.39524838012958963</v>
      </c>
      <c r="W54">
        <v>6.4</v>
      </c>
      <c r="X54">
        <f>INDEX([1]krishna_pos!$C$1:$W$354,MATCH(B54,[1]krishna_pos!$C:$C,0),16)</f>
        <v>0.74271045199999997</v>
      </c>
      <c r="Y54">
        <f>INDEX([1]krishna_pos!$C$1:$W$354,MATCH(B54,[1]krishna_pos!$C:$C,0),17)</f>
        <v>0.298249351</v>
      </c>
      <c r="Z54">
        <f>INDEX([1]krishna_pos!$C$1:$W$354,MATCH(B54,[1]krishna_pos!$C:$C,0),18)</f>
        <v>0.94131665200000003</v>
      </c>
      <c r="AA54">
        <f>INDEX([1]krishna_pos!$C$1:$W$354,MATCH(B54,[1]krishna_pos!$C:$C,0),19)</f>
        <v>0.523690773</v>
      </c>
      <c r="AB54">
        <f>INDEX([1]krishna_pos!$C$1:$W$354,MATCH(B54,[1]krishna_pos!$C:$C,0),20)</f>
        <v>0.74809300599999995</v>
      </c>
      <c r="AC54">
        <f>INDEX([1]krishna_pos!$C$1:$W$354,MATCH(B54,[1]krishna_pos!$C:$C,0),21)</f>
        <v>0.21364499200000001</v>
      </c>
      <c r="AD54">
        <f>INDEX([2]Analysis_csv!$B$1:$J$325,MATCH(B54,[2]Analysis_csv!$B:$B,0),8)</f>
        <v>9.3341157999999994E-2</v>
      </c>
      <c r="AE54">
        <f>INDEX([2]Analysis_csv!$B$1:$J$325,MATCH(B54,[2]Analysis_csv!$B:$B,0),9)</f>
        <v>3.5741463000000001E-2</v>
      </c>
      <c r="AF54">
        <f t="shared" si="9"/>
        <v>0.60839809443050863</v>
      </c>
      <c r="AG54">
        <f t="shared" si="10"/>
        <v>0.54753577908116102</v>
      </c>
      <c r="AH54">
        <f>INDEX([3]FINAL_DATASET!$B:$G,MATCH(B54,[3]FINAL_DATASET!$B:$B,0),3)</f>
        <v>6.4</v>
      </c>
      <c r="AI54">
        <f>INDEX([3]FINAL_DATASET!$B:$G,MATCH(B54,[3]FINAL_DATASET!$B:$B,0),6)</f>
        <v>3</v>
      </c>
    </row>
    <row r="55" spans="1:35" x14ac:dyDescent="0.25">
      <c r="A55">
        <v>1934</v>
      </c>
      <c r="B55" t="s">
        <v>64</v>
      </c>
      <c r="D55">
        <v>12.846153846153847</v>
      </c>
      <c r="E55">
        <v>0.10332250918586899</v>
      </c>
      <c r="F55">
        <v>0.117314360278045</v>
      </c>
      <c r="G55">
        <v>0.13201667557529401</v>
      </c>
      <c r="H55">
        <v>0.13379032842213701</v>
      </c>
      <c r="I55">
        <v>0</v>
      </c>
      <c r="J55">
        <v>0</v>
      </c>
      <c r="K55">
        <f t="shared" si="0"/>
        <v>0.19634511668691093</v>
      </c>
      <c r="L55">
        <f t="shared" si="1"/>
        <v>0.56587775012197272</v>
      </c>
      <c r="M55">
        <f t="shared" si="2"/>
        <v>0.43631696832737027</v>
      </c>
      <c r="N55">
        <f t="shared" si="3"/>
        <v>0.67411903239712556</v>
      </c>
      <c r="O55">
        <f t="shared" si="4"/>
        <v>0.71900327539502484</v>
      </c>
      <c r="P55">
        <f t="shared" si="5"/>
        <v>0</v>
      </c>
      <c r="Q55">
        <f t="shared" si="6"/>
        <v>0</v>
      </c>
      <c r="R55">
        <v>0.33333333333333331</v>
      </c>
      <c r="S55">
        <v>414</v>
      </c>
      <c r="T55">
        <f t="shared" si="7"/>
        <v>0.49521531100478466</v>
      </c>
      <c r="U55">
        <v>448</v>
      </c>
      <c r="V55">
        <f t="shared" si="8"/>
        <v>0.48056155507559395</v>
      </c>
      <c r="W55">
        <v>8.3000000000000007</v>
      </c>
      <c r="X55">
        <f>INDEX([1]krishna_pos!$C$1:$W$354,MATCH(B55,[1]krishna_pos!$C:$C,0),16)</f>
        <v>0.68643865100000001</v>
      </c>
      <c r="Y55">
        <f>INDEX([1]krishna_pos!$C$1:$W$354,MATCH(B55,[1]krishna_pos!$C:$C,0),17)</f>
        <v>0.31724660999999998</v>
      </c>
      <c r="Z55">
        <f>INDEX([1]krishna_pos!$C$1:$W$354,MATCH(B55,[1]krishna_pos!$C:$C,0),18)</f>
        <v>0.96348667799999999</v>
      </c>
      <c r="AA55">
        <f>INDEX([1]krishna_pos!$C$1:$W$354,MATCH(B55,[1]krishna_pos!$C:$C,0),19)</f>
        <v>0.55234639600000002</v>
      </c>
      <c r="AB55">
        <f>INDEX([1]krishna_pos!$C$1:$W$354,MATCH(B55,[1]krishna_pos!$C:$C,0),20)</f>
        <v>0.763784888</v>
      </c>
      <c r="AC55">
        <f>INDEX([1]krishna_pos!$C$1:$W$354,MATCH(B55,[1]krishna_pos!$C:$C,0),21)</f>
        <v>0.25100910500000001</v>
      </c>
      <c r="AD55">
        <f>INDEX([2]Analysis_csv!$B$1:$J$325,MATCH(B55,[2]Analysis_csv!$B:$B,0),8)</f>
        <v>9.1455313999999996E-2</v>
      </c>
      <c r="AE55">
        <f>INDEX([2]Analysis_csv!$B$1:$J$325,MATCH(B55,[2]Analysis_csv!$B:$B,0),9)</f>
        <v>0.11846406199999999</v>
      </c>
      <c r="AF55">
        <f t="shared" si="9"/>
        <v>0.60351971857255093</v>
      </c>
      <c r="AG55">
        <f t="shared" si="10"/>
        <v>0.74643492182201288</v>
      </c>
      <c r="AH55">
        <f>INDEX([3]FINAL_DATASET!$B:$G,MATCH(B55,[3]FINAL_DATASET!$B:$B,0),3)</f>
        <v>8.3000000000000007</v>
      </c>
      <c r="AI55">
        <f>INDEX([3]FINAL_DATASET!$B:$G,MATCH(B55,[3]FINAL_DATASET!$B:$B,0),6)</f>
        <v>3</v>
      </c>
    </row>
    <row r="56" spans="1:35" x14ac:dyDescent="0.25">
      <c r="A56">
        <v>1991</v>
      </c>
      <c r="B56" t="s">
        <v>65</v>
      </c>
      <c r="D56">
        <v>4.1351374500000002</v>
      </c>
      <c r="E56">
        <v>0.106243056187485</v>
      </c>
      <c r="F56">
        <v>0.101748893469931</v>
      </c>
      <c r="G56">
        <v>0.12523051321498599</v>
      </c>
      <c r="H56">
        <v>0.11197999478556001</v>
      </c>
      <c r="I56">
        <v>0.16678632838513699</v>
      </c>
      <c r="J56">
        <v>0.15977754373323799</v>
      </c>
      <c r="K56">
        <f t="shared" si="0"/>
        <v>7.2756035451855813E-2</v>
      </c>
      <c r="L56">
        <f t="shared" si="1"/>
        <v>0.58187303110597322</v>
      </c>
      <c r="M56">
        <f t="shared" si="2"/>
        <v>0.31807539304831217</v>
      </c>
      <c r="N56">
        <f t="shared" si="3"/>
        <v>0.63946673423793188</v>
      </c>
      <c r="O56">
        <f t="shared" si="4"/>
        <v>0.60179225194437569</v>
      </c>
      <c r="P56">
        <f t="shared" si="5"/>
        <v>0.82643493213639496</v>
      </c>
      <c r="Q56">
        <f t="shared" si="6"/>
        <v>0.79967629877515534</v>
      </c>
      <c r="R56">
        <v>0.28749999999999998</v>
      </c>
      <c r="S56">
        <v>118</v>
      </c>
      <c r="T56">
        <f t="shared" si="7"/>
        <v>0.14114832535885166</v>
      </c>
      <c r="U56">
        <v>622</v>
      </c>
      <c r="V56">
        <f t="shared" si="8"/>
        <v>0.66846652267818574</v>
      </c>
      <c r="W56">
        <v>8</v>
      </c>
      <c r="X56">
        <f>INDEX([1]krishna_pos!$C$1:$W$354,MATCH(B56,[1]krishna_pos!$C:$C,0),16)</f>
        <v>0.59802042200000005</v>
      </c>
      <c r="Y56">
        <f>INDEX([1]krishna_pos!$C$1:$W$354,MATCH(B56,[1]krishna_pos!$C:$C,0),17)</f>
        <v>0.23115577900000001</v>
      </c>
      <c r="Z56">
        <f>INDEX([1]krishna_pos!$C$1:$W$354,MATCH(B56,[1]krishna_pos!$C:$C,0),18)</f>
        <v>0.79888242899999995</v>
      </c>
      <c r="AA56">
        <f>INDEX([1]krishna_pos!$C$1:$W$354,MATCH(B56,[1]krishna_pos!$C:$C,0),19)</f>
        <v>0.31538461499999998</v>
      </c>
      <c r="AB56">
        <f>INDEX([1]krishna_pos!$C$1:$W$354,MATCH(B56,[1]krishna_pos!$C:$C,0),20)</f>
        <v>0.57360991100000003</v>
      </c>
      <c r="AC56">
        <f>INDEX([1]krishna_pos!$C$1:$W$354,MATCH(B56,[1]krishna_pos!$C:$C,0),21)</f>
        <v>0.16417910399999999</v>
      </c>
      <c r="AD56">
        <f>INDEX([2]Analysis_csv!$B$1:$J$325,MATCH(B56,[2]Analysis_csv!$B:$B,0),8)</f>
        <v>-1.9023729E-2</v>
      </c>
      <c r="AE56">
        <f>INDEX([2]Analysis_csv!$B$1:$J$325,MATCH(B56,[2]Analysis_csv!$B:$B,0),9)</f>
        <v>-6.6756752000000003E-2</v>
      </c>
      <c r="AF56">
        <f t="shared" si="9"/>
        <v>0.31772815989565728</v>
      </c>
      <c r="AG56">
        <f t="shared" si="10"/>
        <v>0.3010879239313547</v>
      </c>
      <c r="AH56">
        <f>INDEX([3]FINAL_DATASET!$B:$G,MATCH(B56,[3]FINAL_DATASET!$B:$B,0),3)</f>
        <v>8</v>
      </c>
      <c r="AI56">
        <f>INDEX([3]FINAL_DATASET!$B:$G,MATCH(B56,[3]FINAL_DATASET!$B:$B,0),6)</f>
        <v>3</v>
      </c>
    </row>
    <row r="57" spans="1:35" x14ac:dyDescent="0.25">
      <c r="A57">
        <v>1997</v>
      </c>
      <c r="B57" t="s">
        <v>66</v>
      </c>
      <c r="D57">
        <v>2.3060968333333332</v>
      </c>
      <c r="E57">
        <v>0.12315648420945401</v>
      </c>
      <c r="F57">
        <v>0.12532191281649599</v>
      </c>
      <c r="G57">
        <v>9.2989175969987195E-2</v>
      </c>
      <c r="H57">
        <v>8.9283978492603999E-2</v>
      </c>
      <c r="I57">
        <v>6.99690960954997E-2</v>
      </c>
      <c r="J57">
        <v>7.1427762707576295E-2</v>
      </c>
      <c r="K57">
        <f t="shared" si="0"/>
        <v>4.6806199166937429E-2</v>
      </c>
      <c r="L57">
        <f t="shared" si="1"/>
        <v>0.67450466259978836</v>
      </c>
      <c r="M57">
        <f t="shared" si="2"/>
        <v>0.4971455729524949</v>
      </c>
      <c r="N57">
        <f t="shared" si="3"/>
        <v>0.474832236572582</v>
      </c>
      <c r="O57">
        <f t="shared" si="4"/>
        <v>0.47982147688531585</v>
      </c>
      <c r="P57">
        <f t="shared" si="5"/>
        <v>0.34670051042674194</v>
      </c>
      <c r="Q57">
        <f t="shared" si="6"/>
        <v>0.35749134438535235</v>
      </c>
      <c r="R57">
        <v>0.5714285714285714</v>
      </c>
      <c r="S57">
        <v>440</v>
      </c>
      <c r="T57">
        <f t="shared" si="7"/>
        <v>0.52631578947368418</v>
      </c>
      <c r="U57">
        <v>774</v>
      </c>
      <c r="V57">
        <f t="shared" si="8"/>
        <v>0.83261339092872566</v>
      </c>
      <c r="W57">
        <v>7.6</v>
      </c>
      <c r="X57">
        <f>INDEX([1]krishna_pos!$C$1:$W$354,MATCH(B57,[1]krishna_pos!$C:$C,0),16)</f>
        <v>0.62608108100000004</v>
      </c>
      <c r="Y57">
        <f>INDEX([1]krishna_pos!$C$1:$W$354,MATCH(B57,[1]krishna_pos!$C:$C,0),17)</f>
        <v>0.32209239000000001</v>
      </c>
      <c r="Z57">
        <f>INDEX([1]krishna_pos!$C$1:$W$354,MATCH(B57,[1]krishna_pos!$C:$C,0),18)</f>
        <v>0.85890324200000001</v>
      </c>
      <c r="AA57">
        <f>INDEX([1]krishna_pos!$C$1:$W$354,MATCH(B57,[1]krishna_pos!$C:$C,0),19)</f>
        <v>0.54430027800000003</v>
      </c>
      <c r="AB57">
        <f>INDEX([1]krishna_pos!$C$1:$W$354,MATCH(B57,[1]krishna_pos!$C:$C,0),20)</f>
        <v>0.693333333</v>
      </c>
      <c r="AC57">
        <f>INDEX([1]krishna_pos!$C$1:$W$354,MATCH(B57,[1]krishna_pos!$C:$C,0),21)</f>
        <v>0.217137206</v>
      </c>
      <c r="AD57">
        <f>INDEX([2]Analysis_csv!$B$1:$J$325,MATCH(B57,[2]Analysis_csv!$B:$B,0),8)</f>
        <v>2.8995909E-2</v>
      </c>
      <c r="AE57">
        <f>INDEX([2]Analysis_csv!$B$1:$J$325,MATCH(B57,[2]Analysis_csv!$B:$B,0),9)</f>
        <v>-1.075155E-2</v>
      </c>
      <c r="AF57">
        <f t="shared" si="9"/>
        <v>0.44194725899773946</v>
      </c>
      <c r="AG57">
        <f t="shared" si="10"/>
        <v>0.43574745834501882</v>
      </c>
      <c r="AH57">
        <f>INDEX([3]FINAL_DATASET!$B:$G,MATCH(B57,[3]FINAL_DATASET!$B:$B,0),3)</f>
        <v>7.6</v>
      </c>
      <c r="AI57">
        <f>INDEX([3]FINAL_DATASET!$B:$G,MATCH(B57,[3]FINAL_DATASET!$B:$B,0),6)</f>
        <v>3</v>
      </c>
    </row>
    <row r="58" spans="1:35" x14ac:dyDescent="0.25">
      <c r="A58">
        <v>2001</v>
      </c>
      <c r="B58" t="s">
        <v>67</v>
      </c>
      <c r="D58">
        <v>0.54107254545454542</v>
      </c>
      <c r="E58">
        <v>0.13143188123492999</v>
      </c>
      <c r="F58">
        <v>0.134278443634227</v>
      </c>
      <c r="G58">
        <v>9.2169280791182806E-2</v>
      </c>
      <c r="H58">
        <v>0.106859308531004</v>
      </c>
      <c r="I58">
        <v>0</v>
      </c>
      <c r="J58">
        <v>0</v>
      </c>
      <c r="K58">
        <f t="shared" si="0"/>
        <v>2.1764605835439328E-2</v>
      </c>
      <c r="L58">
        <f t="shared" si="1"/>
        <v>0.71982743966977147</v>
      </c>
      <c r="M58">
        <f t="shared" si="2"/>
        <v>0.56518300003254174</v>
      </c>
      <c r="N58">
        <f t="shared" si="3"/>
        <v>0.47064559164917263</v>
      </c>
      <c r="O58">
        <f t="shared" si="4"/>
        <v>0.57427314624579928</v>
      </c>
      <c r="P58">
        <f t="shared" si="5"/>
        <v>0</v>
      </c>
      <c r="Q58">
        <f t="shared" si="6"/>
        <v>0</v>
      </c>
      <c r="R58">
        <v>0.21052631578947367</v>
      </c>
      <c r="S58">
        <v>73</v>
      </c>
      <c r="T58">
        <f t="shared" si="7"/>
        <v>8.7320574162679424E-2</v>
      </c>
      <c r="U58">
        <v>431</v>
      </c>
      <c r="V58">
        <f t="shared" si="8"/>
        <v>0.46220302375809935</v>
      </c>
      <c r="W58">
        <v>4.4000000000000004</v>
      </c>
      <c r="X58">
        <f>INDEX([1]krishna_pos!$C$1:$W$354,MATCH(B58,[1]krishna_pos!$C:$C,0),16)</f>
        <v>0.62313636100000003</v>
      </c>
      <c r="Y58">
        <f>INDEX([1]krishna_pos!$C$1:$W$354,MATCH(B58,[1]krishna_pos!$C:$C,0),17)</f>
        <v>0.33926642600000001</v>
      </c>
      <c r="Z58">
        <f>INDEX([1]krishna_pos!$C$1:$W$354,MATCH(B58,[1]krishna_pos!$C:$C,0),18)</f>
        <v>0.84994023500000004</v>
      </c>
      <c r="AA58">
        <f>INDEX([1]krishna_pos!$C$1:$W$354,MATCH(B58,[1]krishna_pos!$C:$C,0),19)</f>
        <v>0.49317038099999999</v>
      </c>
      <c r="AB58">
        <f>INDEX([1]krishna_pos!$C$1:$W$354,MATCH(B58,[1]krishna_pos!$C:$C,0),20)</f>
        <v>0.66782923199999999</v>
      </c>
      <c r="AC58">
        <f>INDEX([1]krishna_pos!$C$1:$W$354,MATCH(B58,[1]krishna_pos!$C:$C,0),21)</f>
        <v>0.33198493499999998</v>
      </c>
      <c r="AD58">
        <f>INDEX([2]Analysis_csv!$B$1:$J$325,MATCH(B58,[2]Analysis_csv!$B:$B,0),8)</f>
        <v>-4.4016437999999998E-2</v>
      </c>
      <c r="AE58">
        <f>INDEX([2]Analysis_csv!$B$1:$J$325,MATCH(B58,[2]Analysis_csv!$B:$B,0),9)</f>
        <v>-4.5849884E-2</v>
      </c>
      <c r="AF58">
        <f t="shared" si="9"/>
        <v>0.2530760316122142</v>
      </c>
      <c r="AG58">
        <f t="shared" si="10"/>
        <v>0.35135663130835748</v>
      </c>
      <c r="AH58">
        <f>INDEX([3]FINAL_DATASET!$B:$G,MATCH(B58,[3]FINAL_DATASET!$B:$B,0),3)</f>
        <v>4.4000000000000004</v>
      </c>
      <c r="AI58">
        <f>INDEX([3]FINAL_DATASET!$B:$G,MATCH(B58,[3]FINAL_DATASET!$B:$B,0),6)</f>
        <v>3</v>
      </c>
    </row>
    <row r="59" spans="1:35" x14ac:dyDescent="0.25">
      <c r="A59">
        <v>1975</v>
      </c>
      <c r="B59" t="s">
        <v>68</v>
      </c>
      <c r="D59">
        <v>66.236285714285714</v>
      </c>
      <c r="E59">
        <v>5.4800082402327303E-2</v>
      </c>
      <c r="F59">
        <v>7.5118211169577107E-2</v>
      </c>
      <c r="G59">
        <v>0</v>
      </c>
      <c r="H59">
        <v>0</v>
      </c>
      <c r="I59">
        <v>0</v>
      </c>
      <c r="J59">
        <v>0</v>
      </c>
      <c r="K59">
        <f t="shared" si="0"/>
        <v>0.95382702746763759</v>
      </c>
      <c r="L59">
        <f t="shared" si="1"/>
        <v>0.30012963855284325</v>
      </c>
      <c r="M59">
        <f t="shared" si="2"/>
        <v>0.11577796986351328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v>0.33333333333333331</v>
      </c>
      <c r="S59">
        <v>48</v>
      </c>
      <c r="T59">
        <f t="shared" si="7"/>
        <v>5.7416267942583733E-2</v>
      </c>
      <c r="U59">
        <v>365</v>
      </c>
      <c r="V59">
        <f t="shared" si="8"/>
        <v>0.39092872570194387</v>
      </c>
      <c r="W59">
        <v>8.3000000000000007</v>
      </c>
      <c r="X59">
        <f>INDEX([1]krishna_pos!$C$1:$W$354,MATCH(B59,[1]krishna_pos!$C:$C,0),16)</f>
        <v>0.64877023599999994</v>
      </c>
      <c r="Y59">
        <f>INDEX([1]krishna_pos!$C$1:$W$354,MATCH(B59,[1]krishna_pos!$C:$C,0),17)</f>
        <v>0.293132328</v>
      </c>
      <c r="Z59">
        <f>INDEX([1]krishna_pos!$C$1:$W$354,MATCH(B59,[1]krishna_pos!$C:$C,0),18)</f>
        <v>0.82298048899999998</v>
      </c>
      <c r="AA59">
        <f>INDEX([1]krishna_pos!$C$1:$W$354,MATCH(B59,[1]krishna_pos!$C:$C,0),19)</f>
        <v>0.55641025600000005</v>
      </c>
      <c r="AB59">
        <f>INDEX([1]krishna_pos!$C$1:$W$354,MATCH(B59,[1]krishna_pos!$C:$C,0),20)</f>
        <v>0.72506756299999997</v>
      </c>
      <c r="AC59">
        <f>INDEX([1]krishna_pos!$C$1:$W$354,MATCH(B59,[1]krishna_pos!$C:$C,0),21)</f>
        <v>0.34825870599999997</v>
      </c>
      <c r="AD59">
        <f>INDEX([2]Analysis_csv!$B$1:$J$325,MATCH(B59,[2]Analysis_csv!$B:$B,0),8)</f>
        <v>0.114520833</v>
      </c>
      <c r="AE59">
        <f>INDEX([2]Analysis_csv!$B$1:$J$325,MATCH(B59,[2]Analysis_csv!$B:$B,0),9)</f>
        <v>-1.9808200000000001E-4</v>
      </c>
      <c r="AF59">
        <f t="shared" si="9"/>
        <v>0.66318651552970331</v>
      </c>
      <c r="AG59">
        <f t="shared" si="10"/>
        <v>0.46112233490254834</v>
      </c>
      <c r="AH59">
        <f>INDEX([3]FINAL_DATASET!$B:$G,MATCH(B59,[3]FINAL_DATASET!$B:$B,0),3)</f>
        <v>8.3000000000000007</v>
      </c>
      <c r="AI59">
        <f>INDEX([3]FINAL_DATASET!$B:$G,MATCH(B59,[3]FINAL_DATASET!$B:$B,0),6)</f>
        <v>3</v>
      </c>
    </row>
    <row r="60" spans="1:35" x14ac:dyDescent="0.25">
      <c r="A60">
        <v>2007</v>
      </c>
      <c r="B60" t="s">
        <v>69</v>
      </c>
      <c r="D60">
        <v>29.854877866666666</v>
      </c>
      <c r="E60">
        <v>0.132227299354644</v>
      </c>
      <c r="F60">
        <v>0.13155875795279301</v>
      </c>
      <c r="G60">
        <v>0.11503737349663699</v>
      </c>
      <c r="H60">
        <v>0.10998023167403</v>
      </c>
      <c r="I60">
        <v>0</v>
      </c>
      <c r="J60">
        <v>0</v>
      </c>
      <c r="K60">
        <f t="shared" si="0"/>
        <v>0.43765938807364874</v>
      </c>
      <c r="L60">
        <f t="shared" si="1"/>
        <v>0.72418379357112994</v>
      </c>
      <c r="M60">
        <f t="shared" si="2"/>
        <v>0.54452316867631023</v>
      </c>
      <c r="N60">
        <f t="shared" si="3"/>
        <v>0.58741732870580177</v>
      </c>
      <c r="O60">
        <f t="shared" si="4"/>
        <v>0.59104531497096802</v>
      </c>
      <c r="P60">
        <f t="shared" si="5"/>
        <v>0</v>
      </c>
      <c r="Q60">
        <f t="shared" si="6"/>
        <v>0</v>
      </c>
      <c r="R60">
        <v>0.6</v>
      </c>
      <c r="S60">
        <v>468</v>
      </c>
      <c r="T60">
        <f t="shared" si="7"/>
        <v>0.55980861244019142</v>
      </c>
      <c r="U60">
        <v>205</v>
      </c>
      <c r="V60">
        <f t="shared" si="8"/>
        <v>0.21814254859611232</v>
      </c>
      <c r="W60">
        <v>7.9</v>
      </c>
      <c r="X60">
        <f>INDEX([1]krishna_pos!$C$1:$W$354,MATCH(B60,[1]krishna_pos!$C:$C,0),16)</f>
        <v>0.55405405399999996</v>
      </c>
      <c r="Y60">
        <f>INDEX([1]krishna_pos!$C$1:$W$354,MATCH(B60,[1]krishna_pos!$C:$C,0),17)</f>
        <v>0.350614863</v>
      </c>
      <c r="Z60">
        <f>INDEX([1]krishna_pos!$C$1:$W$354,MATCH(B60,[1]krishna_pos!$C:$C,0),18)</f>
        <v>0.72732658900000002</v>
      </c>
      <c r="AA60">
        <f>INDEX([1]krishna_pos!$C$1:$W$354,MATCH(B60,[1]krishna_pos!$C:$C,0),19)</f>
        <v>0.59493433399999995</v>
      </c>
      <c r="AB60">
        <f>INDEX([1]krishna_pos!$C$1:$W$354,MATCH(B60,[1]krishna_pos!$C:$C,0),20)</f>
        <v>0.64825045999999997</v>
      </c>
      <c r="AC60">
        <f>INDEX([1]krishna_pos!$C$1:$W$354,MATCH(B60,[1]krishna_pos!$C:$C,0),21)</f>
        <v>0.26501638199999999</v>
      </c>
      <c r="AD60">
        <f>INDEX([2]Analysis_csv!$B$1:$J$325,MATCH(B60,[2]Analysis_csv!$B:$B,0),8)</f>
        <v>0.115934829</v>
      </c>
      <c r="AE60">
        <f>INDEX([2]Analysis_csv!$B$1:$J$325,MATCH(B60,[2]Analysis_csv!$B:$B,0),9)</f>
        <v>0.12683024400000001</v>
      </c>
      <c r="AF60">
        <f t="shared" si="9"/>
        <v>0.66684429631626285</v>
      </c>
      <c r="AG60">
        <f t="shared" si="10"/>
        <v>0.76655066344437106</v>
      </c>
      <c r="AH60">
        <f>INDEX([3]FINAL_DATASET!$B:$G,MATCH(B60,[3]FINAL_DATASET!$B:$B,0),3)</f>
        <v>7.9</v>
      </c>
      <c r="AI60">
        <f>INDEX([3]FINAL_DATASET!$B:$G,MATCH(B60,[3]FINAL_DATASET!$B:$B,0),6)</f>
        <v>3</v>
      </c>
    </row>
    <row r="61" spans="1:35" x14ac:dyDescent="0.25">
      <c r="A61">
        <v>1995</v>
      </c>
      <c r="B61" t="s">
        <v>70</v>
      </c>
      <c r="D61">
        <v>3.9414773333333333</v>
      </c>
      <c r="E61">
        <v>0.10057630675556201</v>
      </c>
      <c r="F61">
        <v>0.113737323082754</v>
      </c>
      <c r="G61">
        <v>9.8804271895618204E-2</v>
      </c>
      <c r="H61">
        <v>0.102264830058774</v>
      </c>
      <c r="I61">
        <v>0</v>
      </c>
      <c r="J61">
        <v>0</v>
      </c>
      <c r="K61">
        <f t="shared" si="0"/>
        <v>7.0008448396311457E-2</v>
      </c>
      <c r="L61">
        <f t="shared" si="1"/>
        <v>0.55083732122718021</v>
      </c>
      <c r="M61">
        <f t="shared" si="2"/>
        <v>0.40914434844921072</v>
      </c>
      <c r="N61">
        <f t="shared" si="3"/>
        <v>0.50452596141151029</v>
      </c>
      <c r="O61">
        <f t="shared" si="4"/>
        <v>0.54958193643097442</v>
      </c>
      <c r="P61">
        <f t="shared" si="5"/>
        <v>0</v>
      </c>
      <c r="Q61">
        <f t="shared" si="6"/>
        <v>0</v>
      </c>
      <c r="R61">
        <v>0.66666666666666663</v>
      </c>
      <c r="S61">
        <v>209</v>
      </c>
      <c r="T61">
        <f t="shared" si="7"/>
        <v>0.25</v>
      </c>
      <c r="U61">
        <v>323</v>
      </c>
      <c r="V61">
        <f t="shared" si="8"/>
        <v>0.34557235421166305</v>
      </c>
      <c r="W61">
        <v>6.8</v>
      </c>
      <c r="X61">
        <f>INDEX([1]krishna_pos!$C$1:$W$354,MATCH(B61,[1]krishna_pos!$C:$C,0),16)</f>
        <v>0.71668125599999999</v>
      </c>
      <c r="Y61">
        <f>INDEX([1]krishna_pos!$C$1:$W$354,MATCH(B61,[1]krishna_pos!$C:$C,0),17)</f>
        <v>0.33768844199999998</v>
      </c>
      <c r="Z61">
        <f>INDEX([1]krishna_pos!$C$1:$W$354,MATCH(B61,[1]krishna_pos!$C:$C,0),18)</f>
        <v>0.86407398199999996</v>
      </c>
      <c r="AA61">
        <f>INDEX([1]krishna_pos!$C$1:$W$354,MATCH(B61,[1]krishna_pos!$C:$C,0),19)</f>
        <v>0.554709852</v>
      </c>
      <c r="AB61">
        <f>INDEX([1]krishna_pos!$C$1:$W$354,MATCH(B61,[1]krishna_pos!$C:$C,0),20)</f>
        <v>0.59379217299999998</v>
      </c>
      <c r="AC61">
        <f>INDEX([1]krishna_pos!$C$1:$W$354,MATCH(B61,[1]krishna_pos!$C:$C,0),21)</f>
        <v>0.23461639200000001</v>
      </c>
      <c r="AD61">
        <f>INDEX([2]Analysis_csv!$B$1:$J$325,MATCH(B61,[2]Analysis_csv!$B:$B,0),8)</f>
        <v>5.8927273000000002E-2</v>
      </c>
      <c r="AE61">
        <f>INDEX([2]Analysis_csv!$B$1:$J$325,MATCH(B61,[2]Analysis_csv!$B:$B,0),9)</f>
        <v>3.9716717999999998E-2</v>
      </c>
      <c r="AF61">
        <f t="shared" si="9"/>
        <v>0.51937489539467552</v>
      </c>
      <c r="AG61">
        <f t="shared" si="10"/>
        <v>0.55709392668815638</v>
      </c>
      <c r="AH61">
        <f>INDEX([3]FINAL_DATASET!$B:$G,MATCH(B61,[3]FINAL_DATASET!$B:$B,0),3)</f>
        <v>6.8</v>
      </c>
      <c r="AI61">
        <f>INDEX([3]FINAL_DATASET!$B:$G,MATCH(B61,[3]FINAL_DATASET!$B:$B,0),6)</f>
        <v>3</v>
      </c>
    </row>
    <row r="62" spans="1:35" x14ac:dyDescent="0.25">
      <c r="A62">
        <v>1983</v>
      </c>
      <c r="B62" t="s">
        <v>71</v>
      </c>
      <c r="D62">
        <v>-0.38816814814814815</v>
      </c>
      <c r="E62">
        <v>0.15360203642557699</v>
      </c>
      <c r="F62">
        <v>0.15710222441850599</v>
      </c>
      <c r="G62">
        <v>9.3437388962679502E-2</v>
      </c>
      <c r="H62">
        <v>0.113433463925699</v>
      </c>
      <c r="I62">
        <v>0.126213182492913</v>
      </c>
      <c r="J62">
        <v>0.14155092454682799</v>
      </c>
      <c r="K62">
        <f t="shared" si="0"/>
        <v>8.5808396311547117E-3</v>
      </c>
      <c r="L62">
        <f t="shared" si="1"/>
        <v>0.84124916701642116</v>
      </c>
      <c r="M62">
        <f t="shared" si="2"/>
        <v>0.73856166107920251</v>
      </c>
      <c r="N62">
        <f t="shared" si="3"/>
        <v>0.47712095432452412</v>
      </c>
      <c r="O62">
        <f t="shared" si="4"/>
        <v>0.6096033477445757</v>
      </c>
      <c r="P62">
        <f t="shared" si="5"/>
        <v>0.6253928839262356</v>
      </c>
      <c r="Q62">
        <f t="shared" si="6"/>
        <v>0.70845324558748446</v>
      </c>
      <c r="R62">
        <v>0.31818181818181818</v>
      </c>
      <c r="S62">
        <v>82</v>
      </c>
      <c r="T62">
        <f t="shared" si="7"/>
        <v>9.8086124401913874E-2</v>
      </c>
      <c r="U62">
        <v>399</v>
      </c>
      <c r="V62">
        <f t="shared" si="8"/>
        <v>0.42764578833693306</v>
      </c>
      <c r="W62">
        <v>5.9</v>
      </c>
      <c r="X62">
        <f>INDEX([1]krishna_pos!$C$1:$W$354,MATCH(B62,[1]krishna_pos!$C:$C,0),16)</f>
        <v>0.67364864899999999</v>
      </c>
      <c r="Y62">
        <f>INDEX([1]krishna_pos!$C$1:$W$354,MATCH(B62,[1]krishna_pos!$C:$C,0),17)</f>
        <v>0.26357137800000002</v>
      </c>
      <c r="Z62">
        <f>INDEX([1]krishna_pos!$C$1:$W$354,MATCH(B62,[1]krishna_pos!$C:$C,0),18)</f>
        <v>0.83272085299999998</v>
      </c>
      <c r="AA62">
        <f>INDEX([1]krishna_pos!$C$1:$W$354,MATCH(B62,[1]krishna_pos!$C:$C,0),19)</f>
        <v>0.51267605599999999</v>
      </c>
      <c r="AB62">
        <f>INDEX([1]krishna_pos!$C$1:$W$354,MATCH(B62,[1]krishna_pos!$C:$C,0),20)</f>
        <v>0.66866791699999995</v>
      </c>
      <c r="AC62">
        <f>INDEX([1]krishna_pos!$C$1:$W$354,MATCH(B62,[1]krishna_pos!$C:$C,0),21)</f>
        <v>0.164809754</v>
      </c>
      <c r="AD62">
        <f>INDEX([2]Analysis_csv!$B$1:$J$325,MATCH(B62,[2]Analysis_csv!$B:$B,0),8)</f>
        <v>1.1609756000000001E-2</v>
      </c>
      <c r="AE62">
        <f>INDEX([2]Analysis_csv!$B$1:$J$325,MATCH(B62,[2]Analysis_csv!$B:$B,0),9)</f>
        <v>1.9243107999999998E-2</v>
      </c>
      <c r="AF62">
        <f t="shared" si="9"/>
        <v>0.39697207066935253</v>
      </c>
      <c r="AG62">
        <f t="shared" si="10"/>
        <v>0.5078669496947168</v>
      </c>
      <c r="AH62">
        <f>INDEX([3]FINAL_DATASET!$B:$G,MATCH(B62,[3]FINAL_DATASET!$B:$B,0),3)</f>
        <v>5.9</v>
      </c>
      <c r="AI62">
        <f>INDEX([3]FINAL_DATASET!$B:$G,MATCH(B62,[3]FINAL_DATASET!$B:$B,0),6)</f>
        <v>1</v>
      </c>
    </row>
    <row r="63" spans="1:35" x14ac:dyDescent="0.25">
      <c r="A63">
        <v>2001</v>
      </c>
      <c r="B63" t="s">
        <v>72</v>
      </c>
      <c r="D63">
        <v>6.8763710555555555</v>
      </c>
      <c r="E63">
        <v>0.105822533799328</v>
      </c>
      <c r="F63">
        <v>0.105110566045828</v>
      </c>
      <c r="G63">
        <v>0</v>
      </c>
      <c r="H63">
        <v>0</v>
      </c>
      <c r="I63">
        <v>0</v>
      </c>
      <c r="J63">
        <v>0</v>
      </c>
      <c r="K63">
        <f t="shared" si="0"/>
        <v>0.11164777062421206</v>
      </c>
      <c r="L63">
        <f t="shared" si="1"/>
        <v>0.57956990989103907</v>
      </c>
      <c r="M63">
        <f t="shared" si="2"/>
        <v>0.34361201625702092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v>0.72</v>
      </c>
      <c r="S63">
        <v>314</v>
      </c>
      <c r="T63">
        <f t="shared" si="7"/>
        <v>0.37559808612440193</v>
      </c>
      <c r="U63">
        <v>204</v>
      </c>
      <c r="V63">
        <f t="shared" si="8"/>
        <v>0.21706263498920086</v>
      </c>
      <c r="W63">
        <v>6.2</v>
      </c>
      <c r="X63">
        <f>INDEX([1]krishna_pos!$C$1:$W$354,MATCH(B63,[1]krishna_pos!$C:$C,0),16)</f>
        <v>0.587454476</v>
      </c>
      <c r="Y63">
        <f>INDEX([1]krishna_pos!$C$1:$W$354,MATCH(B63,[1]krishna_pos!$C:$C,0),17)</f>
        <v>0.31648960999999998</v>
      </c>
      <c r="Z63">
        <f>INDEX([1]krishna_pos!$C$1:$W$354,MATCH(B63,[1]krishna_pos!$C:$C,0),18)</f>
        <v>0.75918848500000002</v>
      </c>
      <c r="AA63">
        <f>INDEX([1]krishna_pos!$C$1:$W$354,MATCH(B63,[1]krishna_pos!$C:$C,0),19)</f>
        <v>0.57131197700000003</v>
      </c>
      <c r="AB63">
        <f>INDEX([1]krishna_pos!$C$1:$W$354,MATCH(B63,[1]krishna_pos!$C:$C,0),20)</f>
        <v>0.53609747200000002</v>
      </c>
      <c r="AC63">
        <f>INDEX([1]krishna_pos!$C$1:$W$354,MATCH(B63,[1]krishna_pos!$C:$C,0),21)</f>
        <v>0.22835425000000001</v>
      </c>
      <c r="AD63">
        <f>INDEX([2]Analysis_csv!$B$1:$J$325,MATCH(B63,[2]Analysis_csv!$B:$B,0),8)</f>
        <v>8.4227389E-2</v>
      </c>
      <c r="AE63">
        <f>INDEX([2]Analysis_csv!$B$1:$J$325,MATCH(B63,[2]Analysis_csv!$B:$B,0),9)</f>
        <v>2.2433824000000002E-2</v>
      </c>
      <c r="AF63">
        <f t="shared" si="9"/>
        <v>0.58482223626588681</v>
      </c>
      <c r="AG63">
        <f t="shared" si="10"/>
        <v>0.51553874295074731</v>
      </c>
      <c r="AH63">
        <f>INDEX([3]FINAL_DATASET!$B:$G,MATCH(B63,[3]FINAL_DATASET!$B:$B,0),3)</f>
        <v>6.2</v>
      </c>
      <c r="AI63">
        <f>INDEX([3]FINAL_DATASET!$B:$G,MATCH(B63,[3]FINAL_DATASET!$B:$B,0),6)</f>
        <v>3</v>
      </c>
    </row>
    <row r="64" spans="1:35" x14ac:dyDescent="0.25">
      <c r="A64">
        <v>1985</v>
      </c>
      <c r="B64" t="s">
        <v>73</v>
      </c>
      <c r="D64">
        <v>-0.37991552000000001</v>
      </c>
      <c r="E64">
        <v>0.18258803984358499</v>
      </c>
      <c r="F64">
        <v>0.18101713827400601</v>
      </c>
      <c r="G64">
        <v>0.144506911268212</v>
      </c>
      <c r="H64">
        <v>0.16190466968746001</v>
      </c>
      <c r="I64">
        <v>0.16052538012256301</v>
      </c>
      <c r="J64">
        <v>0.163861186162196</v>
      </c>
      <c r="K64">
        <f t="shared" si="0"/>
        <v>8.6979252482882654E-3</v>
      </c>
      <c r="L64">
        <f t="shared" si="1"/>
        <v>1</v>
      </c>
      <c r="M64">
        <f t="shared" si="2"/>
        <v>0.92022900981963662</v>
      </c>
      <c r="N64">
        <f t="shared" si="3"/>
        <v>0.73789813880947974</v>
      </c>
      <c r="O64">
        <f t="shared" si="4"/>
        <v>0.87009269787973764</v>
      </c>
      <c r="P64">
        <f t="shared" si="5"/>
        <v>0.79541160784723874</v>
      </c>
      <c r="Q64">
        <f t="shared" si="6"/>
        <v>0.820114665687107</v>
      </c>
      <c r="R64">
        <v>0.2</v>
      </c>
      <c r="S64">
        <v>131</v>
      </c>
      <c r="T64">
        <f t="shared" si="7"/>
        <v>0.15669856459330145</v>
      </c>
      <c r="U64">
        <v>646</v>
      </c>
      <c r="V64">
        <f t="shared" si="8"/>
        <v>0.69438444924406051</v>
      </c>
      <c r="W64">
        <v>6.2</v>
      </c>
      <c r="X64">
        <f>INDEX([1]krishna_pos!$C$1:$W$354,MATCH(B64,[1]krishna_pos!$C:$C,0),16)</f>
        <v>0.64069184999999995</v>
      </c>
      <c r="Y64">
        <f>INDEX([1]krishna_pos!$C$1:$W$354,MATCH(B64,[1]krishna_pos!$C:$C,0),17)</f>
        <v>0</v>
      </c>
      <c r="Z64">
        <f>INDEX([1]krishna_pos!$C$1:$W$354,MATCH(B64,[1]krishna_pos!$C:$C,0),18)</f>
        <v>0.83601947399999998</v>
      </c>
      <c r="AA64">
        <f>INDEX([1]krishna_pos!$C$1:$W$354,MATCH(B64,[1]krishna_pos!$C:$C,0),19)</f>
        <v>0</v>
      </c>
      <c r="AB64">
        <f>INDEX([1]krishna_pos!$C$1:$W$354,MATCH(B64,[1]krishna_pos!$C:$C,0),20)</f>
        <v>0.68098868099999998</v>
      </c>
      <c r="AC64">
        <f>INDEX([1]krishna_pos!$C$1:$W$354,MATCH(B64,[1]krishna_pos!$C:$C,0),21)</f>
        <v>0</v>
      </c>
      <c r="AD64">
        <f>INDEX([2]Analysis_csv!$B$1:$J$325,MATCH(B64,[2]Analysis_csv!$B:$B,0),8)</f>
        <v>8.2692810000000005E-2</v>
      </c>
      <c r="AE64">
        <f>INDEX([2]Analysis_csv!$B$1:$J$325,MATCH(B64,[2]Analysis_csv!$B:$B,0),9)</f>
        <v>5.1352403999999997E-2</v>
      </c>
      <c r="AF64">
        <f t="shared" si="9"/>
        <v>0.5808525266049982</v>
      </c>
      <c r="AG64">
        <f t="shared" si="10"/>
        <v>0.58507090031542031</v>
      </c>
      <c r="AH64">
        <f>INDEX([3]FINAL_DATASET!$B:$G,MATCH(B64,[3]FINAL_DATASET!$B:$B,0),3)</f>
        <v>6.2</v>
      </c>
      <c r="AI64">
        <f>INDEX([3]FINAL_DATASET!$B:$G,MATCH(B64,[3]FINAL_DATASET!$B:$B,0),6)</f>
        <v>3</v>
      </c>
    </row>
    <row r="65" spans="1:35" x14ac:dyDescent="0.25">
      <c r="A65">
        <v>1997</v>
      </c>
      <c r="B65" t="s">
        <v>75</v>
      </c>
      <c r="D65">
        <v>-0.75498659999999995</v>
      </c>
      <c r="E65">
        <v>8.4755227224908899E-2</v>
      </c>
      <c r="F65">
        <v>7.9728219672908995E-2</v>
      </c>
      <c r="G65">
        <v>0.123738089332456</v>
      </c>
      <c r="H65">
        <v>0.123939550270051</v>
      </c>
      <c r="I65">
        <v>0.129662637488103</v>
      </c>
      <c r="J65">
        <v>0.11102586541491299</v>
      </c>
      <c r="K65">
        <f t="shared" si="0"/>
        <v>3.3765381601516017E-3</v>
      </c>
      <c r="L65">
        <f t="shared" si="1"/>
        <v>0.46418827485915787</v>
      </c>
      <c r="M65">
        <f t="shared" si="2"/>
        <v>0.15079745718140522</v>
      </c>
      <c r="N65">
        <f t="shared" si="3"/>
        <v>0.63184594437003616</v>
      </c>
      <c r="O65">
        <f t="shared" si="4"/>
        <v>0.66606415909214811</v>
      </c>
      <c r="P65">
        <f t="shared" si="5"/>
        <v>0.64248511284247234</v>
      </c>
      <c r="Q65">
        <f t="shared" si="6"/>
        <v>0.55567729387265929</v>
      </c>
      <c r="R65">
        <v>0.44776119402985076</v>
      </c>
      <c r="S65">
        <v>128</v>
      </c>
      <c r="T65">
        <f t="shared" si="7"/>
        <v>0.15311004784688995</v>
      </c>
      <c r="U65">
        <v>362</v>
      </c>
      <c r="V65">
        <f t="shared" si="8"/>
        <v>0.38768898488120951</v>
      </c>
      <c r="W65">
        <v>7.6</v>
      </c>
      <c r="X65">
        <f>INDEX([1]krishna_pos!$C$1:$W$354,MATCH(B65,[1]krishna_pos!$C:$C,0),16)</f>
        <v>0.66443757400000003</v>
      </c>
      <c r="Y65">
        <f>INDEX([1]krishna_pos!$C$1:$W$354,MATCH(B65,[1]krishna_pos!$C:$C,0),17)</f>
        <v>0.32180705500000001</v>
      </c>
      <c r="Z65">
        <f>INDEX([1]krishna_pos!$C$1:$W$354,MATCH(B65,[1]krishna_pos!$C:$C,0),18)</f>
        <v>0.77768665100000001</v>
      </c>
      <c r="AA65">
        <f>INDEX([1]krishna_pos!$C$1:$W$354,MATCH(B65,[1]krishna_pos!$C:$C,0),19)</f>
        <v>0.43716679400000003</v>
      </c>
      <c r="AB65">
        <f>INDEX([1]krishna_pos!$C$1:$W$354,MATCH(B65,[1]krishna_pos!$C:$C,0),20)</f>
        <v>0.71346648199999996</v>
      </c>
      <c r="AC65">
        <f>INDEX([1]krishna_pos!$C$1:$W$354,MATCH(B65,[1]krishna_pos!$C:$C,0),21)</f>
        <v>0.15723363400000001</v>
      </c>
      <c r="AD65">
        <f>INDEX([2]Analysis_csv!$B$1:$J$325,MATCH(B65,[2]Analysis_csv!$B:$B,0),8)</f>
        <v>-3.3977344E-2</v>
      </c>
      <c r="AE65">
        <f>INDEX([2]Analysis_csv!$B$1:$J$325,MATCH(B65,[2]Analysis_csv!$B:$B,0),9)</f>
        <v>4.5838398000000002E-2</v>
      </c>
      <c r="AF65">
        <f t="shared" si="9"/>
        <v>0.27904555709012629</v>
      </c>
      <c r="AG65">
        <f t="shared" si="10"/>
        <v>0.57181296258466896</v>
      </c>
      <c r="AH65">
        <f>INDEX([3]FINAL_DATASET!$B:$G,MATCH(B65,[3]FINAL_DATASET!$B:$B,0),3)</f>
        <v>7.6</v>
      </c>
      <c r="AI65">
        <f>INDEX([3]FINAL_DATASET!$B:$G,MATCH(B65,[3]FINAL_DATASET!$B:$B,0),6)</f>
        <v>1</v>
      </c>
    </row>
    <row r="66" spans="1:35" x14ac:dyDescent="0.25">
      <c r="A66">
        <v>1997</v>
      </c>
      <c r="B66" t="s">
        <v>77</v>
      </c>
      <c r="D66">
        <v>5.5487837666666664</v>
      </c>
      <c r="E66">
        <v>8.3245699516132601E-2</v>
      </c>
      <c r="F66">
        <v>0.10402113134565399</v>
      </c>
      <c r="G66">
        <v>0.11222802401107</v>
      </c>
      <c r="H66">
        <v>0.115936278736505</v>
      </c>
      <c r="I66">
        <v>0.10175625519667</v>
      </c>
      <c r="J66">
        <v>0.10263657960542701</v>
      </c>
      <c r="K66">
        <f t="shared" ref="K66:K129" si="11">(D66-$AK$3)/($AK$2-$AK$3)</f>
        <v>9.2812391854226128E-2</v>
      </c>
      <c r="L66">
        <f t="shared" ref="L66:L129" si="12">(E66-$AL$3)/($AL$2-$AL$3)</f>
        <v>0.45592087842908807</v>
      </c>
      <c r="M66">
        <f t="shared" ref="M66:M129" si="13">(F66-$AM$3)/($AM$2-$AM$3)</f>
        <v>0.33533623007596702</v>
      </c>
      <c r="N66">
        <f t="shared" ref="N66:N129" si="14">(G66-$AN$3)/($AN$2-$AN$3)</f>
        <v>0.57307189886807142</v>
      </c>
      <c r="O66">
        <f t="shared" ref="O66:O129" si="15">(H66-$AO$3)/($AO$2-$AO$3)</f>
        <v>0.62305373737960812</v>
      </c>
      <c r="P66">
        <f t="shared" ref="P66:P129" si="16">(I66-MIN(I:I))/(MAX(I:I)-MIN(I:I))</f>
        <v>0.50420753710534771</v>
      </c>
      <c r="Q66">
        <f t="shared" ref="Q66:Q129" si="17">(J66-MIN(J:J))/(MAX(J:J)-MIN(J:J))</f>
        <v>0.51368945960793022</v>
      </c>
      <c r="R66">
        <v>0.30769230769230771</v>
      </c>
      <c r="S66">
        <v>44</v>
      </c>
      <c r="T66">
        <f t="shared" si="7"/>
        <v>5.2631578947368418E-2</v>
      </c>
      <c r="U66">
        <v>363</v>
      </c>
      <c r="V66">
        <f t="shared" si="8"/>
        <v>0.38876889848812096</v>
      </c>
      <c r="W66">
        <v>7</v>
      </c>
      <c r="X66">
        <f>INDEX([1]krishna_pos!$C$1:$W$354,MATCH(B66,[1]krishna_pos!$C:$C,0),16)</f>
        <v>0.69780861900000002</v>
      </c>
      <c r="Y66">
        <f>INDEX([1]krishna_pos!$C$1:$W$354,MATCH(B66,[1]krishna_pos!$C:$C,0),17)</f>
        <v>0.34225179999999999</v>
      </c>
      <c r="Z66">
        <f>INDEX([1]krishna_pos!$C$1:$W$354,MATCH(B66,[1]krishna_pos!$C:$C,0),18)</f>
        <v>0.90477501599999999</v>
      </c>
      <c r="AA66">
        <f>INDEX([1]krishna_pos!$C$1:$W$354,MATCH(B66,[1]krishna_pos!$C:$C,0),19)</f>
        <v>0.49480249500000001</v>
      </c>
      <c r="AB66">
        <f>INDEX([1]krishna_pos!$C$1:$W$354,MATCH(B66,[1]krishna_pos!$C:$C,0),20)</f>
        <v>0.77449757399999997</v>
      </c>
      <c r="AC66">
        <f>INDEX([1]krishna_pos!$C$1:$W$354,MATCH(B66,[1]krishna_pos!$C:$C,0),21)</f>
        <v>0.180718031</v>
      </c>
      <c r="AD66">
        <f>INDEX([2]Analysis_csv!$B$1:$J$325,MATCH(B66,[2]Analysis_csv!$B:$B,0),8)</f>
        <v>1.2236364E-2</v>
      </c>
      <c r="AE66">
        <f>INDEX([2]Analysis_csv!$B$1:$J$325,MATCH(B66,[2]Analysis_csv!$B:$B,0),9)</f>
        <v>3.0088705E-2</v>
      </c>
      <c r="AF66">
        <f t="shared" si="9"/>
        <v>0.39859300503062695</v>
      </c>
      <c r="AG66">
        <f t="shared" si="10"/>
        <v>0.53394422448890877</v>
      </c>
      <c r="AH66">
        <f>INDEX([3]FINAL_DATASET!$B:$G,MATCH(B66,[3]FINAL_DATASET!$B:$B,0),3)</f>
        <v>7</v>
      </c>
      <c r="AI66">
        <f>INDEX([3]FINAL_DATASET!$B:$G,MATCH(B66,[3]FINAL_DATASET!$B:$B,0),6)</f>
        <v>1</v>
      </c>
    </row>
    <row r="67" spans="1:35" x14ac:dyDescent="0.25">
      <c r="A67">
        <v>2002</v>
      </c>
      <c r="B67" t="s">
        <v>78</v>
      </c>
      <c r="D67">
        <v>2.5134600588235294</v>
      </c>
      <c r="E67">
        <v>0.10589361093227299</v>
      </c>
      <c r="F67">
        <v>0.10138524879433899</v>
      </c>
      <c r="G67">
        <v>0.123881642003782</v>
      </c>
      <c r="H67">
        <v>0.13230770900949099</v>
      </c>
      <c r="I67">
        <v>0.128369342822548</v>
      </c>
      <c r="J67">
        <v>0.13780639853944199</v>
      </c>
      <c r="K67">
        <f t="shared" si="11"/>
        <v>4.9748201495343827E-2</v>
      </c>
      <c r="L67">
        <f t="shared" si="12"/>
        <v>0.57995918584255202</v>
      </c>
      <c r="M67">
        <f t="shared" si="13"/>
        <v>0.3153130011577312</v>
      </c>
      <c r="N67">
        <f t="shared" si="14"/>
        <v>0.63257896985693474</v>
      </c>
      <c r="O67">
        <f t="shared" si="15"/>
        <v>0.71103552296905537</v>
      </c>
      <c r="P67">
        <f t="shared" si="16"/>
        <v>0.63607677050704892</v>
      </c>
      <c r="Q67">
        <f t="shared" si="17"/>
        <v>0.68971213448833546</v>
      </c>
      <c r="R67">
        <v>0.32330827067669171</v>
      </c>
      <c r="S67">
        <v>137</v>
      </c>
      <c r="T67">
        <f t="shared" ref="T67:T130" si="18">(S67-$AP$3)/($AP$2-$AP$3)</f>
        <v>0.1638755980861244</v>
      </c>
      <c r="U67">
        <v>546</v>
      </c>
      <c r="V67">
        <f t="shared" ref="V67:V130" si="19">(U67-$AQ$3)/($AQ$2-$AQ$3)</f>
        <v>0.58639308855291572</v>
      </c>
      <c r="W67">
        <v>7.7</v>
      </c>
      <c r="X67">
        <f>INDEX([1]krishna_pos!$C$1:$W$354,MATCH(B67,[1]krishna_pos!$C:$C,0),16)</f>
        <v>0.62473389499999998</v>
      </c>
      <c r="Y67">
        <f>INDEX([1]krishna_pos!$C$1:$W$354,MATCH(B67,[1]krishna_pos!$C:$C,0),17)</f>
        <v>0.34678442700000001</v>
      </c>
      <c r="Z67">
        <f>INDEX([1]krishna_pos!$C$1:$W$354,MATCH(B67,[1]krishna_pos!$C:$C,0),18)</f>
        <v>0.80434463300000003</v>
      </c>
      <c r="AA67">
        <f>INDEX([1]krishna_pos!$C$1:$W$354,MATCH(B67,[1]krishna_pos!$C:$C,0),19)</f>
        <v>0.51996891999999995</v>
      </c>
      <c r="AB67">
        <f>INDEX([1]krishna_pos!$C$1:$W$354,MATCH(B67,[1]krishna_pos!$C:$C,0),20)</f>
        <v>0.55830698999999995</v>
      </c>
      <c r="AC67">
        <f>INDEX([1]krishna_pos!$C$1:$W$354,MATCH(B67,[1]krishna_pos!$C:$C,0),21)</f>
        <v>0.240615106</v>
      </c>
      <c r="AD67">
        <f>INDEX([2]Analysis_csv!$B$1:$J$325,MATCH(B67,[2]Analysis_csv!$B:$B,0),8)</f>
        <v>-3.1280292000000001E-2</v>
      </c>
      <c r="AE67">
        <f>INDEX([2]Analysis_csv!$B$1:$J$325,MATCH(B67,[2]Analysis_csv!$B:$B,0),9)</f>
        <v>8.3567769999999993E-3</v>
      </c>
      <c r="AF67">
        <f t="shared" ref="AF67:AF130" si="20">(AD67-MIN(AD:AD))/(MAX(AD:AD)-MIN(AD:AD))</f>
        <v>0.28602239789162232</v>
      </c>
      <c r="AG67">
        <f t="shared" ref="AG67:AG130" si="21">(AE67-MIN(AE:AE))/(MAX(AE:AE)-MIN(AE:AE))</f>
        <v>0.48169173361509193</v>
      </c>
      <c r="AH67">
        <f>INDEX([3]FINAL_DATASET!$B:$G,MATCH(B67,[3]FINAL_DATASET!$B:$B,0),3)</f>
        <v>7.7</v>
      </c>
      <c r="AI67">
        <f>INDEX([3]FINAL_DATASET!$B:$G,MATCH(B67,[3]FINAL_DATASET!$B:$B,0),6)</f>
        <v>1</v>
      </c>
    </row>
    <row r="68" spans="1:35" x14ac:dyDescent="0.25">
      <c r="A68">
        <v>1992</v>
      </c>
      <c r="B68" t="s">
        <v>79</v>
      </c>
      <c r="D68">
        <v>0.41676200000000002</v>
      </c>
      <c r="E68">
        <v>7.8505124851044703E-2</v>
      </c>
      <c r="F68">
        <v>7.9427389951323396E-2</v>
      </c>
      <c r="G68">
        <v>9.9774192637760398E-2</v>
      </c>
      <c r="H68">
        <v>9.9426983532454494E-2</v>
      </c>
      <c r="I68">
        <v>0.124310308995045</v>
      </c>
      <c r="J68">
        <v>0.13279917292313301</v>
      </c>
      <c r="K68">
        <f t="shared" si="11"/>
        <v>2.000092805068172E-2</v>
      </c>
      <c r="L68">
        <f t="shared" si="12"/>
        <v>0.4299576517623856</v>
      </c>
      <c r="M68">
        <f t="shared" si="13"/>
        <v>0.14851223306255648</v>
      </c>
      <c r="N68">
        <f t="shared" si="14"/>
        <v>0.50947868446218192</v>
      </c>
      <c r="O68">
        <f t="shared" si="15"/>
        <v>0.5343310511722571</v>
      </c>
      <c r="P68">
        <f t="shared" si="16"/>
        <v>0.61596404677093053</v>
      </c>
      <c r="Q68">
        <f t="shared" si="17"/>
        <v>0.6646512933061266</v>
      </c>
      <c r="R68">
        <v>0.38709677419354838</v>
      </c>
      <c r="S68">
        <v>115</v>
      </c>
      <c r="T68">
        <f t="shared" si="18"/>
        <v>0.13755980861244019</v>
      </c>
      <c r="U68">
        <v>431</v>
      </c>
      <c r="V68">
        <f t="shared" si="19"/>
        <v>0.46220302375809935</v>
      </c>
      <c r="W68">
        <v>7.7</v>
      </c>
      <c r="X68">
        <f>INDEX([1]krishna_pos!$C$1:$W$354,MATCH(B68,[1]krishna_pos!$C:$C,0),16)</f>
        <v>0.67798719799999996</v>
      </c>
      <c r="Y68">
        <f>INDEX([1]krishna_pos!$C$1:$W$354,MATCH(B68,[1]krishna_pos!$C:$C,0),17)</f>
        <v>0.32802567100000002</v>
      </c>
      <c r="Z68">
        <f>INDEX([1]krishna_pos!$C$1:$W$354,MATCH(B68,[1]krishna_pos!$C:$C,0),18)</f>
        <v>0.84422181500000004</v>
      </c>
      <c r="AA68">
        <f>INDEX([1]krishna_pos!$C$1:$W$354,MATCH(B68,[1]krishna_pos!$C:$C,0),19)</f>
        <v>0.50213160300000004</v>
      </c>
      <c r="AB68">
        <f>INDEX([1]krishna_pos!$C$1:$W$354,MATCH(B68,[1]krishna_pos!$C:$C,0),20)</f>
        <v>0.68286099899999997</v>
      </c>
      <c r="AC68">
        <f>INDEX([1]krishna_pos!$C$1:$W$354,MATCH(B68,[1]krishna_pos!$C:$C,0),21)</f>
        <v>0.244200683</v>
      </c>
      <c r="AD68">
        <f>INDEX([2]Analysis_csv!$B$1:$J$325,MATCH(B68,[2]Analysis_csv!$B:$B,0),8)</f>
        <v>6.3182609000000001E-2</v>
      </c>
      <c r="AE68">
        <f>INDEX([2]Analysis_csv!$B$1:$J$325,MATCH(B68,[2]Analysis_csv!$B:$B,0),9)</f>
        <v>2.7946868E-2</v>
      </c>
      <c r="AF68">
        <f t="shared" si="20"/>
        <v>0.53038276688876418</v>
      </c>
      <c r="AG68">
        <f t="shared" si="21"/>
        <v>0.52879436763793342</v>
      </c>
      <c r="AH68">
        <f>INDEX([3]FINAL_DATASET!$B:$G,MATCH(B68,[3]FINAL_DATASET!$B:$B,0),3)</f>
        <v>7.7</v>
      </c>
      <c r="AI68">
        <f>INDEX([3]FINAL_DATASET!$B:$G,MATCH(B68,[3]FINAL_DATASET!$B:$B,0),6)</f>
        <v>3</v>
      </c>
    </row>
    <row r="69" spans="1:35" x14ac:dyDescent="0.25">
      <c r="A69">
        <v>1955</v>
      </c>
      <c r="B69" t="s">
        <v>80</v>
      </c>
      <c r="D69">
        <v>7.7463556851311957</v>
      </c>
      <c r="E69">
        <v>9.8830825100902506E-2</v>
      </c>
      <c r="F69">
        <v>0.11030710805596899</v>
      </c>
      <c r="G69">
        <v>0.151692912156913</v>
      </c>
      <c r="H69">
        <v>0.146256257082546</v>
      </c>
      <c r="I69">
        <v>0</v>
      </c>
      <c r="J69">
        <v>0</v>
      </c>
      <c r="K69">
        <f t="shared" si="11"/>
        <v>0.12399083097080336</v>
      </c>
      <c r="L69">
        <f t="shared" si="12"/>
        <v>0.54127764986998306</v>
      </c>
      <c r="M69">
        <f t="shared" si="13"/>
        <v>0.38308704908819657</v>
      </c>
      <c r="N69">
        <f t="shared" si="14"/>
        <v>0.77459213935741178</v>
      </c>
      <c r="O69">
        <f t="shared" si="15"/>
        <v>0.78599648516871234</v>
      </c>
      <c r="P69">
        <f t="shared" si="16"/>
        <v>0</v>
      </c>
      <c r="Q69">
        <f t="shared" si="17"/>
        <v>0</v>
      </c>
      <c r="R69">
        <v>0.34482758620689657</v>
      </c>
      <c r="S69">
        <v>154</v>
      </c>
      <c r="T69">
        <f t="shared" si="18"/>
        <v>0.18421052631578946</v>
      </c>
      <c r="U69">
        <v>308</v>
      </c>
      <c r="V69">
        <f t="shared" si="19"/>
        <v>0.32937365010799136</v>
      </c>
      <c r="W69">
        <v>7.7</v>
      </c>
      <c r="X69">
        <f>INDEX([1]krishna_pos!$C$1:$W$354,MATCH(B69,[1]krishna_pos!$C:$C,0),16)</f>
        <v>0.57489237000000004</v>
      </c>
      <c r="Y69">
        <f>INDEX([1]krishna_pos!$C$1:$W$354,MATCH(B69,[1]krishna_pos!$C:$C,0),17)</f>
        <v>0.29750447200000002</v>
      </c>
      <c r="Z69">
        <f>INDEX([1]krishna_pos!$C$1:$W$354,MATCH(B69,[1]krishna_pos!$C:$C,0),18)</f>
        <v>0.90317682499999996</v>
      </c>
      <c r="AA69">
        <f>INDEX([1]krishna_pos!$C$1:$W$354,MATCH(B69,[1]krishna_pos!$C:$C,0),19)</f>
        <v>0.52933507199999996</v>
      </c>
      <c r="AB69">
        <f>INDEX([1]krishna_pos!$C$1:$W$354,MATCH(B69,[1]krishna_pos!$C:$C,0),20)</f>
        <v>0.75879282999999997</v>
      </c>
      <c r="AC69">
        <f>INDEX([1]krishna_pos!$C$1:$W$354,MATCH(B69,[1]krishna_pos!$C:$C,0),21)</f>
        <v>0.224892487</v>
      </c>
      <c r="AD69">
        <f>INDEX([2]Analysis_csv!$B$1:$J$325,MATCH(B69,[2]Analysis_csv!$B:$B,0),8)</f>
        <v>5.8568699000000002E-2</v>
      </c>
      <c r="AE69">
        <f>INDEX([2]Analysis_csv!$B$1:$J$325,MATCH(B69,[2]Analysis_csv!$B:$B,0),9)</f>
        <v>6.1634258999999997E-2</v>
      </c>
      <c r="AF69">
        <f t="shared" si="20"/>
        <v>0.51844732198728261</v>
      </c>
      <c r="AG69">
        <f t="shared" si="21"/>
        <v>0.60979270753627113</v>
      </c>
      <c r="AH69">
        <f>INDEX([3]FINAL_DATASET!$B:$G,MATCH(B69,[3]FINAL_DATASET!$B:$B,0),3)</f>
        <v>7.7</v>
      </c>
      <c r="AI69">
        <f>INDEX([3]FINAL_DATASET!$B:$G,MATCH(B69,[3]FINAL_DATASET!$B:$B,0),6)</f>
        <v>3</v>
      </c>
    </row>
    <row r="70" spans="1:35" x14ac:dyDescent="0.25">
      <c r="A70">
        <v>1927</v>
      </c>
      <c r="B70" t="s">
        <v>82</v>
      </c>
      <c r="D70">
        <v>-0.99297752105376813</v>
      </c>
      <c r="E70">
        <v>8.7377395766467594E-2</v>
      </c>
      <c r="F70">
        <v>0.104324896244317</v>
      </c>
      <c r="G70">
        <v>6.8612523045338103E-2</v>
      </c>
      <c r="H70">
        <v>8.2224319114011707E-2</v>
      </c>
      <c r="I70">
        <v>7.3848422432610805E-2</v>
      </c>
      <c r="J70">
        <v>0.10198979013691301</v>
      </c>
      <c r="K70">
        <f t="shared" si="11"/>
        <v>0</v>
      </c>
      <c r="L70">
        <f t="shared" si="12"/>
        <v>0.47854939371341026</v>
      </c>
      <c r="M70">
        <f t="shared" si="13"/>
        <v>0.33764375098588756</v>
      </c>
      <c r="N70">
        <f t="shared" si="14"/>
        <v>0.35035731239322865</v>
      </c>
      <c r="O70">
        <f t="shared" si="15"/>
        <v>0.44188212599019389</v>
      </c>
      <c r="P70">
        <f t="shared" si="16"/>
        <v>0.3659227742009174</v>
      </c>
      <c r="Q70">
        <f t="shared" si="17"/>
        <v>0.51045232004386498</v>
      </c>
      <c r="R70">
        <v>0.36363636363636365</v>
      </c>
      <c r="S70">
        <v>64</v>
      </c>
      <c r="T70">
        <f t="shared" si="18"/>
        <v>7.6555023923444973E-2</v>
      </c>
      <c r="U70">
        <v>209</v>
      </c>
      <c r="V70">
        <f t="shared" si="19"/>
        <v>0.2224622030237581</v>
      </c>
      <c r="W70">
        <v>8.4</v>
      </c>
      <c r="X70">
        <f>INDEX([1]krishna_pos!$C$1:$W$354,MATCH(B70,[1]krishna_pos!$C:$C,0),16)</f>
        <v>0.59946832100000003</v>
      </c>
      <c r="Y70">
        <f>INDEX([1]krishna_pos!$C$1:$W$354,MATCH(B70,[1]krishna_pos!$C:$C,0),17)</f>
        <v>0.28453378000000001</v>
      </c>
      <c r="Z70">
        <f>INDEX([1]krishna_pos!$C$1:$W$354,MATCH(B70,[1]krishna_pos!$C:$C,0),18)</f>
        <v>0.80475834700000004</v>
      </c>
      <c r="AA70">
        <f>INDEX([1]krishna_pos!$C$1:$W$354,MATCH(B70,[1]krishna_pos!$C:$C,0),19)</f>
        <v>0.428376068</v>
      </c>
      <c r="AB70">
        <f>INDEX([1]krishna_pos!$C$1:$W$354,MATCH(B70,[1]krishna_pos!$C:$C,0),20)</f>
        <v>0.53635981499999996</v>
      </c>
      <c r="AC70">
        <f>INDEX([1]krishna_pos!$C$1:$W$354,MATCH(B70,[1]krishna_pos!$C:$C,0),21)</f>
        <v>0.185737977</v>
      </c>
      <c r="AD70">
        <f>INDEX([2]Analysis_csv!$B$1:$J$325,MATCH(B70,[2]Analysis_csv!$B:$B,0),8)</f>
        <v>1.2796874999999999E-2</v>
      </c>
      <c r="AE70">
        <f>INDEX([2]Analysis_csv!$B$1:$J$325,MATCH(B70,[2]Analysis_csv!$B:$B,0),9)</f>
        <v>1.3589952000000001E-2</v>
      </c>
      <c r="AF70">
        <f t="shared" si="20"/>
        <v>0.40004295705768739</v>
      </c>
      <c r="AG70">
        <f t="shared" si="21"/>
        <v>0.49427443814681066</v>
      </c>
      <c r="AH70">
        <f>INDEX([3]FINAL_DATASET!$B:$G,MATCH(B70,[3]FINAL_DATASET!$B:$B,0),3)</f>
        <v>8.4</v>
      </c>
      <c r="AI70">
        <f>INDEX([3]FINAL_DATASET!$B:$G,MATCH(B70,[3]FINAL_DATASET!$B:$B,0),6)</f>
        <v>1</v>
      </c>
    </row>
    <row r="71" spans="1:35" x14ac:dyDescent="0.25">
      <c r="A71">
        <v>2001</v>
      </c>
      <c r="B71" t="s">
        <v>83</v>
      </c>
      <c r="D71">
        <v>-0.92787310666666667</v>
      </c>
      <c r="E71">
        <v>0.111111271116606</v>
      </c>
      <c r="F71">
        <v>0.117368415333708</v>
      </c>
      <c r="G71">
        <v>0.126095477148783</v>
      </c>
      <c r="H71">
        <v>0.13722344569821701</v>
      </c>
      <c r="I71">
        <v>0.16826624596884299</v>
      </c>
      <c r="J71">
        <v>0.192338120736742</v>
      </c>
      <c r="K71">
        <f t="shared" si="11"/>
        <v>9.2368035973400188E-4</v>
      </c>
      <c r="L71">
        <f t="shared" si="12"/>
        <v>0.60853531924539006</v>
      </c>
      <c r="M71">
        <f t="shared" si="13"/>
        <v>0.43672759237174902</v>
      </c>
      <c r="N71">
        <f t="shared" si="14"/>
        <v>0.64388351452397308</v>
      </c>
      <c r="O71">
        <f t="shared" si="15"/>
        <v>0.73745320817737336</v>
      </c>
      <c r="P71">
        <f t="shared" si="16"/>
        <v>0.83376800073799695</v>
      </c>
      <c r="Q71">
        <f t="shared" si="17"/>
        <v>0.96263988612143492</v>
      </c>
      <c r="R71">
        <v>0.375</v>
      </c>
      <c r="S71">
        <v>84</v>
      </c>
      <c r="T71">
        <f t="shared" si="18"/>
        <v>0.10047846889952153</v>
      </c>
      <c r="U71">
        <v>220</v>
      </c>
      <c r="V71">
        <f t="shared" si="19"/>
        <v>0.23434125269978401</v>
      </c>
      <c r="W71">
        <v>4.5</v>
      </c>
      <c r="X71">
        <f>INDEX([1]krishna_pos!$C$1:$W$354,MATCH(B71,[1]krishna_pos!$C:$C,0),16)</f>
        <v>0.52107464599999997</v>
      </c>
      <c r="Y71">
        <f>INDEX([1]krishna_pos!$C$1:$W$354,MATCH(B71,[1]krishna_pos!$C:$C,0),17)</f>
        <v>0.3310671</v>
      </c>
      <c r="Z71">
        <f>INDEX([1]krishna_pos!$C$1:$W$354,MATCH(B71,[1]krishna_pos!$C:$C,0),18)</f>
        <v>0.69258266300000004</v>
      </c>
      <c r="AA71">
        <f>INDEX([1]krishna_pos!$C$1:$W$354,MATCH(B71,[1]krishna_pos!$C:$C,0),19)</f>
        <v>0.49570135700000001</v>
      </c>
      <c r="AB71">
        <f>INDEX([1]krishna_pos!$C$1:$W$354,MATCH(B71,[1]krishna_pos!$C:$C,0),20)</f>
        <v>0.50366300399999997</v>
      </c>
      <c r="AC71">
        <f>INDEX([1]krishna_pos!$C$1:$W$354,MATCH(B71,[1]krishna_pos!$C:$C,0),21)</f>
        <v>0.26733977199999998</v>
      </c>
      <c r="AD71">
        <f>INDEX([2]Analysis_csv!$B$1:$J$325,MATCH(B71,[2]Analysis_csv!$B:$B,0),8)</f>
        <v>0.12537142900000001</v>
      </c>
      <c r="AE71">
        <f>INDEX([2]Analysis_csv!$B$1:$J$325,MATCH(B71,[2]Analysis_csv!$B:$B,0),9)</f>
        <v>2.0064545E-2</v>
      </c>
      <c r="AF71">
        <f t="shared" si="20"/>
        <v>0.69125526648198365</v>
      </c>
      <c r="AG71">
        <f t="shared" si="21"/>
        <v>0.50984202200978768</v>
      </c>
      <c r="AH71">
        <f>INDEX([3]FINAL_DATASET!$B:$G,MATCH(B71,[3]FINAL_DATASET!$B:$B,0),3)</f>
        <v>4.5</v>
      </c>
      <c r="AI71">
        <f>INDEX([3]FINAL_DATASET!$B:$G,MATCH(B71,[3]FINAL_DATASET!$B:$B,0),6)</f>
        <v>3</v>
      </c>
    </row>
    <row r="72" spans="1:35" x14ac:dyDescent="0.25">
      <c r="A72">
        <v>1995</v>
      </c>
      <c r="B72" t="s">
        <v>88</v>
      </c>
      <c r="D72">
        <v>-0.56232336764705881</v>
      </c>
      <c r="E72">
        <v>0.10643479136336299</v>
      </c>
      <c r="F72">
        <v>0.115134059203508</v>
      </c>
      <c r="G72">
        <v>8.7962277071247194E-2</v>
      </c>
      <c r="H72">
        <v>8.1394933552422499E-2</v>
      </c>
      <c r="I72">
        <v>5.84383221732271E-2</v>
      </c>
      <c r="J72">
        <v>5.7579974102441797E-2</v>
      </c>
      <c r="K72">
        <f t="shared" si="11"/>
        <v>6.1099817437027916E-3</v>
      </c>
      <c r="L72">
        <f t="shared" si="12"/>
        <v>0.5829231282319528</v>
      </c>
      <c r="M72">
        <f t="shared" si="13"/>
        <v>0.41975452038963867</v>
      </c>
      <c r="N72">
        <f t="shared" si="14"/>
        <v>0.44916329583604547</v>
      </c>
      <c r="O72">
        <f t="shared" si="15"/>
        <v>0.43742492088141777</v>
      </c>
      <c r="P72">
        <f t="shared" si="16"/>
        <v>0.28956492589652527</v>
      </c>
      <c r="Q72">
        <f t="shared" si="17"/>
        <v>0.28818405576872874</v>
      </c>
      <c r="R72">
        <v>0.3125</v>
      </c>
      <c r="S72">
        <v>85</v>
      </c>
      <c r="T72">
        <f t="shared" si="18"/>
        <v>0.10167464114832536</v>
      </c>
      <c r="U72">
        <v>293</v>
      </c>
      <c r="V72">
        <f t="shared" si="19"/>
        <v>0.31317494600431967</v>
      </c>
      <c r="W72">
        <v>6.2</v>
      </c>
      <c r="X72">
        <f>INDEX([1]krishna_pos!$C$1:$W$354,MATCH(B72,[1]krishna_pos!$C:$C,0),16)</f>
        <v>0.65944477099999999</v>
      </c>
      <c r="Y72">
        <f>INDEX([1]krishna_pos!$C$1:$W$354,MATCH(B72,[1]krishna_pos!$C:$C,0),17)</f>
        <v>0.313134299</v>
      </c>
      <c r="Z72">
        <f>INDEX([1]krishna_pos!$C$1:$W$354,MATCH(B72,[1]krishna_pos!$C:$C,0),18)</f>
        <v>0.882892334</v>
      </c>
      <c r="AA72">
        <f>INDEX([1]krishna_pos!$C$1:$W$354,MATCH(B72,[1]krishna_pos!$C:$C,0),19)</f>
        <v>0.48567119199999997</v>
      </c>
      <c r="AB72">
        <f>INDEX([1]krishna_pos!$C$1:$W$354,MATCH(B72,[1]krishna_pos!$C:$C,0),20)</f>
        <v>0.588628763</v>
      </c>
      <c r="AC72">
        <f>INDEX([1]krishna_pos!$C$1:$W$354,MATCH(B72,[1]krishna_pos!$C:$C,0),21)</f>
        <v>0.20895522399999999</v>
      </c>
      <c r="AD72">
        <f>INDEX([2]Analysis_csv!$B$1:$J$325,MATCH(B72,[2]Analysis_csv!$B:$B,0),8)</f>
        <v>0.114112941</v>
      </c>
      <c r="AE72">
        <f>INDEX([2]Analysis_csv!$B$1:$J$325,MATCH(B72,[2]Analysis_csv!$B:$B,0),9)</f>
        <v>7.4894200000000001E-3</v>
      </c>
      <c r="AF72">
        <f t="shared" si="20"/>
        <v>0.6621313643690272</v>
      </c>
      <c r="AG72">
        <f t="shared" si="21"/>
        <v>0.47960625073815427</v>
      </c>
      <c r="AH72">
        <f>INDEX([3]FINAL_DATASET!$B:$G,MATCH(B72,[3]FINAL_DATASET!$B:$B,0),3)</f>
        <v>6.2</v>
      </c>
      <c r="AI72">
        <f>INDEX([3]FINAL_DATASET!$B:$G,MATCH(B72,[3]FINAL_DATASET!$B:$B,0),6)</f>
        <v>3</v>
      </c>
    </row>
    <row r="73" spans="1:35" x14ac:dyDescent="0.25">
      <c r="A73">
        <v>1984</v>
      </c>
      <c r="B73" t="s">
        <v>89</v>
      </c>
      <c r="D73">
        <v>4.4388480000000001</v>
      </c>
      <c r="E73">
        <v>0.15894883446705399</v>
      </c>
      <c r="F73">
        <v>0.16949088505568399</v>
      </c>
      <c r="G73">
        <v>0</v>
      </c>
      <c r="H73">
        <v>0</v>
      </c>
      <c r="I73">
        <v>0</v>
      </c>
      <c r="J73">
        <v>0</v>
      </c>
      <c r="K73">
        <f t="shared" si="11"/>
        <v>7.7064982436787E-2</v>
      </c>
      <c r="L73">
        <f t="shared" si="12"/>
        <v>0.87053256392487899</v>
      </c>
      <c r="M73">
        <f t="shared" si="13"/>
        <v>0.83267093305901785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  <c r="R73">
        <v>0.33333333333333331</v>
      </c>
      <c r="S73">
        <v>160</v>
      </c>
      <c r="T73">
        <f t="shared" si="18"/>
        <v>0.19138755980861244</v>
      </c>
      <c r="U73">
        <v>103</v>
      </c>
      <c r="V73">
        <f t="shared" si="19"/>
        <v>0.10799136069114471</v>
      </c>
      <c r="W73">
        <v>7.4</v>
      </c>
      <c r="X73">
        <f>INDEX([1]krishna_pos!$C$1:$W$354,MATCH(B73,[1]krishna_pos!$C:$C,0),16)</f>
        <v>0.66318591299999996</v>
      </c>
      <c r="Y73">
        <f>INDEX([1]krishna_pos!$C$1:$W$354,MATCH(B73,[1]krishna_pos!$C:$C,0),17)</f>
        <v>0.28571428599999998</v>
      </c>
      <c r="Z73">
        <f>INDEX([1]krishna_pos!$C$1:$W$354,MATCH(B73,[1]krishna_pos!$C:$C,0),18)</f>
        <v>0.84621009000000003</v>
      </c>
      <c r="AA73">
        <f>INDEX([1]krishna_pos!$C$1:$W$354,MATCH(B73,[1]krishna_pos!$C:$C,0),19)</f>
        <v>0.47252747299999998</v>
      </c>
      <c r="AB73">
        <f>INDEX([1]krishna_pos!$C$1:$W$354,MATCH(B73,[1]krishna_pos!$C:$C,0),20)</f>
        <v>0.64273504299999995</v>
      </c>
      <c r="AC73">
        <f>INDEX([1]krishna_pos!$C$1:$W$354,MATCH(B73,[1]krishna_pos!$C:$C,0),21)</f>
        <v>0.17484008500000001</v>
      </c>
      <c r="AD73">
        <f>INDEX([2]Analysis_csv!$B$1:$J$325,MATCH(B73,[2]Analysis_csv!$B:$B,0),8)</f>
        <v>2.7564374999999999E-2</v>
      </c>
      <c r="AE73">
        <f>INDEX([2]Analysis_csv!$B$1:$J$325,MATCH(B73,[2]Analysis_csv!$B:$B,0),9)</f>
        <v>-3.5043689000000003E-2</v>
      </c>
      <c r="AF73">
        <f t="shared" si="20"/>
        <v>0.43824411021902515</v>
      </c>
      <c r="AG73">
        <f t="shared" si="21"/>
        <v>0.37733916749282237</v>
      </c>
      <c r="AH73">
        <f>INDEX([3]FINAL_DATASET!$B:$G,MATCH(B73,[3]FINAL_DATASET!$B:$B,0),3)</f>
        <v>7.4</v>
      </c>
      <c r="AI73">
        <f>INDEX([3]FINAL_DATASET!$B:$G,MATCH(B73,[3]FINAL_DATASET!$B:$B,0),6)</f>
        <v>3</v>
      </c>
    </row>
    <row r="74" spans="1:35" x14ac:dyDescent="0.25">
      <c r="A74">
        <v>1939</v>
      </c>
      <c r="B74" t="s">
        <v>90</v>
      </c>
      <c r="D74">
        <v>7.3237044308105783E-4</v>
      </c>
      <c r="E74">
        <v>0.100280595572451</v>
      </c>
      <c r="F74">
        <v>9.9506828628239993E-2</v>
      </c>
      <c r="G74">
        <v>0.13199504673906901</v>
      </c>
      <c r="H74">
        <v>0.136140231355348</v>
      </c>
      <c r="I74">
        <v>0</v>
      </c>
      <c r="J74">
        <v>0</v>
      </c>
      <c r="K74">
        <f t="shared" si="11"/>
        <v>1.4098434318009853E-2</v>
      </c>
      <c r="L74">
        <f t="shared" si="12"/>
        <v>0.549217767266448</v>
      </c>
      <c r="M74">
        <f t="shared" si="13"/>
        <v>0.30104376257892318</v>
      </c>
      <c r="N74">
        <f t="shared" si="14"/>
        <v>0.67400858869685565</v>
      </c>
      <c r="O74">
        <f t="shared" si="15"/>
        <v>0.73163190054129157</v>
      </c>
      <c r="P74">
        <f t="shared" si="16"/>
        <v>0</v>
      </c>
      <c r="Q74">
        <f t="shared" si="17"/>
        <v>0</v>
      </c>
      <c r="R74">
        <v>0.18518518518518517</v>
      </c>
      <c r="S74">
        <v>450</v>
      </c>
      <c r="T74">
        <f t="shared" si="18"/>
        <v>0.53827751196172247</v>
      </c>
      <c r="U74">
        <v>565</v>
      </c>
      <c r="V74">
        <f t="shared" si="19"/>
        <v>0.60691144708423328</v>
      </c>
      <c r="W74">
        <v>7.9</v>
      </c>
      <c r="X74">
        <f>INDEX([1]krishna_pos!$C$1:$W$354,MATCH(B74,[1]krishna_pos!$C:$C,0),16)</f>
        <v>0.61847118199999995</v>
      </c>
      <c r="Y74">
        <f>INDEX([1]krishna_pos!$C$1:$W$354,MATCH(B74,[1]krishna_pos!$C:$C,0),17)</f>
        <v>0.30878717900000002</v>
      </c>
      <c r="Z74">
        <f>INDEX([1]krishna_pos!$C$1:$W$354,MATCH(B74,[1]krishna_pos!$C:$C,0),18)</f>
        <v>0.81547853599999998</v>
      </c>
      <c r="AA74">
        <f>INDEX([1]krishna_pos!$C$1:$W$354,MATCH(B74,[1]krishna_pos!$C:$C,0),19)</f>
        <v>0.53787941800000005</v>
      </c>
      <c r="AB74">
        <f>INDEX([1]krishna_pos!$C$1:$W$354,MATCH(B74,[1]krishna_pos!$C:$C,0),20)</f>
        <v>0.668767377</v>
      </c>
      <c r="AC74">
        <f>INDEX([1]krishna_pos!$C$1:$W$354,MATCH(B74,[1]krishna_pos!$C:$C,0),21)</f>
        <v>0.228156515</v>
      </c>
      <c r="AD74">
        <f>INDEX([2]Analysis_csv!$B$1:$J$325,MATCH(B74,[2]Analysis_csv!$B:$B,0),8)</f>
        <v>0.14255288899999999</v>
      </c>
      <c r="AE74">
        <f>INDEX([2]Analysis_csv!$B$1:$J$325,MATCH(B74,[2]Analysis_csv!$B:$B,0),9)</f>
        <v>0.15964531000000001</v>
      </c>
      <c r="AF74">
        <f t="shared" si="20"/>
        <v>0.73570094686088316</v>
      </c>
      <c r="AG74">
        <f t="shared" si="21"/>
        <v>0.84545157535097681</v>
      </c>
      <c r="AH74">
        <f>INDEX([3]FINAL_DATASET!$B:$G,MATCH(B74,[3]FINAL_DATASET!$B:$B,0),3)</f>
        <v>7.9</v>
      </c>
      <c r="AI74">
        <f>INDEX([3]FINAL_DATASET!$B:$G,MATCH(B74,[3]FINAL_DATASET!$B:$B,0),6)</f>
        <v>3</v>
      </c>
    </row>
    <row r="75" spans="1:35" x14ac:dyDescent="0.25">
      <c r="A75">
        <v>2007</v>
      </c>
      <c r="B75" t="s">
        <v>91</v>
      </c>
      <c r="D75">
        <v>13.169173888888889</v>
      </c>
      <c r="E75">
        <v>0.10555864050120201</v>
      </c>
      <c r="F75">
        <v>0.11635047787555999</v>
      </c>
      <c r="G75">
        <v>8.6210807501591602E-2</v>
      </c>
      <c r="H75">
        <v>8.2247850619317595E-2</v>
      </c>
      <c r="I75">
        <v>0.11380635813008699</v>
      </c>
      <c r="J75">
        <v>0.125139954902833</v>
      </c>
      <c r="K75">
        <f t="shared" si="11"/>
        <v>0.20092802050508748</v>
      </c>
      <c r="L75">
        <f t="shared" si="12"/>
        <v>0.5781246164405367</v>
      </c>
      <c r="M75">
        <f t="shared" si="13"/>
        <v>0.4289949281304018</v>
      </c>
      <c r="N75">
        <f t="shared" si="14"/>
        <v>0.44021973649837803</v>
      </c>
      <c r="O75">
        <f t="shared" si="15"/>
        <v>0.44200858677095023</v>
      </c>
      <c r="P75">
        <f t="shared" si="16"/>
        <v>0.56391642389742902</v>
      </c>
      <c r="Q75">
        <f t="shared" si="17"/>
        <v>0.62631740122795376</v>
      </c>
      <c r="R75">
        <v>0.28260869565217389</v>
      </c>
      <c r="S75">
        <v>79</v>
      </c>
      <c r="T75">
        <f t="shared" si="18"/>
        <v>9.4497607655502386E-2</v>
      </c>
      <c r="U75">
        <v>521</v>
      </c>
      <c r="V75">
        <f t="shared" si="19"/>
        <v>0.55939524838012955</v>
      </c>
      <c r="W75">
        <v>8.3000000000000007</v>
      </c>
      <c r="X75">
        <f>INDEX([1]krishna_pos!$C$1:$W$354,MATCH(B75,[1]krishna_pos!$C:$C,0),16)</f>
        <v>0.59785279400000002</v>
      </c>
      <c r="Y75">
        <f>INDEX([1]krishna_pos!$C$1:$W$354,MATCH(B75,[1]krishna_pos!$C:$C,0),17)</f>
        <v>0.31882818299999999</v>
      </c>
      <c r="Z75">
        <f>INDEX([1]krishna_pos!$C$1:$W$354,MATCH(B75,[1]krishna_pos!$C:$C,0),18)</f>
        <v>0.75488772800000004</v>
      </c>
      <c r="AA75">
        <f>INDEX([1]krishna_pos!$C$1:$W$354,MATCH(B75,[1]krishna_pos!$C:$C,0),19)</f>
        <v>0.552209493</v>
      </c>
      <c r="AB75">
        <f>INDEX([1]krishna_pos!$C$1:$W$354,MATCH(B75,[1]krishna_pos!$C:$C,0),20)</f>
        <v>0.54849498299999999</v>
      </c>
      <c r="AC75">
        <f>INDEX([1]krishna_pos!$C$1:$W$354,MATCH(B75,[1]krishna_pos!$C:$C,0),21)</f>
        <v>0.22673864699999999</v>
      </c>
      <c r="AD75">
        <f>INDEX([2]Analysis_csv!$B$1:$J$325,MATCH(B75,[2]Analysis_csv!$B:$B,0),8)</f>
        <v>-1.7265819999999999E-3</v>
      </c>
      <c r="AE75">
        <f>INDEX([2]Analysis_csv!$B$1:$J$325,MATCH(B75,[2]Analysis_csv!$B:$B,0),9)</f>
        <v>3.1557005999999999E-2</v>
      </c>
      <c r="AF75">
        <f t="shared" si="20"/>
        <v>0.36247310398241367</v>
      </c>
      <c r="AG75">
        <f t="shared" si="21"/>
        <v>0.53747462384429578</v>
      </c>
      <c r="AH75">
        <f>INDEX([3]FINAL_DATASET!$B:$G,MATCH(B75,[3]FINAL_DATASET!$B:$B,0),3)</f>
        <v>8.3000000000000007</v>
      </c>
      <c r="AI75">
        <f>INDEX([3]FINAL_DATASET!$B:$G,MATCH(B75,[3]FINAL_DATASET!$B:$B,0),6)</f>
        <v>3</v>
      </c>
    </row>
    <row r="76" spans="1:35" x14ac:dyDescent="0.25">
      <c r="A76">
        <v>2000</v>
      </c>
      <c r="B76" t="s">
        <v>92</v>
      </c>
      <c r="D76">
        <v>0.66959706959706955</v>
      </c>
      <c r="E76">
        <v>0.108157494307265</v>
      </c>
      <c r="F76">
        <v>0.13011586031314201</v>
      </c>
      <c r="G76">
        <v>0.107775486678219</v>
      </c>
      <c r="H76">
        <v>0.121082542924111</v>
      </c>
      <c r="I76">
        <v>0.11318906672078299</v>
      </c>
      <c r="J76">
        <v>0.123172649747869</v>
      </c>
      <c r="K76">
        <f t="shared" si="11"/>
        <v>2.3588070185932408E-2</v>
      </c>
      <c r="L76">
        <f t="shared" si="12"/>
        <v>0.59235804491859756</v>
      </c>
      <c r="M76">
        <f t="shared" si="13"/>
        <v>0.53356233518625185</v>
      </c>
      <c r="N76">
        <f t="shared" si="14"/>
        <v>0.55033583052326829</v>
      </c>
      <c r="O76">
        <f t="shared" si="15"/>
        <v>0.65071030157655041</v>
      </c>
      <c r="P76">
        <f t="shared" si="16"/>
        <v>0.56085771285740593</v>
      </c>
      <c r="Q76">
        <f t="shared" si="17"/>
        <v>0.61647116584265149</v>
      </c>
      <c r="R76">
        <v>0.37142857142857144</v>
      </c>
      <c r="S76">
        <v>26</v>
      </c>
      <c r="T76">
        <f t="shared" si="18"/>
        <v>3.1100478468899521E-2</v>
      </c>
      <c r="U76">
        <v>290</v>
      </c>
      <c r="V76">
        <f t="shared" si="19"/>
        <v>0.30993520518358531</v>
      </c>
      <c r="W76">
        <v>7.8</v>
      </c>
      <c r="X76">
        <f>INDEX([1]krishna_pos!$C$1:$W$354,MATCH(B76,[1]krishna_pos!$C:$C,0),16)</f>
        <v>0.61181258500000002</v>
      </c>
      <c r="Y76">
        <f>INDEX([1]krishna_pos!$C$1:$W$354,MATCH(B76,[1]krishna_pos!$C:$C,0),17)</f>
        <v>0.27153310400000003</v>
      </c>
      <c r="Z76">
        <f>INDEX([1]krishna_pos!$C$1:$W$354,MATCH(B76,[1]krishna_pos!$C:$C,0),18)</f>
        <v>0.85227778499999995</v>
      </c>
      <c r="AA76">
        <f>INDEX([1]krishna_pos!$C$1:$W$354,MATCH(B76,[1]krishna_pos!$C:$C,0),19)</f>
        <v>0.404318489</v>
      </c>
      <c r="AB76">
        <f>INDEX([1]krishna_pos!$C$1:$W$354,MATCH(B76,[1]krishna_pos!$C:$C,0),20)</f>
        <v>0.73616473599999999</v>
      </c>
      <c r="AC76">
        <f>INDEX([1]krishna_pos!$C$1:$W$354,MATCH(B76,[1]krishna_pos!$C:$C,0),21)</f>
        <v>0.18329405600000001</v>
      </c>
      <c r="AD76">
        <f>INDEX([2]Analysis_csv!$B$1:$J$325,MATCH(B76,[2]Analysis_csv!$B:$B,0),8)</f>
        <v>2.9149999999999999E-2</v>
      </c>
      <c r="AE76">
        <f>INDEX([2]Analysis_csv!$B$1:$J$325,MATCH(B76,[2]Analysis_csv!$B:$B,0),9)</f>
        <v>4.2810345E-2</v>
      </c>
      <c r="AF76">
        <f t="shared" si="20"/>
        <v>0.442345867691952</v>
      </c>
      <c r="AG76">
        <f t="shared" si="21"/>
        <v>0.56453227806611483</v>
      </c>
      <c r="AH76">
        <f>INDEX([3]FINAL_DATASET!$B:$G,MATCH(B76,[3]FINAL_DATASET!$B:$B,0),3)</f>
        <v>7.8</v>
      </c>
      <c r="AI76">
        <f>INDEX([3]FINAL_DATASET!$B:$G,MATCH(B76,[3]FINAL_DATASET!$B:$B,0),6)</f>
        <v>0</v>
      </c>
    </row>
    <row r="77" spans="1:35" x14ac:dyDescent="0.25">
      <c r="A77">
        <v>1982</v>
      </c>
      <c r="B77" t="s">
        <v>93</v>
      </c>
      <c r="D77">
        <v>5.8639999999999999</v>
      </c>
      <c r="E77">
        <v>0.104785613370956</v>
      </c>
      <c r="F77">
        <v>0.106708102360417</v>
      </c>
      <c r="G77">
        <v>0.138751274811791</v>
      </c>
      <c r="H77">
        <v>0.143448956554595</v>
      </c>
      <c r="I77">
        <v>0</v>
      </c>
      <c r="J77">
        <v>0</v>
      </c>
      <c r="K77">
        <f t="shared" si="11"/>
        <v>9.7284577750379672E-2</v>
      </c>
      <c r="L77">
        <f t="shared" si="12"/>
        <v>0.57389089373390034</v>
      </c>
      <c r="M77">
        <f t="shared" si="13"/>
        <v>0.35574754760543104</v>
      </c>
      <c r="N77">
        <f t="shared" si="14"/>
        <v>0.708508032885935</v>
      </c>
      <c r="O77">
        <f t="shared" si="15"/>
        <v>0.77090975731312117</v>
      </c>
      <c r="P77">
        <f t="shared" si="16"/>
        <v>0</v>
      </c>
      <c r="Q77">
        <f t="shared" si="17"/>
        <v>0</v>
      </c>
      <c r="R77">
        <v>0.35</v>
      </c>
      <c r="S77">
        <v>159</v>
      </c>
      <c r="T77">
        <f t="shared" si="18"/>
        <v>0.19019138755980861</v>
      </c>
      <c r="U77">
        <v>340</v>
      </c>
      <c r="V77">
        <f t="shared" si="19"/>
        <v>0.36393088552915764</v>
      </c>
      <c r="W77">
        <v>6.8</v>
      </c>
      <c r="X77">
        <f>INDEX([1]krishna_pos!$C$1:$W$354,MATCH(B77,[1]krishna_pos!$C:$C,0),16)</f>
        <v>0.63254504499999997</v>
      </c>
      <c r="Y77">
        <f>INDEX([1]krishna_pos!$C$1:$W$354,MATCH(B77,[1]krishna_pos!$C:$C,0),17)</f>
        <v>0.29661822599999998</v>
      </c>
      <c r="Z77">
        <f>INDEX([1]krishna_pos!$C$1:$W$354,MATCH(B77,[1]krishna_pos!$C:$C,0),18)</f>
        <v>0.81586237699999997</v>
      </c>
      <c r="AA77">
        <f>INDEX([1]krishna_pos!$C$1:$W$354,MATCH(B77,[1]krishna_pos!$C:$C,0),19)</f>
        <v>0.62120582099999999</v>
      </c>
      <c r="AB77">
        <f>INDEX([1]krishna_pos!$C$1:$W$354,MATCH(B77,[1]krishna_pos!$C:$C,0),20)</f>
        <v>0.62051282100000005</v>
      </c>
      <c r="AC77">
        <f>INDEX([1]krishna_pos!$C$1:$W$354,MATCH(B77,[1]krishna_pos!$C:$C,0),21)</f>
        <v>0.25978216999999998</v>
      </c>
      <c r="AD77">
        <f>INDEX([2]Analysis_csv!$B$1:$J$325,MATCH(B77,[2]Analysis_csv!$B:$B,0),8)</f>
        <v>0.10447673</v>
      </c>
      <c r="AE77">
        <f>INDEX([2]Analysis_csv!$B$1:$J$325,MATCH(B77,[2]Analysis_csv!$B:$B,0),9)</f>
        <v>5.0526175999999999E-2</v>
      </c>
      <c r="AF77">
        <f t="shared" si="20"/>
        <v>0.63720403257244895</v>
      </c>
      <c r="AG77">
        <f t="shared" si="21"/>
        <v>0.58308430846633585</v>
      </c>
      <c r="AH77">
        <f>INDEX([3]FINAL_DATASET!$B:$G,MATCH(B77,[3]FINAL_DATASET!$B:$B,0),3)</f>
        <v>6.8</v>
      </c>
      <c r="AI77">
        <f>INDEX([3]FINAL_DATASET!$B:$G,MATCH(B77,[3]FINAL_DATASET!$B:$B,0),6)</f>
        <v>3</v>
      </c>
    </row>
    <row r="78" spans="1:35" x14ac:dyDescent="0.25">
      <c r="A78">
        <v>2002</v>
      </c>
      <c r="B78" t="s">
        <v>94</v>
      </c>
      <c r="D78">
        <v>1.7641664230769232</v>
      </c>
      <c r="E78">
        <v>6.2524040356244703E-2</v>
      </c>
      <c r="F78">
        <v>7.6875677666540507E-2</v>
      </c>
      <c r="G78">
        <v>0</v>
      </c>
      <c r="H78">
        <v>0</v>
      </c>
      <c r="I78">
        <v>0</v>
      </c>
      <c r="J78">
        <v>0</v>
      </c>
      <c r="K78">
        <f t="shared" si="11"/>
        <v>3.9117465906545648E-2</v>
      </c>
      <c r="L78">
        <f t="shared" si="12"/>
        <v>0.34243228860886099</v>
      </c>
      <c r="M78">
        <f t="shared" si="13"/>
        <v>0.12912839549885596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  <c r="R78">
        <v>0.36363636363636365</v>
      </c>
      <c r="S78">
        <v>154</v>
      </c>
      <c r="T78">
        <f t="shared" si="18"/>
        <v>0.18421052631578946</v>
      </c>
      <c r="U78">
        <v>190</v>
      </c>
      <c r="V78">
        <f t="shared" si="19"/>
        <v>0.2019438444924406</v>
      </c>
      <c r="W78">
        <v>6.9</v>
      </c>
      <c r="X78">
        <f>INDEX([1]krishna_pos!$C$1:$W$354,MATCH(B78,[1]krishna_pos!$C:$C,0),16)</f>
        <v>0.57476635499999995</v>
      </c>
      <c r="Y78">
        <f>INDEX([1]krishna_pos!$C$1:$W$354,MATCH(B78,[1]krishna_pos!$C:$C,0),17)</f>
        <v>0.30088906100000001</v>
      </c>
      <c r="Z78">
        <f>INDEX([1]krishna_pos!$C$1:$W$354,MATCH(B78,[1]krishna_pos!$C:$C,0),18)</f>
        <v>0.84818721699999999</v>
      </c>
      <c r="AA78">
        <f>INDEX([1]krishna_pos!$C$1:$W$354,MATCH(B78,[1]krishna_pos!$C:$C,0),19)</f>
        <v>0.46224852100000002</v>
      </c>
      <c r="AB78">
        <f>INDEX([1]krishna_pos!$C$1:$W$354,MATCH(B78,[1]krishna_pos!$C:$C,0),20)</f>
        <v>0.68008626900000002</v>
      </c>
      <c r="AC78">
        <f>INDEX([1]krishna_pos!$C$1:$W$354,MATCH(B78,[1]krishna_pos!$C:$C,0),21)</f>
        <v>0.167164179</v>
      </c>
      <c r="AD78">
        <f>INDEX([2]Analysis_csv!$B$1:$J$325,MATCH(B78,[2]Analysis_csv!$B:$B,0),8)</f>
        <v>-1.9949999999999999E-2</v>
      </c>
      <c r="AE78">
        <f>INDEX([2]Analysis_csv!$B$1:$J$325,MATCH(B78,[2]Analysis_csv!$B:$B,0),9)</f>
        <v>-3.6598420999999999E-2</v>
      </c>
      <c r="AF78">
        <f t="shared" si="20"/>
        <v>0.31533204543214582</v>
      </c>
      <c r="AG78">
        <f t="shared" si="21"/>
        <v>0.3736009524738314</v>
      </c>
      <c r="AH78">
        <f>INDEX([3]FINAL_DATASET!$B:$G,MATCH(B78,[3]FINAL_DATASET!$B:$B,0),3)</f>
        <v>6.9</v>
      </c>
      <c r="AI78">
        <f>INDEX([3]FINAL_DATASET!$B:$G,MATCH(B78,[3]FINAL_DATASET!$B:$B,0),6)</f>
        <v>3</v>
      </c>
    </row>
    <row r="79" spans="1:35" x14ac:dyDescent="0.25">
      <c r="A79">
        <v>2002</v>
      </c>
      <c r="B79" t="s">
        <v>96</v>
      </c>
      <c r="D79">
        <v>3.0916128125000002</v>
      </c>
      <c r="E79">
        <v>0.10719483988832799</v>
      </c>
      <c r="F79">
        <v>9.3204314721129902E-2</v>
      </c>
      <c r="G79">
        <v>8.5087495299154797E-2</v>
      </c>
      <c r="H79">
        <v>7.2047297573459596E-2</v>
      </c>
      <c r="I79">
        <v>0.116527075328562</v>
      </c>
      <c r="J79">
        <v>0.102373099039387</v>
      </c>
      <c r="K79">
        <f t="shared" si="11"/>
        <v>5.7950845640513934E-2</v>
      </c>
      <c r="L79">
        <f t="shared" si="12"/>
        <v>0.5870857695835775</v>
      </c>
      <c r="M79">
        <f t="shared" si="13"/>
        <v>0.25316732033779488</v>
      </c>
      <c r="N79">
        <f t="shared" si="14"/>
        <v>0.43448374798263406</v>
      </c>
      <c r="O79">
        <f t="shared" si="15"/>
        <v>0.3871897434561215</v>
      </c>
      <c r="P79">
        <f t="shared" si="16"/>
        <v>0.57739771912740656</v>
      </c>
      <c r="Q79">
        <f t="shared" si="17"/>
        <v>0.51237075637262552</v>
      </c>
      <c r="R79">
        <v>0.73684210526315785</v>
      </c>
      <c r="S79">
        <v>314</v>
      </c>
      <c r="T79">
        <f t="shared" si="18"/>
        <v>0.37559808612440193</v>
      </c>
      <c r="U79">
        <v>451</v>
      </c>
      <c r="V79">
        <f t="shared" si="19"/>
        <v>0.48380129589632831</v>
      </c>
      <c r="W79">
        <v>7.4</v>
      </c>
      <c r="X79">
        <f>INDEX([1]krishna_pos!$C$1:$W$354,MATCH(B79,[1]krishna_pos!$C:$C,0),16)</f>
        <v>0.677896948</v>
      </c>
      <c r="Y79">
        <f>INDEX([1]krishna_pos!$C$1:$W$354,MATCH(B79,[1]krishna_pos!$C:$C,0),17)</f>
        <v>0.26659613900000001</v>
      </c>
      <c r="Z79">
        <f>INDEX([1]krishna_pos!$C$1:$W$354,MATCH(B79,[1]krishna_pos!$C:$C,0),18)</f>
        <v>0.85099070300000001</v>
      </c>
      <c r="AA79">
        <f>INDEX([1]krishna_pos!$C$1:$W$354,MATCH(B79,[1]krishna_pos!$C:$C,0),19)</f>
        <v>0.55546558700000004</v>
      </c>
      <c r="AB79">
        <f>INDEX([1]krishna_pos!$C$1:$W$354,MATCH(B79,[1]krishna_pos!$C:$C,0),20)</f>
        <v>0.69213134399999998</v>
      </c>
      <c r="AC79">
        <f>INDEX([1]krishna_pos!$C$1:$W$354,MATCH(B79,[1]krishna_pos!$C:$C,0),21)</f>
        <v>0.17596229399999999</v>
      </c>
      <c r="AD79">
        <f>INDEX([2]Analysis_csv!$B$1:$J$325,MATCH(B79,[2]Analysis_csv!$B:$B,0),8)</f>
        <v>0.100343631</v>
      </c>
      <c r="AE79">
        <f>INDEX([2]Analysis_csv!$B$1:$J$325,MATCH(B79,[2]Analysis_csv!$B:$B,0),9)</f>
        <v>8.5438359000000005E-2</v>
      </c>
      <c r="AF79">
        <f t="shared" si="20"/>
        <v>0.626512368585317</v>
      </c>
      <c r="AG79">
        <f t="shared" si="21"/>
        <v>0.6670275519554788</v>
      </c>
      <c r="AH79">
        <f>INDEX([3]FINAL_DATASET!$B:$G,MATCH(B79,[3]FINAL_DATASET!$B:$B,0),3)</f>
        <v>7.4</v>
      </c>
      <c r="AI79">
        <f>INDEX([3]FINAL_DATASET!$B:$G,MATCH(B79,[3]FINAL_DATASET!$B:$B,0),6)</f>
        <v>1</v>
      </c>
    </row>
    <row r="80" spans="1:35" x14ac:dyDescent="0.25">
      <c r="A80">
        <v>1954</v>
      </c>
      <c r="B80" t="s">
        <v>98</v>
      </c>
      <c r="D80">
        <v>-0.32</v>
      </c>
      <c r="E80">
        <v>0.138338487964246</v>
      </c>
      <c r="F80">
        <v>0.13488774290359401</v>
      </c>
      <c r="G80">
        <v>0.15518208599649599</v>
      </c>
      <c r="H80">
        <v>0.14535098602174901</v>
      </c>
      <c r="I80">
        <v>0.143950682965168</v>
      </c>
      <c r="J80">
        <v>0.13064908104676501</v>
      </c>
      <c r="K80">
        <f t="shared" si="11"/>
        <v>9.547987253887294E-3</v>
      </c>
      <c r="L80">
        <f t="shared" si="12"/>
        <v>0.75765361237655215</v>
      </c>
      <c r="M80">
        <f t="shared" si="13"/>
        <v>0.56981148347698163</v>
      </c>
      <c r="N80">
        <f t="shared" si="14"/>
        <v>0.79240896804481165</v>
      </c>
      <c r="O80">
        <f t="shared" si="15"/>
        <v>0.78113146341781525</v>
      </c>
      <c r="P80">
        <f t="shared" si="16"/>
        <v>0.71328312133950578</v>
      </c>
      <c r="Q80">
        <f t="shared" si="17"/>
        <v>0.65389022217218096</v>
      </c>
      <c r="R80">
        <v>0.23809523809523808</v>
      </c>
      <c r="S80">
        <v>207</v>
      </c>
      <c r="T80">
        <f t="shared" si="18"/>
        <v>0.24760765550239233</v>
      </c>
      <c r="U80">
        <v>394</v>
      </c>
      <c r="V80">
        <f t="shared" si="19"/>
        <v>0.4222462203023758</v>
      </c>
      <c r="W80">
        <v>8.6999999999999993</v>
      </c>
      <c r="X80">
        <f>INDEX([1]krishna_pos!$C$1:$W$354,MATCH(B80,[1]krishna_pos!$C:$C,0),16)</f>
        <v>0.565116697</v>
      </c>
      <c r="Y80">
        <f>INDEX([1]krishna_pos!$C$1:$W$354,MATCH(B80,[1]krishna_pos!$C:$C,0),17)</f>
        <v>0</v>
      </c>
      <c r="Z80">
        <f>INDEX([1]krishna_pos!$C$1:$W$354,MATCH(B80,[1]krishna_pos!$C:$C,0),18)</f>
        <v>0.740106971</v>
      </c>
      <c r="AA80">
        <f>INDEX([1]krishna_pos!$C$1:$W$354,MATCH(B80,[1]krishna_pos!$C:$C,0),19)</f>
        <v>0</v>
      </c>
      <c r="AB80">
        <f>INDEX([1]krishna_pos!$C$1:$W$354,MATCH(B80,[1]krishna_pos!$C:$C,0),20)</f>
        <v>0.54251461199999995</v>
      </c>
      <c r="AC80">
        <f>INDEX([1]krishna_pos!$C$1:$W$354,MATCH(B80,[1]krishna_pos!$C:$C,0),21)</f>
        <v>0</v>
      </c>
      <c r="AD80">
        <f>INDEX([2]Analysis_csv!$B$1:$J$325,MATCH(B80,[2]Analysis_csv!$B:$B,0),8)</f>
        <v>3.8955072E-2</v>
      </c>
      <c r="AE80">
        <f>INDEX([2]Analysis_csv!$B$1:$J$325,MATCH(B80,[2]Analysis_csv!$B:$B,0),9)</f>
        <v>1.7682487E-2</v>
      </c>
      <c r="AF80">
        <f t="shared" si="20"/>
        <v>0.46771001580300292</v>
      </c>
      <c r="AG80">
        <f t="shared" si="21"/>
        <v>0.5041145750982251</v>
      </c>
      <c r="AH80">
        <f>INDEX([3]FINAL_DATASET!$B:$G,MATCH(B80,[3]FINAL_DATASET!$B:$B,0),3)</f>
        <v>8.6999999999999993</v>
      </c>
      <c r="AI80">
        <f>INDEX([3]FINAL_DATASET!$B:$G,MATCH(B80,[3]FINAL_DATASET!$B:$B,0),6)</f>
        <v>3</v>
      </c>
    </row>
    <row r="81" spans="1:35" x14ac:dyDescent="0.25">
      <c r="A81">
        <v>1955</v>
      </c>
      <c r="B81" t="s">
        <v>99</v>
      </c>
      <c r="D81">
        <v>0.27777777777777779</v>
      </c>
      <c r="E81">
        <v>9.9902105388177495E-2</v>
      </c>
      <c r="F81">
        <v>9.2679424621192705E-2</v>
      </c>
      <c r="G81">
        <v>0.12982974267473699</v>
      </c>
      <c r="H81">
        <v>0.112048946324312</v>
      </c>
      <c r="I81">
        <v>0</v>
      </c>
      <c r="J81">
        <v>0</v>
      </c>
      <c r="K81">
        <f t="shared" si="11"/>
        <v>1.8029064889202969E-2</v>
      </c>
      <c r="L81">
        <f t="shared" si="12"/>
        <v>0.54714484844549049</v>
      </c>
      <c r="M81">
        <f t="shared" si="13"/>
        <v>0.24918004305083272</v>
      </c>
      <c r="N81">
        <f t="shared" si="14"/>
        <v>0.6629518591258966</v>
      </c>
      <c r="O81">
        <f t="shared" si="15"/>
        <v>0.60216280475481343</v>
      </c>
      <c r="P81">
        <f t="shared" si="16"/>
        <v>0</v>
      </c>
      <c r="Q81">
        <f t="shared" si="17"/>
        <v>0</v>
      </c>
      <c r="R81">
        <v>0.21739130434782608</v>
      </c>
      <c r="S81">
        <v>139</v>
      </c>
      <c r="T81">
        <f t="shared" si="18"/>
        <v>0.16626794258373206</v>
      </c>
      <c r="U81">
        <v>466</v>
      </c>
      <c r="V81">
        <f t="shared" si="19"/>
        <v>0.5</v>
      </c>
      <c r="W81">
        <v>7.9</v>
      </c>
      <c r="X81">
        <f>INDEX([1]krishna_pos!$C$1:$W$354,MATCH(B81,[1]krishna_pos!$C:$C,0),16)</f>
        <v>0.63112577599999997</v>
      </c>
      <c r="Y81">
        <f>INDEX([1]krishna_pos!$C$1:$W$354,MATCH(B81,[1]krishna_pos!$C:$C,0),17)</f>
        <v>0.33706996500000003</v>
      </c>
      <c r="Z81">
        <f>INDEX([1]krishna_pos!$C$1:$W$354,MATCH(B81,[1]krishna_pos!$C:$C,0),18)</f>
        <v>0.82463149800000002</v>
      </c>
      <c r="AA81">
        <f>INDEX([1]krishna_pos!$C$1:$W$354,MATCH(B81,[1]krishna_pos!$C:$C,0),19)</f>
        <v>0.54674556200000002</v>
      </c>
      <c r="AB81">
        <f>INDEX([1]krishna_pos!$C$1:$W$354,MATCH(B81,[1]krishna_pos!$C:$C,0),20)</f>
        <v>0.61239149999999998</v>
      </c>
      <c r="AC81">
        <f>INDEX([1]krishna_pos!$C$1:$W$354,MATCH(B81,[1]krishna_pos!$C:$C,0),21)</f>
        <v>0.21125143499999999</v>
      </c>
      <c r="AD81">
        <f>INDEX([2]Analysis_csv!$B$1:$J$325,MATCH(B81,[2]Analysis_csv!$B:$B,0),8)</f>
        <v>5.6614388000000002E-2</v>
      </c>
      <c r="AE81">
        <f>INDEX([2]Analysis_csv!$B$1:$J$325,MATCH(B81,[2]Analysis_csv!$B:$B,0),9)</f>
        <v>2.7737339E-2</v>
      </c>
      <c r="AF81">
        <f t="shared" si="20"/>
        <v>0.51339183298536029</v>
      </c>
      <c r="AG81">
        <f t="shared" si="21"/>
        <v>0.52829057376560418</v>
      </c>
      <c r="AH81">
        <f>INDEX([3]FINAL_DATASET!$B:$G,MATCH(B81,[3]FINAL_DATASET!$B:$B,0),3)</f>
        <v>7.9</v>
      </c>
      <c r="AI81">
        <f>INDEX([3]FINAL_DATASET!$B:$G,MATCH(B81,[3]FINAL_DATASET!$B:$B,0),6)</f>
        <v>1</v>
      </c>
    </row>
    <row r="82" spans="1:35" x14ac:dyDescent="0.25">
      <c r="A82">
        <v>1992</v>
      </c>
      <c r="B82" t="s">
        <v>100</v>
      </c>
      <c r="D82">
        <v>35.764313000000001</v>
      </c>
      <c r="E82">
        <v>0.121725732712825</v>
      </c>
      <c r="F82">
        <v>0.148378528079981</v>
      </c>
      <c r="G82">
        <v>0.149953874970956</v>
      </c>
      <c r="H82">
        <v>0.14136479499239399</v>
      </c>
      <c r="I82">
        <v>8.4134657972364801E-2</v>
      </c>
      <c r="J82">
        <v>8.5063971441937794E-2</v>
      </c>
      <c r="K82">
        <f t="shared" si="11"/>
        <v>0.5215005411070982</v>
      </c>
      <c r="L82">
        <f t="shared" si="12"/>
        <v>0.66666870851509219</v>
      </c>
      <c r="M82">
        <f t="shared" si="13"/>
        <v>0.67229293878263496</v>
      </c>
      <c r="N82">
        <f t="shared" si="14"/>
        <v>0.76571206371551814</v>
      </c>
      <c r="O82">
        <f t="shared" si="15"/>
        <v>0.75970925420241209</v>
      </c>
      <c r="P82">
        <f t="shared" si="16"/>
        <v>0.41689160631409627</v>
      </c>
      <c r="Q82">
        <f t="shared" si="17"/>
        <v>0.4257396893982518</v>
      </c>
      <c r="R82">
        <v>0.28813559322033899</v>
      </c>
      <c r="S82">
        <v>21</v>
      </c>
      <c r="T82">
        <f t="shared" si="18"/>
        <v>2.5119617224880382E-2</v>
      </c>
      <c r="U82">
        <v>444</v>
      </c>
      <c r="V82">
        <f t="shared" si="19"/>
        <v>0.47624190064794819</v>
      </c>
      <c r="W82">
        <v>8.4</v>
      </c>
      <c r="X82">
        <f>INDEX([1]krishna_pos!$C$1:$W$354,MATCH(B82,[1]krishna_pos!$C:$C,0),16)</f>
        <v>0.60488470100000002</v>
      </c>
      <c r="Y82">
        <f>INDEX([1]krishna_pos!$C$1:$W$354,MATCH(B82,[1]krishna_pos!$C:$C,0),17)</f>
        <v>0.261999653</v>
      </c>
      <c r="Z82">
        <f>INDEX([1]krishna_pos!$C$1:$W$354,MATCH(B82,[1]krishna_pos!$C:$C,0),18)</f>
        <v>0.86083577200000005</v>
      </c>
      <c r="AA82">
        <f>INDEX([1]krishna_pos!$C$1:$W$354,MATCH(B82,[1]krishna_pos!$C:$C,0),19)</f>
        <v>0.36392572899999998</v>
      </c>
      <c r="AB82">
        <f>INDEX([1]krishna_pos!$C$1:$W$354,MATCH(B82,[1]krishna_pos!$C:$C,0),20)</f>
        <v>0.63138085200000005</v>
      </c>
      <c r="AC82">
        <f>INDEX([1]krishna_pos!$C$1:$W$354,MATCH(B82,[1]krishna_pos!$C:$C,0),21)</f>
        <v>0.14410705100000001</v>
      </c>
      <c r="AD82">
        <f>INDEX([2]Analysis_csv!$B$1:$J$325,MATCH(B82,[2]Analysis_csv!$B:$B,0),8)</f>
        <v>-5.3504761999999997E-2</v>
      </c>
      <c r="AE82">
        <f>INDEX([2]Analysis_csv!$B$1:$J$325,MATCH(B82,[2]Analysis_csv!$B:$B,0),9)</f>
        <v>-0.105677252</v>
      </c>
      <c r="AF82">
        <f t="shared" si="20"/>
        <v>0.22853125975723548</v>
      </c>
      <c r="AG82">
        <f t="shared" si="21"/>
        <v>0.20750703819243679</v>
      </c>
      <c r="AH82">
        <f>INDEX([3]FINAL_DATASET!$B:$G,MATCH(B82,[3]FINAL_DATASET!$B:$B,0),3)</f>
        <v>8.4</v>
      </c>
      <c r="AI82">
        <f>INDEX([3]FINAL_DATASET!$B:$G,MATCH(B82,[3]FINAL_DATASET!$B:$B,0),6)</f>
        <v>0</v>
      </c>
    </row>
    <row r="83" spans="1:35" x14ac:dyDescent="0.25">
      <c r="A83">
        <v>1994</v>
      </c>
      <c r="B83" t="s">
        <v>102</v>
      </c>
      <c r="D83">
        <v>11.217505833333334</v>
      </c>
      <c r="E83">
        <v>0.13355930790457901</v>
      </c>
      <c r="F83">
        <v>0.13205540632451199</v>
      </c>
      <c r="G83">
        <v>6.9398084016949593E-2</v>
      </c>
      <c r="H83">
        <v>7.9782368540920204E-2</v>
      </c>
      <c r="I83">
        <v>0</v>
      </c>
      <c r="J83">
        <v>0</v>
      </c>
      <c r="K83">
        <f t="shared" si="11"/>
        <v>0.17323838580661349</v>
      </c>
      <c r="L83">
        <f t="shared" si="12"/>
        <v>0.73147895129929263</v>
      </c>
      <c r="M83">
        <f t="shared" si="13"/>
        <v>0.54829591038433401</v>
      </c>
      <c r="N83">
        <f t="shared" si="14"/>
        <v>0.35436863596098245</v>
      </c>
      <c r="O83">
        <f t="shared" si="15"/>
        <v>0.42875882716050778</v>
      </c>
      <c r="P83">
        <f t="shared" si="16"/>
        <v>0</v>
      </c>
      <c r="Q83">
        <f t="shared" si="17"/>
        <v>0</v>
      </c>
      <c r="R83">
        <v>0.5</v>
      </c>
      <c r="S83">
        <v>182</v>
      </c>
      <c r="T83">
        <f t="shared" si="18"/>
        <v>0.21770334928229665</v>
      </c>
      <c r="U83">
        <v>148</v>
      </c>
      <c r="V83">
        <f t="shared" si="19"/>
        <v>0.15658747300215983</v>
      </c>
      <c r="W83">
        <v>6.4</v>
      </c>
      <c r="X83">
        <f>INDEX([1]krishna_pos!$C$1:$W$354,MATCH(B83,[1]krishna_pos!$C:$C,0),16)</f>
        <v>0.698108108</v>
      </c>
      <c r="Y83">
        <f>INDEX([1]krishna_pos!$C$1:$W$354,MATCH(B83,[1]krishna_pos!$C:$C,0),17)</f>
        <v>0.30591668</v>
      </c>
      <c r="Z83">
        <f>INDEX([1]krishna_pos!$C$1:$W$354,MATCH(B83,[1]krishna_pos!$C:$C,0),18)</f>
        <v>0.95362696300000005</v>
      </c>
      <c r="AA83">
        <f>INDEX([1]krishna_pos!$C$1:$W$354,MATCH(B83,[1]krishna_pos!$C:$C,0),19)</f>
        <v>0.53081885900000003</v>
      </c>
      <c r="AB83">
        <f>INDEX([1]krishna_pos!$C$1:$W$354,MATCH(B83,[1]krishna_pos!$C:$C,0),20)</f>
        <v>0.65758241799999995</v>
      </c>
      <c r="AC83">
        <f>INDEX([1]krishna_pos!$C$1:$W$354,MATCH(B83,[1]krishna_pos!$C:$C,0),21)</f>
        <v>0.21030332199999999</v>
      </c>
      <c r="AD83">
        <f>INDEX([2]Analysis_csv!$B$1:$J$325,MATCH(B83,[2]Analysis_csv!$B:$B,0),8)</f>
        <v>-7.0821429000000005E-2</v>
      </c>
      <c r="AE83">
        <f>INDEX([2]Analysis_csv!$B$1:$J$325,MATCH(B83,[2]Analysis_csv!$B:$B,0),9)</f>
        <v>1.3073649E-2</v>
      </c>
      <c r="AF83">
        <f t="shared" si="20"/>
        <v>0.18373582056232202</v>
      </c>
      <c r="AG83">
        <f t="shared" si="21"/>
        <v>0.49303303343593441</v>
      </c>
      <c r="AH83">
        <f>INDEX([3]FINAL_DATASET!$B:$G,MATCH(B83,[3]FINAL_DATASET!$B:$B,0),3)</f>
        <v>6.4</v>
      </c>
      <c r="AI83">
        <f>INDEX([3]FINAL_DATASET!$B:$G,MATCH(B83,[3]FINAL_DATASET!$B:$B,0),6)</f>
        <v>3</v>
      </c>
    </row>
    <row r="84" spans="1:35" x14ac:dyDescent="0.25">
      <c r="A84">
        <v>1989</v>
      </c>
      <c r="B84" t="s">
        <v>103</v>
      </c>
      <c r="D84">
        <v>2.138237288888889</v>
      </c>
      <c r="E84">
        <v>8.2277294125882597E-2</v>
      </c>
      <c r="F84">
        <v>8.7764468416157607E-2</v>
      </c>
      <c r="G84">
        <v>0</v>
      </c>
      <c r="H84">
        <v>0</v>
      </c>
      <c r="I84">
        <v>0</v>
      </c>
      <c r="J84">
        <v>0</v>
      </c>
      <c r="K84">
        <f t="shared" si="11"/>
        <v>4.4424662279510203E-2</v>
      </c>
      <c r="L84">
        <f t="shared" si="12"/>
        <v>0.45061710611694983</v>
      </c>
      <c r="M84">
        <f t="shared" si="13"/>
        <v>0.21184404977320179</v>
      </c>
      <c r="N84">
        <f t="shared" si="14"/>
        <v>0</v>
      </c>
      <c r="O84">
        <f t="shared" si="15"/>
        <v>0</v>
      </c>
      <c r="P84">
        <f t="shared" si="16"/>
        <v>0</v>
      </c>
      <c r="Q84">
        <f t="shared" si="17"/>
        <v>0</v>
      </c>
      <c r="R84">
        <v>0.8</v>
      </c>
      <c r="S84">
        <v>485</v>
      </c>
      <c r="T84">
        <f t="shared" si="18"/>
        <v>0.58014354066985641</v>
      </c>
      <c r="U84">
        <v>393</v>
      </c>
      <c r="V84">
        <f t="shared" si="19"/>
        <v>0.42116630669546434</v>
      </c>
      <c r="W84">
        <v>7.1</v>
      </c>
      <c r="X84">
        <f>INDEX([1]krishna_pos!$C$1:$W$354,MATCH(B84,[1]krishna_pos!$C:$C,0),16)</f>
        <v>0.70795795800000005</v>
      </c>
      <c r="Y84">
        <f>INDEX([1]krishna_pos!$C$1:$W$354,MATCH(B84,[1]krishna_pos!$C:$C,0),17)</f>
        <v>0.31489965199999997</v>
      </c>
      <c r="Z84">
        <f>INDEX([1]krishna_pos!$C$1:$W$354,MATCH(B84,[1]krishna_pos!$C:$C,0),18)</f>
        <v>0.80207668399999998</v>
      </c>
      <c r="AA84">
        <f>INDEX([1]krishna_pos!$C$1:$W$354,MATCH(B84,[1]krishna_pos!$C:$C,0),19)</f>
        <v>0.52141576199999995</v>
      </c>
      <c r="AB84">
        <f>INDEX([1]krishna_pos!$C$1:$W$354,MATCH(B84,[1]krishna_pos!$C:$C,0),20)</f>
        <v>0.80586080599999999</v>
      </c>
      <c r="AC84">
        <f>INDEX([1]krishna_pos!$C$1:$W$354,MATCH(B84,[1]krishna_pos!$C:$C,0),21)</f>
        <v>0.22356926999999999</v>
      </c>
      <c r="AD84">
        <f>INDEX([2]Analysis_csv!$B$1:$J$325,MATCH(B84,[2]Analysis_csv!$B:$B,0),8)</f>
        <v>5.8455463999999999E-2</v>
      </c>
      <c r="AE84">
        <f>INDEX([2]Analysis_csv!$B$1:$J$325,MATCH(B84,[2]Analysis_csv!$B:$B,0),9)</f>
        <v>1.5090585E-2</v>
      </c>
      <c r="AF84">
        <f t="shared" si="20"/>
        <v>0.5181544012100201</v>
      </c>
      <c r="AG84">
        <f t="shared" si="21"/>
        <v>0.49788257692480814</v>
      </c>
      <c r="AH84">
        <f>INDEX([3]FINAL_DATASET!$B:$G,MATCH(B84,[3]FINAL_DATASET!$B:$B,0),3)</f>
        <v>7.1</v>
      </c>
      <c r="AI84">
        <f>INDEX([3]FINAL_DATASET!$B:$G,MATCH(B84,[3]FINAL_DATASET!$B:$B,0),6)</f>
        <v>2</v>
      </c>
    </row>
    <row r="85" spans="1:35" x14ac:dyDescent="0.25">
      <c r="A85">
        <v>1981</v>
      </c>
      <c r="B85" t="s">
        <v>104</v>
      </c>
      <c r="D85">
        <v>-0.39840861538461536</v>
      </c>
      <c r="E85">
        <v>0.109576338910413</v>
      </c>
      <c r="F85">
        <v>0.112353739905602</v>
      </c>
      <c r="G85">
        <v>9.7853200716349606E-2</v>
      </c>
      <c r="H85">
        <v>0.102066797743063</v>
      </c>
      <c r="I85">
        <v>0</v>
      </c>
      <c r="J85">
        <v>0</v>
      </c>
      <c r="K85">
        <f t="shared" si="11"/>
        <v>8.4355511964168926E-3</v>
      </c>
      <c r="L85">
        <f t="shared" si="12"/>
        <v>0.60012878721017082</v>
      </c>
      <c r="M85">
        <f t="shared" si="13"/>
        <v>0.39863409158298063</v>
      </c>
      <c r="N85">
        <f t="shared" si="14"/>
        <v>0.49966949020955459</v>
      </c>
      <c r="O85">
        <f t="shared" si="15"/>
        <v>0.5485176899692944</v>
      </c>
      <c r="P85">
        <f t="shared" si="16"/>
        <v>0</v>
      </c>
      <c r="Q85">
        <f t="shared" si="17"/>
        <v>0</v>
      </c>
      <c r="R85">
        <v>0.52941176470588236</v>
      </c>
      <c r="S85">
        <v>103</v>
      </c>
      <c r="T85">
        <f t="shared" si="18"/>
        <v>0.12320574162679426</v>
      </c>
      <c r="U85">
        <v>203</v>
      </c>
      <c r="V85">
        <f t="shared" si="19"/>
        <v>0.21598272138228941</v>
      </c>
      <c r="W85">
        <v>5.4</v>
      </c>
      <c r="X85">
        <f>INDEX([1]krishna_pos!$C$1:$W$354,MATCH(B85,[1]krishna_pos!$C:$C,0),16)</f>
        <v>0.62587587600000005</v>
      </c>
      <c r="Y85">
        <f>INDEX([1]krishna_pos!$C$1:$W$354,MATCH(B85,[1]krishna_pos!$C:$C,0),17)</f>
        <v>0.323422669</v>
      </c>
      <c r="Z85">
        <f>INDEX([1]krishna_pos!$C$1:$W$354,MATCH(B85,[1]krishna_pos!$C:$C,0),18)</f>
        <v>0.87214113100000001</v>
      </c>
      <c r="AA85">
        <f>INDEX([1]krishna_pos!$C$1:$W$354,MATCH(B85,[1]krishna_pos!$C:$C,0),19)</f>
        <v>0.57735042700000005</v>
      </c>
      <c r="AB85">
        <f>INDEX([1]krishna_pos!$C$1:$W$354,MATCH(B85,[1]krishna_pos!$C:$C,0),20)</f>
        <v>0.67553023099999998</v>
      </c>
      <c r="AC85">
        <f>INDEX([1]krishna_pos!$C$1:$W$354,MATCH(B85,[1]krishna_pos!$C:$C,0),21)</f>
        <v>0.23507462700000001</v>
      </c>
      <c r="AD85">
        <f>INDEX([2]Analysis_csv!$B$1:$J$325,MATCH(B85,[2]Analysis_csv!$B:$B,0),8)</f>
        <v>6.9752427000000006E-2</v>
      </c>
      <c r="AE85">
        <f>INDEX([2]Analysis_csv!$B$1:$J$325,MATCH(B85,[2]Analysis_csv!$B:$B,0),9)</f>
        <v>8.9701970000000006E-2</v>
      </c>
      <c r="AF85">
        <f t="shared" si="20"/>
        <v>0.54737783197494083</v>
      </c>
      <c r="AG85">
        <f t="shared" si="21"/>
        <v>0.67727902595571499</v>
      </c>
      <c r="AH85">
        <f>INDEX([3]FINAL_DATASET!$B:$G,MATCH(B85,[3]FINAL_DATASET!$B:$B,0),3)</f>
        <v>5.4</v>
      </c>
      <c r="AI85">
        <f>INDEX([3]FINAL_DATASET!$B:$G,MATCH(B85,[3]FINAL_DATASET!$B:$B,0),6)</f>
        <v>3</v>
      </c>
    </row>
    <row r="86" spans="1:35" x14ac:dyDescent="0.25">
      <c r="A86">
        <v>2006</v>
      </c>
      <c r="B86" t="s">
        <v>107</v>
      </c>
      <c r="D86">
        <v>5.8438939374999999</v>
      </c>
      <c r="E86">
        <v>0.131013883475739</v>
      </c>
      <c r="F86">
        <v>0.109940121933504</v>
      </c>
      <c r="G86">
        <v>0.146329870784359</v>
      </c>
      <c r="H86">
        <v>0.13627716367766099</v>
      </c>
      <c r="I86">
        <v>0.110339099706057</v>
      </c>
      <c r="J86">
        <v>9.5139702240686894E-2</v>
      </c>
      <c r="K86">
        <f t="shared" si="11"/>
        <v>9.6999319443125565E-2</v>
      </c>
      <c r="L86">
        <f t="shared" si="12"/>
        <v>0.71753814536797011</v>
      </c>
      <c r="M86">
        <f t="shared" si="13"/>
        <v>0.38029927421701865</v>
      </c>
      <c r="N86">
        <f t="shared" si="14"/>
        <v>0.74720674849661939</v>
      </c>
      <c r="O86">
        <f t="shared" si="15"/>
        <v>0.73236778922182333</v>
      </c>
      <c r="P86">
        <f t="shared" si="16"/>
        <v>0.54673597806528773</v>
      </c>
      <c r="Q86">
        <f t="shared" si="17"/>
        <v>0.47616807203787287</v>
      </c>
      <c r="R86">
        <v>0.41176470588235292</v>
      </c>
      <c r="S86">
        <v>105</v>
      </c>
      <c r="T86">
        <f t="shared" si="18"/>
        <v>0.1255980861244019</v>
      </c>
      <c r="U86">
        <v>90</v>
      </c>
      <c r="V86">
        <f t="shared" si="19"/>
        <v>9.3952483801295894E-2</v>
      </c>
      <c r="W86">
        <v>6.6</v>
      </c>
      <c r="X86">
        <f>INDEX([1]krishna_pos!$C$1:$W$354,MATCH(B86,[1]krishna_pos!$C:$C,0),16)</f>
        <v>0.65821621600000002</v>
      </c>
      <c r="Y86">
        <f>INDEX([1]krishna_pos!$C$1:$W$354,MATCH(B86,[1]krishna_pos!$C:$C,0),17)</f>
        <v>0.33969849200000002</v>
      </c>
      <c r="Z86">
        <f>INDEX([1]krishna_pos!$C$1:$W$354,MATCH(B86,[1]krishna_pos!$C:$C,0),18)</f>
        <v>0.74998391399999997</v>
      </c>
      <c r="AA86">
        <f>INDEX([1]krishna_pos!$C$1:$W$354,MATCH(B86,[1]krishna_pos!$C:$C,0),19)</f>
        <v>0.57538461500000004</v>
      </c>
      <c r="AB86">
        <f>INDEX([1]krishna_pos!$C$1:$W$354,MATCH(B86,[1]krishna_pos!$C:$C,0),20)</f>
        <v>0.62276923100000003</v>
      </c>
      <c r="AC86">
        <f>INDEX([1]krishna_pos!$C$1:$W$354,MATCH(B86,[1]krishna_pos!$C:$C,0),21)</f>
        <v>0.23880597000000001</v>
      </c>
      <c r="AD86">
        <f>INDEX([2]Analysis_csv!$B$1:$J$325,MATCH(B86,[2]Analysis_csv!$B:$B,0),8)</f>
        <v>3.1019048E-2</v>
      </c>
      <c r="AE86">
        <f>INDEX([2]Analysis_csv!$B$1:$J$325,MATCH(B86,[2]Analysis_csv!$B:$B,0),9)</f>
        <v>-1.2848889E-2</v>
      </c>
      <c r="AF86">
        <f t="shared" si="20"/>
        <v>0.44718079499270641</v>
      </c>
      <c r="AG86">
        <f t="shared" si="21"/>
        <v>0.43070459298319724</v>
      </c>
      <c r="AH86">
        <f>INDEX([3]FINAL_DATASET!$B:$G,MATCH(B86,[3]FINAL_DATASET!$B:$B,0),3)</f>
        <v>6.6</v>
      </c>
      <c r="AI86">
        <f>INDEX([3]FINAL_DATASET!$B:$G,MATCH(B86,[3]FINAL_DATASET!$B:$B,0),6)</f>
        <v>3</v>
      </c>
    </row>
    <row r="87" spans="1:35" x14ac:dyDescent="0.25">
      <c r="A87">
        <v>2002</v>
      </c>
      <c r="B87" t="s">
        <v>108</v>
      </c>
      <c r="D87">
        <v>4.6701099583333336</v>
      </c>
      <c r="E87">
        <v>9.3912156586439102E-2</v>
      </c>
      <c r="F87">
        <v>8.61444498597254E-2</v>
      </c>
      <c r="G87">
        <v>0.13763207167958</v>
      </c>
      <c r="H87">
        <v>0.129211694212747</v>
      </c>
      <c r="I87">
        <v>0.121074688137213</v>
      </c>
      <c r="J87">
        <v>0.10878383592036001</v>
      </c>
      <c r="K87">
        <f t="shared" si="11"/>
        <v>8.0346052251746333E-2</v>
      </c>
      <c r="L87">
        <f t="shared" si="12"/>
        <v>0.51433903703051664</v>
      </c>
      <c r="M87">
        <f t="shared" si="13"/>
        <v>0.19953773423154411</v>
      </c>
      <c r="N87">
        <f t="shared" si="14"/>
        <v>0.70279302658651022</v>
      </c>
      <c r="O87">
        <f t="shared" si="15"/>
        <v>0.69439721431264223</v>
      </c>
      <c r="P87">
        <f t="shared" si="16"/>
        <v>0.59993137712736899</v>
      </c>
      <c r="Q87">
        <f t="shared" si="17"/>
        <v>0.54445608089080078</v>
      </c>
      <c r="R87">
        <v>0.36363636363636365</v>
      </c>
      <c r="S87">
        <v>102</v>
      </c>
      <c r="T87">
        <f t="shared" si="18"/>
        <v>0.12200956937799043</v>
      </c>
      <c r="U87">
        <v>264</v>
      </c>
      <c r="V87">
        <f t="shared" si="19"/>
        <v>0.28185745140388768</v>
      </c>
      <c r="W87">
        <v>6.2</v>
      </c>
      <c r="X87">
        <f>INDEX([1]krishna_pos!$C$1:$W$354,MATCH(B87,[1]krishna_pos!$C:$C,0),16)</f>
        <v>0.62293235899999999</v>
      </c>
      <c r="Y87">
        <f>INDEX([1]krishna_pos!$C$1:$W$354,MATCH(B87,[1]krishna_pos!$C:$C,0),17)</f>
        <v>0</v>
      </c>
      <c r="Z87">
        <f>INDEX([1]krishna_pos!$C$1:$W$354,MATCH(B87,[1]krishna_pos!$C:$C,0),18)</f>
        <v>0.80748326199999998</v>
      </c>
      <c r="AA87">
        <f>INDEX([1]krishna_pos!$C$1:$W$354,MATCH(B87,[1]krishna_pos!$C:$C,0),19)</f>
        <v>0</v>
      </c>
      <c r="AB87">
        <f>INDEX([1]krishna_pos!$C$1:$W$354,MATCH(B87,[1]krishna_pos!$C:$C,0),20)</f>
        <v>0.61342300699999996</v>
      </c>
      <c r="AC87">
        <f>INDEX([1]krishna_pos!$C$1:$W$354,MATCH(B87,[1]krishna_pos!$C:$C,0),21)</f>
        <v>0</v>
      </c>
      <c r="AD87">
        <f>INDEX([2]Analysis_csv!$B$1:$J$325,MATCH(B87,[2]Analysis_csv!$B:$B,0),8)</f>
        <v>-3.7364705999999998E-2</v>
      </c>
      <c r="AE87">
        <f>INDEX([2]Analysis_csv!$B$1:$J$325,MATCH(B87,[2]Analysis_csv!$B:$B,0),9)</f>
        <v>9.9375000000000002E-3</v>
      </c>
      <c r="AF87">
        <f t="shared" si="20"/>
        <v>0.27028299507388148</v>
      </c>
      <c r="AG87">
        <f t="shared" si="21"/>
        <v>0.48549244168533456</v>
      </c>
      <c r="AH87">
        <f>INDEX([3]FINAL_DATASET!$B:$G,MATCH(B87,[3]FINAL_DATASET!$B:$B,0),3)</f>
        <v>6.2</v>
      </c>
      <c r="AI87">
        <f>INDEX([3]FINAL_DATASET!$B:$G,MATCH(B87,[3]FINAL_DATASET!$B:$B,0),6)</f>
        <v>1</v>
      </c>
    </row>
    <row r="88" spans="1:35" x14ac:dyDescent="0.25">
      <c r="A88">
        <v>1953</v>
      </c>
      <c r="B88" t="s">
        <v>110</v>
      </c>
      <c r="D88">
        <v>-0.36164344680851063</v>
      </c>
      <c r="E88">
        <v>3.7950240168967003E-2</v>
      </c>
      <c r="F88">
        <v>9.0282214924682302E-2</v>
      </c>
      <c r="G88">
        <v>9.4232467739043604E-2</v>
      </c>
      <c r="H88">
        <v>0.13079138524610001</v>
      </c>
      <c r="I88">
        <v>0</v>
      </c>
      <c r="J88">
        <v>0</v>
      </c>
      <c r="K88">
        <f t="shared" si="11"/>
        <v>8.9571635088192565E-3</v>
      </c>
      <c r="L88">
        <f t="shared" si="12"/>
        <v>0.20784625434106899</v>
      </c>
      <c r="M88">
        <f t="shared" si="13"/>
        <v>0.23096986957618526</v>
      </c>
      <c r="N88">
        <f t="shared" si="14"/>
        <v>0.48118087882320132</v>
      </c>
      <c r="O88">
        <f t="shared" si="15"/>
        <v>0.70288663982260335</v>
      </c>
      <c r="P88">
        <f t="shared" si="16"/>
        <v>0</v>
      </c>
      <c r="Q88">
        <f t="shared" si="17"/>
        <v>0</v>
      </c>
      <c r="R88">
        <v>6.6666666666666666E-2</v>
      </c>
      <c r="S88">
        <v>12</v>
      </c>
      <c r="T88">
        <f t="shared" si="18"/>
        <v>1.4354066985645933E-2</v>
      </c>
      <c r="U88">
        <v>540</v>
      </c>
      <c r="V88">
        <f t="shared" si="19"/>
        <v>0.57991360691144711</v>
      </c>
      <c r="W88">
        <v>8.1999999999999993</v>
      </c>
      <c r="X88">
        <f>INDEX([1]krishna_pos!$C$1:$W$354,MATCH(B88,[1]krishna_pos!$C:$C,0),16)</f>
        <v>0.58302075799999997</v>
      </c>
      <c r="Y88">
        <f>INDEX([1]krishna_pos!$C$1:$W$354,MATCH(B88,[1]krishna_pos!$C:$C,0),17)</f>
        <v>0.23270197100000001</v>
      </c>
      <c r="Z88">
        <f>INDEX([1]krishna_pos!$C$1:$W$354,MATCH(B88,[1]krishna_pos!$C:$C,0),18)</f>
        <v>0.76473766300000001</v>
      </c>
      <c r="AA88">
        <f>INDEX([1]krishna_pos!$C$1:$W$354,MATCH(B88,[1]krishna_pos!$C:$C,0),19)</f>
        <v>0.43076923099999997</v>
      </c>
      <c r="AB88">
        <f>INDEX([1]krishna_pos!$C$1:$W$354,MATCH(B88,[1]krishna_pos!$C:$C,0),20)</f>
        <v>0.70351954800000005</v>
      </c>
      <c r="AC88">
        <f>INDEX([1]krishna_pos!$C$1:$W$354,MATCH(B88,[1]krishna_pos!$C:$C,0),21)</f>
        <v>0.225028703</v>
      </c>
      <c r="AD88">
        <f>INDEX([2]Analysis_csv!$B$1:$J$325,MATCH(B88,[2]Analysis_csv!$B:$B,0),8)</f>
        <v>7.3891666999999994E-2</v>
      </c>
      <c r="AE88">
        <f>INDEX([2]Analysis_csv!$B$1:$J$325,MATCH(B88,[2]Analysis_csv!$B:$B,0),9)</f>
        <v>6.7307410000000002E-3</v>
      </c>
      <c r="AF88">
        <f t="shared" si="20"/>
        <v>0.55808538174379374</v>
      </c>
      <c r="AG88">
        <f t="shared" si="21"/>
        <v>0.47778207446057525</v>
      </c>
      <c r="AH88">
        <f>INDEX([3]FINAL_DATASET!$B:$G,MATCH(B88,[3]FINAL_DATASET!$B:$B,0),3)</f>
        <v>8.1999999999999993</v>
      </c>
      <c r="AI88">
        <f>INDEX([3]FINAL_DATASET!$B:$G,MATCH(B88,[3]FINAL_DATASET!$B:$B,0),6)</f>
        <v>0</v>
      </c>
    </row>
    <row r="89" spans="1:35" x14ac:dyDescent="0.25">
      <c r="A89">
        <v>1984</v>
      </c>
      <c r="B89" t="s">
        <v>111</v>
      </c>
      <c r="D89">
        <v>4.9115723093525183</v>
      </c>
      <c r="E89">
        <v>0.11867482184274999</v>
      </c>
      <c r="F89">
        <v>0.115330795019207</v>
      </c>
      <c r="G89">
        <v>0.123395620190819</v>
      </c>
      <c r="H89">
        <v>0.118237609725743</v>
      </c>
      <c r="I89">
        <v>0.13763931213066999</v>
      </c>
      <c r="J89">
        <v>0.11306638617897399</v>
      </c>
      <c r="K89">
        <f t="shared" si="11"/>
        <v>8.3771841936689823E-2</v>
      </c>
      <c r="L89">
        <f t="shared" si="12"/>
        <v>0.64995944939445871</v>
      </c>
      <c r="M89">
        <f t="shared" si="13"/>
        <v>0.42124900513904134</v>
      </c>
      <c r="N89">
        <f t="shared" si="14"/>
        <v>0.63009718827251926</v>
      </c>
      <c r="O89">
        <f t="shared" si="15"/>
        <v>0.63542133179801308</v>
      </c>
      <c r="P89">
        <f t="shared" si="16"/>
        <v>0.68200995058385772</v>
      </c>
      <c r="Q89">
        <f t="shared" si="17"/>
        <v>0.56588996865818797</v>
      </c>
      <c r="R89">
        <v>0.18518518518518517</v>
      </c>
      <c r="S89">
        <v>87</v>
      </c>
      <c r="T89">
        <f t="shared" si="18"/>
        <v>0.10406698564593302</v>
      </c>
      <c r="U89">
        <v>352</v>
      </c>
      <c r="V89">
        <f t="shared" si="19"/>
        <v>0.37688984881209503</v>
      </c>
      <c r="W89">
        <v>6.5</v>
      </c>
      <c r="X89">
        <f>INDEX([1]krishna_pos!$C$1:$W$354,MATCH(B89,[1]krishna_pos!$C:$C,0),16)</f>
        <v>0.52818136999999998</v>
      </c>
      <c r="Y89">
        <f>INDEX([1]krishna_pos!$C$1:$W$354,MATCH(B89,[1]krishna_pos!$C:$C,0),17)</f>
        <v>0</v>
      </c>
      <c r="Z89">
        <f>INDEX([1]krishna_pos!$C$1:$W$354,MATCH(B89,[1]krishna_pos!$C:$C,0),18)</f>
        <v>0.80118719699999996</v>
      </c>
      <c r="AA89">
        <f>INDEX([1]krishna_pos!$C$1:$W$354,MATCH(B89,[1]krishna_pos!$C:$C,0),19)</f>
        <v>0</v>
      </c>
      <c r="AB89">
        <f>INDEX([1]krishna_pos!$C$1:$W$354,MATCH(B89,[1]krishna_pos!$C:$C,0),20)</f>
        <v>0.61678640299999998</v>
      </c>
      <c r="AC89">
        <f>INDEX([1]krishna_pos!$C$1:$W$354,MATCH(B89,[1]krishna_pos!$C:$C,0),21)</f>
        <v>0</v>
      </c>
      <c r="AD89">
        <f>INDEX([2]Analysis_csv!$B$1:$J$325,MATCH(B89,[2]Analysis_csv!$B:$B,0),8)</f>
        <v>7.9157470999999993E-2</v>
      </c>
      <c r="AE89">
        <f>INDEX([2]Analysis_csv!$B$1:$J$325,MATCH(B89,[2]Analysis_csv!$B:$B,0),9)</f>
        <v>5.6724999999999998E-2</v>
      </c>
      <c r="AF89">
        <f t="shared" si="20"/>
        <v>0.5717071718315937</v>
      </c>
      <c r="AG89">
        <f t="shared" si="21"/>
        <v>0.59798883025972649</v>
      </c>
      <c r="AH89">
        <f>INDEX([3]FINAL_DATASET!$B:$G,MATCH(B89,[3]FINAL_DATASET!$B:$B,0),3)</f>
        <v>6.5</v>
      </c>
      <c r="AI89">
        <f>INDEX([3]FINAL_DATASET!$B:$G,MATCH(B89,[3]FINAL_DATASET!$B:$B,0),6)</f>
        <v>1</v>
      </c>
    </row>
    <row r="90" spans="1:35" x14ac:dyDescent="0.25">
      <c r="A90">
        <v>1996</v>
      </c>
      <c r="B90" t="s">
        <v>113</v>
      </c>
      <c r="D90">
        <v>3.8333333333333335</v>
      </c>
      <c r="E90">
        <v>0.11570006341373699</v>
      </c>
      <c r="F90">
        <v>0.116887285729425</v>
      </c>
      <c r="G90">
        <v>0.11616711110269699</v>
      </c>
      <c r="H90">
        <v>0.117272877787002</v>
      </c>
      <c r="I90">
        <v>0.120790654017014</v>
      </c>
      <c r="J90">
        <v>0.12361069461532299</v>
      </c>
      <c r="K90">
        <f t="shared" si="11"/>
        <v>6.8474136326024809E-2</v>
      </c>
      <c r="L90">
        <f t="shared" si="12"/>
        <v>0.63366726272351726</v>
      </c>
      <c r="M90">
        <f t="shared" si="13"/>
        <v>0.43307273749170416</v>
      </c>
      <c r="N90">
        <f t="shared" si="14"/>
        <v>0.59318612737112986</v>
      </c>
      <c r="O90">
        <f t="shared" si="15"/>
        <v>0.63023676104455495</v>
      </c>
      <c r="P90">
        <f t="shared" si="16"/>
        <v>0.5985239732884341</v>
      </c>
      <c r="Q90">
        <f t="shared" si="17"/>
        <v>0.61866355214499635</v>
      </c>
      <c r="R90">
        <v>0.41666666666666669</v>
      </c>
      <c r="S90">
        <v>112</v>
      </c>
      <c r="T90">
        <f t="shared" si="18"/>
        <v>0.13397129186602871</v>
      </c>
      <c r="U90">
        <v>311</v>
      </c>
      <c r="V90">
        <f t="shared" si="19"/>
        <v>0.33261339092872572</v>
      </c>
      <c r="W90">
        <v>7.6</v>
      </c>
      <c r="X90">
        <f>INDEX([1]krishna_pos!$C$1:$W$354,MATCH(B90,[1]krishna_pos!$C:$C,0),16)</f>
        <v>0.68237025399999995</v>
      </c>
      <c r="Y90">
        <f>INDEX([1]krishna_pos!$C$1:$W$354,MATCH(B90,[1]krishna_pos!$C:$C,0),17)</f>
        <v>0.322022484</v>
      </c>
      <c r="Z90">
        <f>INDEX([1]krishna_pos!$C$1:$W$354,MATCH(B90,[1]krishna_pos!$C:$C,0),18)</f>
        <v>0.90860046999999999</v>
      </c>
      <c r="AA90">
        <f>INDEX([1]krishna_pos!$C$1:$W$354,MATCH(B90,[1]krishna_pos!$C:$C,0),19)</f>
        <v>0.49738302899999998</v>
      </c>
      <c r="AB90">
        <f>INDEX([1]krishna_pos!$C$1:$W$354,MATCH(B90,[1]krishna_pos!$C:$C,0),20)</f>
        <v>0.78905143899999997</v>
      </c>
      <c r="AC90">
        <f>INDEX([1]krishna_pos!$C$1:$W$354,MATCH(B90,[1]krishna_pos!$C:$C,0),21)</f>
        <v>0.21541775699999999</v>
      </c>
      <c r="AD90">
        <f>INDEX([2]Analysis_csv!$B$1:$J$325,MATCH(B90,[2]Analysis_csv!$B:$B,0),8)</f>
        <v>3.0693749999999999E-2</v>
      </c>
      <c r="AE90">
        <f>INDEX([2]Analysis_csv!$B$1:$J$325,MATCH(B90,[2]Analysis_csv!$B:$B,0),9)</f>
        <v>-1.9379421000000001E-2</v>
      </c>
      <c r="AF90">
        <f t="shared" si="20"/>
        <v>0.44633930125841986</v>
      </c>
      <c r="AG90">
        <f t="shared" si="21"/>
        <v>0.41500250876263617</v>
      </c>
      <c r="AH90">
        <f>INDEX([3]FINAL_DATASET!$B:$G,MATCH(B90,[3]FINAL_DATASET!$B:$B,0),3)</f>
        <v>7.6</v>
      </c>
      <c r="AI90">
        <f>INDEX([3]FINAL_DATASET!$B:$G,MATCH(B90,[3]FINAL_DATASET!$B:$B,0),6)</f>
        <v>3</v>
      </c>
    </row>
    <row r="91" spans="1:35" x14ac:dyDescent="0.25">
      <c r="A91">
        <v>1991</v>
      </c>
      <c r="B91" t="s">
        <v>114</v>
      </c>
      <c r="D91">
        <v>0.68571428571428572</v>
      </c>
      <c r="E91">
        <v>0.120201614272854</v>
      </c>
      <c r="F91">
        <v>0.116672574450914</v>
      </c>
      <c r="G91">
        <v>0.14444327748319799</v>
      </c>
      <c r="H91">
        <v>0.12804106039650501</v>
      </c>
      <c r="I91">
        <v>0.105216544939045</v>
      </c>
      <c r="J91">
        <v>0.117637603459827</v>
      </c>
      <c r="K91">
        <f t="shared" si="11"/>
        <v>2.3816736031731185E-2</v>
      </c>
      <c r="L91">
        <f t="shared" si="12"/>
        <v>0.65832140142270734</v>
      </c>
      <c r="M91">
        <f t="shared" si="13"/>
        <v>0.43144170386359049</v>
      </c>
      <c r="N91">
        <f t="shared" si="14"/>
        <v>0.73757320451315334</v>
      </c>
      <c r="O91">
        <f t="shared" si="15"/>
        <v>0.68810610524599536</v>
      </c>
      <c r="P91">
        <f t="shared" si="16"/>
        <v>0.52135345275742928</v>
      </c>
      <c r="Q91">
        <f t="shared" si="17"/>
        <v>0.58876861624932075</v>
      </c>
      <c r="R91">
        <v>0.14814814814814814</v>
      </c>
      <c r="S91">
        <v>46</v>
      </c>
      <c r="T91">
        <f t="shared" si="18"/>
        <v>5.5023923444976079E-2</v>
      </c>
      <c r="U91">
        <v>470</v>
      </c>
      <c r="V91">
        <f t="shared" si="19"/>
        <v>0.50431965442764581</v>
      </c>
      <c r="W91">
        <v>7.2</v>
      </c>
      <c r="X91">
        <f>INDEX([1]krishna_pos!$C$1:$W$354,MATCH(B91,[1]krishna_pos!$C:$C,0),16)</f>
        <v>0.66894510799999995</v>
      </c>
      <c r="Y91">
        <f>INDEX([1]krishna_pos!$C$1:$W$354,MATCH(B91,[1]krishna_pos!$C:$C,0),17)</f>
        <v>0</v>
      </c>
      <c r="Z91">
        <f>INDEX([1]krishna_pos!$C$1:$W$354,MATCH(B91,[1]krishna_pos!$C:$C,0),18)</f>
        <v>0.88715007199999996</v>
      </c>
      <c r="AA91">
        <f>INDEX([1]krishna_pos!$C$1:$W$354,MATCH(B91,[1]krishna_pos!$C:$C,0),19)</f>
        <v>0</v>
      </c>
      <c r="AB91">
        <f>INDEX([1]krishna_pos!$C$1:$W$354,MATCH(B91,[1]krishna_pos!$C:$C,0),20)</f>
        <v>0.68435698700000003</v>
      </c>
      <c r="AC91">
        <f>INDEX([1]krishna_pos!$C$1:$W$354,MATCH(B91,[1]krishna_pos!$C:$C,0),21)</f>
        <v>0</v>
      </c>
      <c r="AD91">
        <f>INDEX([2]Analysis_csv!$B$1:$J$325,MATCH(B91,[2]Analysis_csv!$B:$B,0),8)</f>
        <v>1.7595652E-2</v>
      </c>
      <c r="AE91">
        <f>INDEX([2]Analysis_csv!$B$1:$J$325,MATCH(B91,[2]Analysis_csv!$B:$B,0),9)</f>
        <v>-2.0680899999999999E-4</v>
      </c>
      <c r="AF91">
        <f t="shared" si="20"/>
        <v>0.41245662322759458</v>
      </c>
      <c r="AG91">
        <f t="shared" si="21"/>
        <v>0.461101351606089</v>
      </c>
      <c r="AH91">
        <f>INDEX([3]FINAL_DATASET!$B:$G,MATCH(B91,[3]FINAL_DATASET!$B:$B,0),3)</f>
        <v>7.2</v>
      </c>
      <c r="AI91">
        <f>INDEX([3]FINAL_DATASET!$B:$G,MATCH(B91,[3]FINAL_DATASET!$B:$B,0),6)</f>
        <v>2</v>
      </c>
    </row>
    <row r="92" spans="1:35" x14ac:dyDescent="0.25">
      <c r="A92">
        <v>2002</v>
      </c>
      <c r="B92" t="s">
        <v>115</v>
      </c>
      <c r="D92">
        <v>2.2608695652173911</v>
      </c>
      <c r="E92">
        <v>0.122136118647467</v>
      </c>
      <c r="F92">
        <v>0.11101019900336601</v>
      </c>
      <c r="G92">
        <v>0.115895736761791</v>
      </c>
      <c r="H92">
        <v>0.111709852569032</v>
      </c>
      <c r="I92">
        <v>7.0467407249570596E-2</v>
      </c>
      <c r="J92">
        <v>5.9565438406926102E-2</v>
      </c>
      <c r="K92">
        <f t="shared" si="11"/>
        <v>4.6164529325093406E-2</v>
      </c>
      <c r="L92">
        <f t="shared" si="12"/>
        <v>0.66891631430018939</v>
      </c>
      <c r="M92">
        <f t="shared" si="13"/>
        <v>0.38842801201655097</v>
      </c>
      <c r="N92">
        <f t="shared" si="14"/>
        <v>0.59180040388345867</v>
      </c>
      <c r="O92">
        <f t="shared" si="15"/>
        <v>0.60034047930283418</v>
      </c>
      <c r="P92">
        <f t="shared" si="16"/>
        <v>0.34916966811361438</v>
      </c>
      <c r="Q92">
        <f t="shared" si="17"/>
        <v>0.29812117652589248</v>
      </c>
      <c r="R92">
        <v>0.36</v>
      </c>
      <c r="S92">
        <v>66</v>
      </c>
      <c r="T92">
        <f t="shared" si="18"/>
        <v>7.8947368421052627E-2</v>
      </c>
      <c r="U92">
        <v>513</v>
      </c>
      <c r="V92">
        <f t="shared" si="19"/>
        <v>0.55075593952483803</v>
      </c>
      <c r="W92">
        <v>6.4</v>
      </c>
      <c r="X92">
        <f>INDEX([1]krishna_pos!$C$1:$W$354,MATCH(B92,[1]krishna_pos!$C:$C,0),16)</f>
        <v>0.602232667</v>
      </c>
      <c r="Y92">
        <f>INDEX([1]krishna_pos!$C$1:$W$354,MATCH(B92,[1]krishna_pos!$C:$C,0),17)</f>
        <v>0.28580401999999999</v>
      </c>
      <c r="Z92">
        <f>INDEX([1]krishna_pos!$C$1:$W$354,MATCH(B92,[1]krishna_pos!$C:$C,0),18)</f>
        <v>0.825248808</v>
      </c>
      <c r="AA92">
        <f>INDEX([1]krishna_pos!$C$1:$W$354,MATCH(B92,[1]krishna_pos!$C:$C,0),19)</f>
        <v>0.42852564100000001</v>
      </c>
      <c r="AB92">
        <f>INDEX([1]krishna_pos!$C$1:$W$354,MATCH(B92,[1]krishna_pos!$C:$C,0),20)</f>
        <v>0.62600201700000002</v>
      </c>
      <c r="AC92">
        <f>INDEX([1]krishna_pos!$C$1:$W$354,MATCH(B92,[1]krishna_pos!$C:$C,0),21)</f>
        <v>0.21330845800000001</v>
      </c>
      <c r="AD92">
        <f>INDEX([2]Analysis_csv!$B$1:$J$325,MATCH(B92,[2]Analysis_csv!$B:$B,0),8)</f>
        <v>3.7196970000000003E-2</v>
      </c>
      <c r="AE92">
        <f>INDEX([2]Analysis_csv!$B$1:$J$325,MATCH(B92,[2]Analysis_csv!$B:$B,0),9)</f>
        <v>4.3789863999999998E-2</v>
      </c>
      <c r="AF92">
        <f t="shared" si="20"/>
        <v>0.46316208800376441</v>
      </c>
      <c r="AG92">
        <f t="shared" si="21"/>
        <v>0.56688744451099859</v>
      </c>
      <c r="AH92">
        <f>INDEX([3]FINAL_DATASET!$B:$G,MATCH(B92,[3]FINAL_DATASET!$B:$B,0),3)</f>
        <v>6.4</v>
      </c>
      <c r="AI92">
        <f>INDEX([3]FINAL_DATASET!$B:$G,MATCH(B92,[3]FINAL_DATASET!$B:$B,0),6)</f>
        <v>1</v>
      </c>
    </row>
    <row r="93" spans="1:35" x14ac:dyDescent="0.25">
      <c r="A93">
        <v>1984</v>
      </c>
      <c r="B93" t="s">
        <v>116</v>
      </c>
      <c r="D93">
        <v>2.588888888888889</v>
      </c>
      <c r="E93">
        <v>0.11149445801199601</v>
      </c>
      <c r="F93">
        <v>0.108391512051093</v>
      </c>
      <c r="G93">
        <v>8.1467026907831697E-2</v>
      </c>
      <c r="H93">
        <v>7.6603724660530698E-2</v>
      </c>
      <c r="I93">
        <v>0.10309391999348499</v>
      </c>
      <c r="J93">
        <v>0.103935300957141</v>
      </c>
      <c r="K93">
        <f t="shared" si="11"/>
        <v>5.0818361323137162E-2</v>
      </c>
      <c r="L93">
        <f t="shared" si="12"/>
        <v>0.61063396106069334</v>
      </c>
      <c r="M93">
        <f t="shared" si="13"/>
        <v>0.36853540781671629</v>
      </c>
      <c r="N93">
        <f t="shared" si="14"/>
        <v>0.41599648765625868</v>
      </c>
      <c r="O93">
        <f t="shared" si="15"/>
        <v>0.41167646113100448</v>
      </c>
      <c r="P93">
        <f t="shared" si="16"/>
        <v>0.51083573574896957</v>
      </c>
      <c r="Q93">
        <f t="shared" si="17"/>
        <v>0.52018947618981526</v>
      </c>
      <c r="R93">
        <v>0.32432432432432434</v>
      </c>
      <c r="S93">
        <v>215</v>
      </c>
      <c r="T93">
        <f t="shared" si="18"/>
        <v>0.25717703349282295</v>
      </c>
      <c r="U93">
        <v>410</v>
      </c>
      <c r="V93">
        <f t="shared" si="19"/>
        <v>0.43952483801295894</v>
      </c>
      <c r="W93">
        <v>6.9</v>
      </c>
      <c r="X93">
        <f>INDEX([1]krishna_pos!$C$1:$W$354,MATCH(B93,[1]krishna_pos!$C:$C,0),16)</f>
        <v>0.68246143100000001</v>
      </c>
      <c r="Y93">
        <f>INDEX([1]krishna_pos!$C$1:$W$354,MATCH(B93,[1]krishna_pos!$C:$C,0),17)</f>
        <v>0.31048097600000002</v>
      </c>
      <c r="Z93">
        <f>INDEX([1]krishna_pos!$C$1:$W$354,MATCH(B93,[1]krishna_pos!$C:$C,0),18)</f>
        <v>0.88888377500000004</v>
      </c>
      <c r="AA93">
        <f>INDEX([1]krishna_pos!$C$1:$W$354,MATCH(B93,[1]krishna_pos!$C:$C,0),19)</f>
        <v>0.52527472500000005</v>
      </c>
      <c r="AB93">
        <f>INDEX([1]krishna_pos!$C$1:$W$354,MATCH(B93,[1]krishna_pos!$C:$C,0),20)</f>
        <v>0.65852316499999997</v>
      </c>
      <c r="AC93">
        <f>INDEX([1]krishna_pos!$C$1:$W$354,MATCH(B93,[1]krishna_pos!$C:$C,0),21)</f>
        <v>0.25159914700000002</v>
      </c>
      <c r="AD93">
        <f>INDEX([2]Analysis_csv!$B$1:$J$325,MATCH(B93,[2]Analysis_csv!$B:$B,0),8)</f>
        <v>4.9971162999999999E-2</v>
      </c>
      <c r="AE93">
        <f>INDEX([2]Analysis_csv!$B$1:$J$325,MATCH(B93,[2]Analysis_csv!$B:$B,0),9)</f>
        <v>2.3815854000000001E-2</v>
      </c>
      <c r="AF93">
        <f t="shared" si="20"/>
        <v>0.49620687576780642</v>
      </c>
      <c r="AG93">
        <f t="shared" si="21"/>
        <v>0.51886171134832071</v>
      </c>
      <c r="AH93">
        <f>INDEX([3]FINAL_DATASET!$B:$G,MATCH(B93,[3]FINAL_DATASET!$B:$B,0),3)</f>
        <v>6.9</v>
      </c>
      <c r="AI93">
        <f>INDEX([3]FINAL_DATASET!$B:$G,MATCH(B93,[3]FINAL_DATASET!$B:$B,0),6)</f>
        <v>0</v>
      </c>
    </row>
    <row r="94" spans="1:35" x14ac:dyDescent="0.25">
      <c r="A94">
        <v>1995</v>
      </c>
      <c r="B94" t="s">
        <v>117</v>
      </c>
      <c r="D94">
        <v>0.12188043333333333</v>
      </c>
      <c r="E94">
        <v>9.2235405975829604E-2</v>
      </c>
      <c r="F94">
        <v>0.110052766172567</v>
      </c>
      <c r="G94">
        <v>0.134758717604469</v>
      </c>
      <c r="H94">
        <v>0.145075580453286</v>
      </c>
      <c r="I94">
        <v>0.102220340278348</v>
      </c>
      <c r="J94">
        <v>0.112123329162192</v>
      </c>
      <c r="K94">
        <f t="shared" si="11"/>
        <v>1.58172438237093E-2</v>
      </c>
      <c r="L94">
        <f t="shared" si="12"/>
        <v>0.50515579254174348</v>
      </c>
      <c r="M94">
        <f t="shared" si="13"/>
        <v>0.38115496537213239</v>
      </c>
      <c r="N94">
        <f t="shared" si="14"/>
        <v>0.68812076900687269</v>
      </c>
      <c r="O94">
        <f t="shared" si="15"/>
        <v>0.779651404970226</v>
      </c>
      <c r="P94">
        <f t="shared" si="16"/>
        <v>0.50650710282332689</v>
      </c>
      <c r="Q94">
        <f t="shared" si="17"/>
        <v>0.56117002912792924</v>
      </c>
      <c r="R94">
        <v>0.4</v>
      </c>
      <c r="S94">
        <v>165</v>
      </c>
      <c r="T94">
        <f t="shared" si="18"/>
        <v>0.19736842105263158</v>
      </c>
      <c r="U94">
        <v>364</v>
      </c>
      <c r="V94">
        <f t="shared" si="19"/>
        <v>0.38984881209503242</v>
      </c>
      <c r="W94">
        <v>7.1</v>
      </c>
      <c r="X94">
        <f>INDEX([1]krishna_pos!$C$1:$W$354,MATCH(B94,[1]krishna_pos!$C:$C,0),16)</f>
        <v>0.65023458700000003</v>
      </c>
      <c r="Y94">
        <f>INDEX([1]krishna_pos!$C$1:$W$354,MATCH(B94,[1]krishna_pos!$C:$C,0),17)</f>
        <v>0.44556113899999999</v>
      </c>
      <c r="Z94">
        <f>INDEX([1]krishna_pos!$C$1:$W$354,MATCH(B94,[1]krishna_pos!$C:$C,0),18)</f>
        <v>0.868894905</v>
      </c>
      <c r="AA94">
        <f>INDEX([1]krishna_pos!$C$1:$W$354,MATCH(B94,[1]krishna_pos!$C:$C,0),19)</f>
        <v>0.65153846199999998</v>
      </c>
      <c r="AB94">
        <f>INDEX([1]krishna_pos!$C$1:$W$354,MATCH(B94,[1]krishna_pos!$C:$C,0),20)</f>
        <v>0.63995987700000001</v>
      </c>
      <c r="AC94">
        <f>INDEX([1]krishna_pos!$C$1:$W$354,MATCH(B94,[1]krishna_pos!$C:$C,0),21)</f>
        <v>0.31691542299999997</v>
      </c>
      <c r="AD94">
        <f>INDEX([2]Analysis_csv!$B$1:$J$325,MATCH(B94,[2]Analysis_csv!$B:$B,0),8)</f>
        <v>8.5169700000000004E-3</v>
      </c>
      <c r="AE94">
        <f>INDEX([2]Analysis_csv!$B$1:$J$325,MATCH(B94,[2]Analysis_csv!$B:$B,0),9)</f>
        <v>1.6590659000000001E-2</v>
      </c>
      <c r="AF94">
        <f t="shared" si="20"/>
        <v>0.38897152950251718</v>
      </c>
      <c r="AG94">
        <f t="shared" si="21"/>
        <v>0.50148937163695018</v>
      </c>
      <c r="AH94">
        <f>INDEX([3]FINAL_DATASET!$B:$G,MATCH(B94,[3]FINAL_DATASET!$B:$B,0),3)</f>
        <v>7.1</v>
      </c>
      <c r="AI94">
        <f>INDEX([3]FINAL_DATASET!$B:$G,MATCH(B94,[3]FINAL_DATASET!$B:$B,0),6)</f>
        <v>3</v>
      </c>
    </row>
    <row r="95" spans="1:35" x14ac:dyDescent="0.25">
      <c r="A95">
        <v>1996</v>
      </c>
      <c r="B95" t="s">
        <v>118</v>
      </c>
      <c r="D95">
        <v>0.30656163636363637</v>
      </c>
      <c r="E95">
        <v>0.12091197221562</v>
      </c>
      <c r="F95">
        <v>0.121765701023381</v>
      </c>
      <c r="G95">
        <v>9.1790930136263299E-2</v>
      </c>
      <c r="H95">
        <v>0.10128770970385099</v>
      </c>
      <c r="I95">
        <v>0</v>
      </c>
      <c r="J95">
        <v>0</v>
      </c>
      <c r="K95">
        <f t="shared" si="11"/>
        <v>1.8437440958681689E-2</v>
      </c>
      <c r="L95">
        <f t="shared" si="12"/>
        <v>0.66221189689751792</v>
      </c>
      <c r="M95">
        <f t="shared" si="13"/>
        <v>0.47013115124400578</v>
      </c>
      <c r="N95">
        <f t="shared" si="14"/>
        <v>0.46871361316016963</v>
      </c>
      <c r="O95">
        <f t="shared" si="15"/>
        <v>0.54433078902794174</v>
      </c>
      <c r="P95">
        <f t="shared" si="16"/>
        <v>0</v>
      </c>
      <c r="Q95">
        <f t="shared" si="17"/>
        <v>0</v>
      </c>
      <c r="R95">
        <v>0.61111111111111116</v>
      </c>
      <c r="S95">
        <v>116</v>
      </c>
      <c r="T95">
        <f t="shared" si="18"/>
        <v>0.13875598086124402</v>
      </c>
      <c r="U95">
        <v>701</v>
      </c>
      <c r="V95">
        <f t="shared" si="19"/>
        <v>0.75377969762419006</v>
      </c>
      <c r="W95">
        <v>7.6</v>
      </c>
      <c r="X95">
        <f>INDEX([1]krishna_pos!$C$1:$W$354,MATCH(B95,[1]krishna_pos!$C:$C,0),16)</f>
        <v>0.61913871700000001</v>
      </c>
      <c r="Y95">
        <f>INDEX([1]krishna_pos!$C$1:$W$354,MATCH(B95,[1]krishna_pos!$C:$C,0),17)</f>
        <v>0.33198673099999998</v>
      </c>
      <c r="Z95">
        <f>INDEX([1]krishna_pos!$C$1:$W$354,MATCH(B95,[1]krishna_pos!$C:$C,0),18)</f>
        <v>0.790044898</v>
      </c>
      <c r="AA95">
        <f>INDEX([1]krishna_pos!$C$1:$W$354,MATCH(B95,[1]krishna_pos!$C:$C,0),19)</f>
        <v>0.58843639999999997</v>
      </c>
      <c r="AB95">
        <f>INDEX([1]krishna_pos!$C$1:$W$354,MATCH(B95,[1]krishna_pos!$C:$C,0),20)</f>
        <v>0.63886314499999997</v>
      </c>
      <c r="AC95">
        <f>INDEX([1]krishna_pos!$C$1:$W$354,MATCH(B95,[1]krishna_pos!$C:$C,0),21)</f>
        <v>0.26221832</v>
      </c>
      <c r="AD95">
        <f>INDEX([2]Analysis_csv!$B$1:$J$325,MATCH(B95,[2]Analysis_csv!$B:$B,0),8)</f>
        <v>8.6410345E-2</v>
      </c>
      <c r="AE95">
        <f>INDEX([2]Analysis_csv!$B$1:$J$325,MATCH(B95,[2]Analysis_csv!$B:$B,0),9)</f>
        <v>3.9284023000000001E-2</v>
      </c>
      <c r="AF95">
        <f t="shared" si="20"/>
        <v>0.5904691931983711</v>
      </c>
      <c r="AG95">
        <f t="shared" si="21"/>
        <v>0.55605354998809342</v>
      </c>
      <c r="AH95">
        <f>INDEX([3]FINAL_DATASET!$B:$G,MATCH(B95,[3]FINAL_DATASET!$B:$B,0),3)</f>
        <v>7.6</v>
      </c>
      <c r="AI95">
        <f>INDEX([3]FINAL_DATASET!$B:$G,MATCH(B95,[3]FINAL_DATASET!$B:$B,0),6)</f>
        <v>2</v>
      </c>
    </row>
    <row r="96" spans="1:35" x14ac:dyDescent="0.25">
      <c r="A96">
        <v>1976</v>
      </c>
      <c r="B96" t="s">
        <v>119</v>
      </c>
      <c r="D96">
        <v>-0.81049307142857141</v>
      </c>
      <c r="E96">
        <v>9.5111107796280098E-2</v>
      </c>
      <c r="F96">
        <v>0.102462771364769</v>
      </c>
      <c r="G96">
        <v>7.1912368992426701E-2</v>
      </c>
      <c r="H96">
        <v>8.1028520828957298E-2</v>
      </c>
      <c r="I96">
        <v>0</v>
      </c>
      <c r="J96">
        <v>0</v>
      </c>
      <c r="K96">
        <f t="shared" si="11"/>
        <v>2.5890303086584213E-3</v>
      </c>
      <c r="L96">
        <f t="shared" si="12"/>
        <v>0.5209054649896977</v>
      </c>
      <c r="M96">
        <f t="shared" si="13"/>
        <v>0.3234982979880176</v>
      </c>
      <c r="N96">
        <f t="shared" si="14"/>
        <v>0.36720737279065346</v>
      </c>
      <c r="O96">
        <f t="shared" si="15"/>
        <v>0.43545578042541527</v>
      </c>
      <c r="P96">
        <f t="shared" si="16"/>
        <v>0</v>
      </c>
      <c r="Q96">
        <f t="shared" si="17"/>
        <v>0</v>
      </c>
      <c r="R96">
        <v>0.37209302325581395</v>
      </c>
      <c r="S96">
        <v>164</v>
      </c>
      <c r="T96">
        <f t="shared" si="18"/>
        <v>0.19617224880382775</v>
      </c>
      <c r="U96">
        <v>341</v>
      </c>
      <c r="V96">
        <f t="shared" si="19"/>
        <v>0.3650107991360691</v>
      </c>
      <c r="W96">
        <v>8.6</v>
      </c>
      <c r="X96">
        <f>INDEX([1]krishna_pos!$C$1:$W$354,MATCH(B96,[1]krishna_pos!$C:$C,0),16)</f>
        <v>0.59744382900000004</v>
      </c>
      <c r="Y96">
        <f>INDEX([1]krishna_pos!$C$1:$W$354,MATCH(B96,[1]krishna_pos!$C:$C,0),17)</f>
        <v>0.30049954800000001</v>
      </c>
      <c r="Z96">
        <f>INDEX([1]krishna_pos!$C$1:$W$354,MATCH(B96,[1]krishna_pos!$C:$C,0),18)</f>
        <v>0.81708065500000004</v>
      </c>
      <c r="AA96">
        <f>INDEX([1]krishna_pos!$C$1:$W$354,MATCH(B96,[1]krishna_pos!$C:$C,0),19)</f>
        <v>0.55720444700000005</v>
      </c>
      <c r="AB96">
        <f>INDEX([1]krishna_pos!$C$1:$W$354,MATCH(B96,[1]krishna_pos!$C:$C,0),20)</f>
        <v>0.53012048199999995</v>
      </c>
      <c r="AC96">
        <f>INDEX([1]krishna_pos!$C$1:$W$354,MATCH(B96,[1]krishna_pos!$C:$C,0),21)</f>
        <v>0.23545986899999999</v>
      </c>
      <c r="AD96">
        <f>INDEX([2]Analysis_csv!$B$1:$J$325,MATCH(B96,[2]Analysis_csv!$B:$B,0),8)</f>
        <v>8.1859145999999994E-2</v>
      </c>
      <c r="AE96">
        <f>INDEX([2]Analysis_csv!$B$1:$J$325,MATCH(B96,[2]Analysis_csv!$B:$B,0),9)</f>
        <v>5.3816716000000001E-2</v>
      </c>
      <c r="AF96">
        <f t="shared" si="20"/>
        <v>0.57869597159236275</v>
      </c>
      <c r="AG96">
        <f t="shared" si="21"/>
        <v>0.59099611966504451</v>
      </c>
      <c r="AH96">
        <f>INDEX([3]FINAL_DATASET!$B:$G,MATCH(B96,[3]FINAL_DATASET!$B:$B,0),3)</f>
        <v>8.6</v>
      </c>
      <c r="AI96">
        <f>INDEX([3]FINAL_DATASET!$B:$G,MATCH(B96,[3]FINAL_DATASET!$B:$B,0),6)</f>
        <v>1</v>
      </c>
    </row>
    <row r="97" spans="1:35" x14ac:dyDescent="0.25">
      <c r="A97">
        <v>2000</v>
      </c>
      <c r="B97" t="s">
        <v>120</v>
      </c>
      <c r="D97">
        <v>21.529610000000002</v>
      </c>
      <c r="E97">
        <v>8.9595458573521705E-2</v>
      </c>
      <c r="F97">
        <v>0.102060337739719</v>
      </c>
      <c r="G97">
        <v>0.14258281515452401</v>
      </c>
      <c r="H97">
        <v>0.14160486022202101</v>
      </c>
      <c r="I97">
        <v>5.96714271555231E-2</v>
      </c>
      <c r="J97">
        <v>7.2861671162700994E-2</v>
      </c>
      <c r="K97">
        <f t="shared" si="11"/>
        <v>0.31954318212420824</v>
      </c>
      <c r="L97">
        <f t="shared" si="12"/>
        <v>0.49069730224539421</v>
      </c>
      <c r="M97">
        <f t="shared" si="13"/>
        <v>0.3204412495642357</v>
      </c>
      <c r="N97">
        <f t="shared" si="14"/>
        <v>0.72807309356617145</v>
      </c>
      <c r="O97">
        <f t="shared" si="15"/>
        <v>0.76099938995770877</v>
      </c>
      <c r="P97">
        <f t="shared" si="16"/>
        <v>0.29567502522077937</v>
      </c>
      <c r="Q97">
        <f t="shared" si="17"/>
        <v>0.36466796369858306</v>
      </c>
      <c r="R97">
        <v>0.3888888888888889</v>
      </c>
      <c r="S97">
        <v>109</v>
      </c>
      <c r="T97">
        <f t="shared" si="18"/>
        <v>0.13038277511961721</v>
      </c>
      <c r="U97">
        <v>179</v>
      </c>
      <c r="V97">
        <f t="shared" si="19"/>
        <v>0.19006479481641469</v>
      </c>
      <c r="W97">
        <v>7.3</v>
      </c>
      <c r="X97">
        <f>INDEX([1]krishna_pos!$C$1:$W$354,MATCH(B97,[1]krishna_pos!$C:$C,0),16)</f>
        <v>0.64227922199999998</v>
      </c>
      <c r="Y97">
        <f>INDEX([1]krishna_pos!$C$1:$W$354,MATCH(B97,[1]krishna_pos!$C:$C,0),17)</f>
        <v>0.30611070600000001</v>
      </c>
      <c r="Z97">
        <f>INDEX([1]krishna_pos!$C$1:$W$354,MATCH(B97,[1]krishna_pos!$C:$C,0),18)</f>
        <v>0.70722836</v>
      </c>
      <c r="AA97">
        <f>INDEX([1]krishna_pos!$C$1:$W$354,MATCH(B97,[1]krishna_pos!$C:$C,0),19)</f>
        <v>0.50146799799999997</v>
      </c>
      <c r="AB97">
        <f>INDEX([1]krishna_pos!$C$1:$W$354,MATCH(B97,[1]krishna_pos!$C:$C,0),20)</f>
        <v>0.70422995300000002</v>
      </c>
      <c r="AC97">
        <f>INDEX([1]krishna_pos!$C$1:$W$354,MATCH(B97,[1]krishna_pos!$C:$C,0),21)</f>
        <v>0.21693061399999999</v>
      </c>
      <c r="AD97">
        <f>INDEX([2]Analysis_csv!$B$1:$J$325,MATCH(B97,[2]Analysis_csv!$B:$B,0),8)</f>
        <v>5.4541279999999999E-3</v>
      </c>
      <c r="AE97">
        <f>INDEX([2]Analysis_csv!$B$1:$J$325,MATCH(B97,[2]Analysis_csv!$B:$B,0),9)</f>
        <v>-3.267598E-3</v>
      </c>
      <c r="AF97">
        <f t="shared" si="20"/>
        <v>0.38104844865938337</v>
      </c>
      <c r="AG97">
        <f t="shared" si="21"/>
        <v>0.45374195628280339</v>
      </c>
      <c r="AH97">
        <f>INDEX([3]FINAL_DATASET!$B:$G,MATCH(B97,[3]FINAL_DATASET!$B:$B,0),3)</f>
        <v>7.3</v>
      </c>
      <c r="AI97">
        <f>INDEX([3]FINAL_DATASET!$B:$G,MATCH(B97,[3]FINAL_DATASET!$B:$B,0),6)</f>
        <v>1</v>
      </c>
    </row>
    <row r="98" spans="1:35" x14ac:dyDescent="0.25">
      <c r="A98">
        <v>1986</v>
      </c>
      <c r="B98" t="s">
        <v>121</v>
      </c>
      <c r="D98">
        <v>20.740441538461539</v>
      </c>
      <c r="E98">
        <v>0.11190368227752601</v>
      </c>
      <c r="F98">
        <v>0.104986168913209</v>
      </c>
      <c r="G98">
        <v>9.5368239364003002E-2</v>
      </c>
      <c r="H98">
        <v>9.1890710811263904E-2</v>
      </c>
      <c r="I98">
        <v>0.101297852868628</v>
      </c>
      <c r="J98">
        <v>0.10612648437835299</v>
      </c>
      <c r="K98">
        <f t="shared" si="11"/>
        <v>0.30834671541289732</v>
      </c>
      <c r="L98">
        <f t="shared" si="12"/>
        <v>0.61287520460479716</v>
      </c>
      <c r="M98">
        <f t="shared" si="13"/>
        <v>0.3426670453735649</v>
      </c>
      <c r="N98">
        <f t="shared" si="14"/>
        <v>0.48698048910353342</v>
      </c>
      <c r="O98">
        <f t="shared" si="15"/>
        <v>0.4938303301208119</v>
      </c>
      <c r="P98">
        <f t="shared" si="16"/>
        <v>0.50193612972720958</v>
      </c>
      <c r="Q98">
        <f t="shared" si="17"/>
        <v>0.531156207854797</v>
      </c>
      <c r="R98">
        <v>0.2558139534883721</v>
      </c>
      <c r="S98">
        <v>127</v>
      </c>
      <c r="T98">
        <f t="shared" si="18"/>
        <v>0.15191387559808611</v>
      </c>
      <c r="U98">
        <v>507</v>
      </c>
      <c r="V98">
        <f t="shared" si="19"/>
        <v>0.54427645788336931</v>
      </c>
      <c r="W98">
        <v>6.5</v>
      </c>
      <c r="X98">
        <f>INDEX([1]krishna_pos!$C$1:$W$354,MATCH(B98,[1]krishna_pos!$C:$C,0),16)</f>
        <v>0.56844506800000005</v>
      </c>
      <c r="Y98">
        <f>INDEX([1]krishna_pos!$C$1:$W$354,MATCH(B98,[1]krishna_pos!$C:$C,0),17)</f>
        <v>0.304575084</v>
      </c>
      <c r="Z98">
        <f>INDEX([1]krishna_pos!$C$1:$W$354,MATCH(B98,[1]krishna_pos!$C:$C,0),18)</f>
        <v>0.72445945499999997</v>
      </c>
      <c r="AA98">
        <f>INDEX([1]krishna_pos!$C$1:$W$354,MATCH(B98,[1]krishna_pos!$C:$C,0),19)</f>
        <v>0.56570898999999997</v>
      </c>
      <c r="AB98">
        <f>INDEX([1]krishna_pos!$C$1:$W$354,MATCH(B98,[1]krishna_pos!$C:$C,0),20)</f>
        <v>0.562637363</v>
      </c>
      <c r="AC98">
        <f>INDEX([1]krishna_pos!$C$1:$W$354,MATCH(B98,[1]krishna_pos!$C:$C,0),21)</f>
        <v>0.21650782199999999</v>
      </c>
      <c r="AD98">
        <f>INDEX([2]Analysis_csv!$B$1:$J$325,MATCH(B98,[2]Analysis_csv!$B:$B,0),8)</f>
        <v>5.1440157E-2</v>
      </c>
      <c r="AE98">
        <f>INDEX([2]Analysis_csv!$B$1:$J$325,MATCH(B98,[2]Analysis_csv!$B:$B,0),9)</f>
        <v>1.7035503E-2</v>
      </c>
      <c r="AF98">
        <f t="shared" si="20"/>
        <v>0.50000692755633436</v>
      </c>
      <c r="AG98">
        <f t="shared" si="21"/>
        <v>0.50255895952856622</v>
      </c>
      <c r="AH98">
        <f>INDEX([3]FINAL_DATASET!$B:$G,MATCH(B98,[3]FINAL_DATASET!$B:$B,0),3)</f>
        <v>6.5</v>
      </c>
      <c r="AI98">
        <f>INDEX([3]FINAL_DATASET!$B:$G,MATCH(B98,[3]FINAL_DATASET!$B:$B,0),6)</f>
        <v>2</v>
      </c>
    </row>
    <row r="99" spans="1:35" x14ac:dyDescent="0.25">
      <c r="A99">
        <v>1990</v>
      </c>
      <c r="B99" t="s">
        <v>122</v>
      </c>
      <c r="D99">
        <v>-0.56791567499999995</v>
      </c>
      <c r="E99">
        <v>8.6423958770189394E-2</v>
      </c>
      <c r="F99">
        <v>8.9338084457446496E-2</v>
      </c>
      <c r="G99">
        <v>0.11341673023447001</v>
      </c>
      <c r="H99">
        <v>0.12111853849146199</v>
      </c>
      <c r="I99">
        <v>0.102048895592967</v>
      </c>
      <c r="J99">
        <v>9.4409452191190193E-2</v>
      </c>
      <c r="K99">
        <f t="shared" si="11"/>
        <v>6.0306398969764783E-3</v>
      </c>
      <c r="L99">
        <f t="shared" si="12"/>
        <v>0.47332760045085615</v>
      </c>
      <c r="M99">
        <f t="shared" si="13"/>
        <v>0.22379787306036464</v>
      </c>
      <c r="N99">
        <f t="shared" si="14"/>
        <v>0.57914181000339482</v>
      </c>
      <c r="O99">
        <f t="shared" si="15"/>
        <v>0.65090374553569375</v>
      </c>
      <c r="P99">
        <f t="shared" si="16"/>
        <v>0.50565758548998274</v>
      </c>
      <c r="Q99">
        <f t="shared" si="17"/>
        <v>0.47251321765021953</v>
      </c>
      <c r="R99">
        <v>0.20588235294117646</v>
      </c>
      <c r="S99">
        <v>104</v>
      </c>
      <c r="T99">
        <f t="shared" si="18"/>
        <v>0.12440191387559808</v>
      </c>
      <c r="U99">
        <v>365</v>
      </c>
      <c r="V99">
        <f t="shared" si="19"/>
        <v>0.39092872570194387</v>
      </c>
      <c r="W99">
        <v>7.4</v>
      </c>
      <c r="X99">
        <f>INDEX([1]krishna_pos!$C$1:$W$354,MATCH(B99,[1]krishna_pos!$C:$C,0),16)</f>
        <v>0.56719367600000004</v>
      </c>
      <c r="Y99">
        <f>INDEX([1]krishna_pos!$C$1:$W$354,MATCH(B99,[1]krishna_pos!$C:$C,0),17)</f>
        <v>0.36543830300000002</v>
      </c>
      <c r="Z99">
        <f>INDEX([1]krishna_pos!$C$1:$W$354,MATCH(B99,[1]krishna_pos!$C:$C,0),18)</f>
        <v>0.86329197099999999</v>
      </c>
      <c r="AA99">
        <f>INDEX([1]krishna_pos!$C$1:$W$354,MATCH(B99,[1]krishna_pos!$C:$C,0),19)</f>
        <v>0.55740740700000002</v>
      </c>
      <c r="AB99">
        <f>INDEX([1]krishna_pos!$C$1:$W$354,MATCH(B99,[1]krishna_pos!$C:$C,0),20)</f>
        <v>0.65105908599999995</v>
      </c>
      <c r="AC99">
        <f>INDEX([1]krishna_pos!$C$1:$W$354,MATCH(B99,[1]krishna_pos!$C:$C,0),21)</f>
        <v>0.323106689</v>
      </c>
      <c r="AD99">
        <f>INDEX([2]Analysis_csv!$B$1:$J$325,MATCH(B99,[2]Analysis_csv!$B:$B,0),8)</f>
        <v>-3.1150962000000001E-2</v>
      </c>
      <c r="AE99">
        <f>INDEX([2]Analysis_csv!$B$1:$J$325,MATCH(B99,[2]Analysis_csv!$B:$B,0),9)</f>
        <v>7.8706850000000005E-3</v>
      </c>
      <c r="AF99">
        <f t="shared" si="20"/>
        <v>0.28635695385155835</v>
      </c>
      <c r="AG99">
        <f t="shared" si="21"/>
        <v>0.48052296857069104</v>
      </c>
      <c r="AH99">
        <f>INDEX([3]FINAL_DATASET!$B:$G,MATCH(B99,[3]FINAL_DATASET!$B:$B,0),3)</f>
        <v>7.4</v>
      </c>
      <c r="AI99">
        <f>INDEX([3]FINAL_DATASET!$B:$G,MATCH(B99,[3]FINAL_DATASET!$B:$B,0),6)</f>
        <v>1</v>
      </c>
    </row>
    <row r="100" spans="1:35" x14ac:dyDescent="0.25">
      <c r="A100">
        <v>1990</v>
      </c>
      <c r="B100" t="s">
        <v>123</v>
      </c>
      <c r="D100">
        <v>22.788706733333335</v>
      </c>
      <c r="E100">
        <v>9.6632919885730098E-2</v>
      </c>
      <c r="F100">
        <v>0.112822635807347</v>
      </c>
      <c r="G100">
        <v>9.7115512164883996E-2</v>
      </c>
      <c r="H100">
        <v>0.11825894366487399</v>
      </c>
      <c r="I100">
        <v>0.13146877397265699</v>
      </c>
      <c r="J100">
        <v>0.14891016164343401</v>
      </c>
      <c r="K100">
        <f t="shared" si="11"/>
        <v>0.33740683905951518</v>
      </c>
      <c r="L100">
        <f t="shared" si="12"/>
        <v>0.52924014063851721</v>
      </c>
      <c r="M100">
        <f t="shared" si="13"/>
        <v>0.4021960143153796</v>
      </c>
      <c r="N100">
        <f t="shared" si="14"/>
        <v>0.49590261840826605</v>
      </c>
      <c r="O100">
        <f t="shared" si="15"/>
        <v>0.63553598262736055</v>
      </c>
      <c r="P100">
        <f t="shared" si="16"/>
        <v>0.6514346130652644</v>
      </c>
      <c r="Q100">
        <f t="shared" si="17"/>
        <v>0.74528575249501483</v>
      </c>
      <c r="R100">
        <v>0.44</v>
      </c>
      <c r="S100">
        <v>62</v>
      </c>
      <c r="T100">
        <f t="shared" si="18"/>
        <v>7.4162679425837319E-2</v>
      </c>
      <c r="U100">
        <v>302</v>
      </c>
      <c r="V100">
        <f t="shared" si="19"/>
        <v>0.32289416846652269</v>
      </c>
      <c r="W100">
        <v>7.1</v>
      </c>
      <c r="X100">
        <f>INDEX([1]krishna_pos!$C$1:$W$354,MATCH(B100,[1]krishna_pos!$C:$C,0),16)</f>
        <v>0.57073126600000001</v>
      </c>
      <c r="Y100">
        <f>INDEX([1]krishna_pos!$C$1:$W$354,MATCH(B100,[1]krishna_pos!$C:$C,0),17)</f>
        <v>0.29223038299999998</v>
      </c>
      <c r="Z100">
        <f>INDEX([1]krishna_pos!$C$1:$W$354,MATCH(B100,[1]krishna_pos!$C:$C,0),18)</f>
        <v>0.69045164000000003</v>
      </c>
      <c r="AA100">
        <f>INDEX([1]krishna_pos!$C$1:$W$354,MATCH(B100,[1]krishna_pos!$C:$C,0),19)</f>
        <v>0.55337278099999998</v>
      </c>
      <c r="AB100">
        <f>INDEX([1]krishna_pos!$C$1:$W$354,MATCH(B100,[1]krishna_pos!$C:$C,0),20)</f>
        <v>0.65654746600000002</v>
      </c>
      <c r="AC100">
        <f>INDEX([1]krishna_pos!$C$1:$W$354,MATCH(B100,[1]krishna_pos!$C:$C,0),21)</f>
        <v>0.28932261799999998</v>
      </c>
      <c r="AD100">
        <f>INDEX([2]Analysis_csv!$B$1:$J$325,MATCH(B100,[2]Analysis_csv!$B:$B,0),8)</f>
        <v>7.7859677000000002E-2</v>
      </c>
      <c r="AE100">
        <f>INDEX([2]Analysis_csv!$B$1:$J$325,MATCH(B100,[2]Analysis_csv!$B:$B,0),9)</f>
        <v>-8.3128477000000006E-2</v>
      </c>
      <c r="AF100">
        <f t="shared" si="20"/>
        <v>0.56834998697526284</v>
      </c>
      <c r="AG100">
        <f t="shared" si="21"/>
        <v>0.26172356513396033</v>
      </c>
      <c r="AH100">
        <f>INDEX([3]FINAL_DATASET!$B:$G,MATCH(B100,[3]FINAL_DATASET!$B:$B,0),3)</f>
        <v>7.1</v>
      </c>
      <c r="AI100">
        <f>INDEX([3]FINAL_DATASET!$B:$G,MATCH(B100,[3]FINAL_DATASET!$B:$B,0),6)</f>
        <v>3</v>
      </c>
    </row>
    <row r="101" spans="1:35" x14ac:dyDescent="0.25">
      <c r="A101">
        <v>1992</v>
      </c>
      <c r="B101" t="s">
        <v>124</v>
      </c>
      <c r="D101">
        <v>3.0202757076923077</v>
      </c>
      <c r="E101">
        <v>9.5827474621572206E-2</v>
      </c>
      <c r="F101">
        <v>9.1149632325780106E-2</v>
      </c>
      <c r="G101">
        <v>0.137247465179789</v>
      </c>
      <c r="H101">
        <v>0.13452225897567799</v>
      </c>
      <c r="I101">
        <v>0.138715840003024</v>
      </c>
      <c r="J101">
        <v>0.14164453444882799</v>
      </c>
      <c r="K101">
        <f t="shared" si="11"/>
        <v>5.6938737886355159E-2</v>
      </c>
      <c r="L101">
        <f t="shared" si="12"/>
        <v>0.52482886997233402</v>
      </c>
      <c r="M101">
        <f t="shared" si="13"/>
        <v>0.23755912264483114</v>
      </c>
      <c r="N101">
        <f t="shared" si="14"/>
        <v>0.70082910376870777</v>
      </c>
      <c r="O101">
        <f t="shared" si="15"/>
        <v>0.72293674705597477</v>
      </c>
      <c r="P101">
        <f t="shared" si="16"/>
        <v>0.68734420218436909</v>
      </c>
      <c r="Q101">
        <f t="shared" si="17"/>
        <v>0.70892175710800853</v>
      </c>
      <c r="R101">
        <v>0.4017857142857143</v>
      </c>
      <c r="S101">
        <v>257</v>
      </c>
      <c r="T101">
        <f t="shared" si="18"/>
        <v>0.30741626794258375</v>
      </c>
      <c r="U101">
        <v>338</v>
      </c>
      <c r="V101">
        <f t="shared" si="19"/>
        <v>0.36177105831533479</v>
      </c>
      <c r="W101">
        <v>7</v>
      </c>
      <c r="X101">
        <f>INDEX([1]krishna_pos!$C$1:$W$354,MATCH(B101,[1]krishna_pos!$C:$C,0),16)</f>
        <v>0.64821594999999999</v>
      </c>
      <c r="Y101">
        <f>INDEX([1]krishna_pos!$C$1:$W$354,MATCH(B101,[1]krishna_pos!$C:$C,0),17)</f>
        <v>0.31565233599999998</v>
      </c>
      <c r="Z101">
        <f>INDEX([1]krishna_pos!$C$1:$W$354,MATCH(B101,[1]krishna_pos!$C:$C,0),18)</f>
        <v>0.82291102599999999</v>
      </c>
      <c r="AA101">
        <f>INDEX([1]krishna_pos!$C$1:$W$354,MATCH(B101,[1]krishna_pos!$C:$C,0),19)</f>
        <v>0.52535612499999995</v>
      </c>
      <c r="AB101">
        <f>INDEX([1]krishna_pos!$C$1:$W$354,MATCH(B101,[1]krishna_pos!$C:$C,0),20)</f>
        <v>0.64746747500000001</v>
      </c>
      <c r="AC101">
        <f>INDEX([1]krishna_pos!$C$1:$W$354,MATCH(B101,[1]krishna_pos!$C:$C,0),21)</f>
        <v>0.24101713699999999</v>
      </c>
      <c r="AD101">
        <f>INDEX([2]Analysis_csv!$B$1:$J$325,MATCH(B101,[2]Analysis_csv!$B:$B,0),8)</f>
        <v>2.3261479000000002E-2</v>
      </c>
      <c r="AE101">
        <f>INDEX([2]Analysis_csv!$B$1:$J$325,MATCH(B101,[2]Analysis_csv!$B:$B,0),9)</f>
        <v>2.3970117999999999E-2</v>
      </c>
      <c r="AF101">
        <f t="shared" si="20"/>
        <v>0.42711320863559482</v>
      </c>
      <c r="AG101">
        <f t="shared" si="21"/>
        <v>0.51923262543620841</v>
      </c>
      <c r="AH101">
        <f>INDEX([3]FINAL_DATASET!$B:$G,MATCH(B101,[3]FINAL_DATASET!$B:$B,0),3)</f>
        <v>7</v>
      </c>
      <c r="AI101">
        <f>INDEX([3]FINAL_DATASET!$B:$G,MATCH(B101,[3]FINAL_DATASET!$B:$B,0),6)</f>
        <v>3</v>
      </c>
    </row>
    <row r="102" spans="1:35" x14ac:dyDescent="0.25">
      <c r="A102">
        <v>1994</v>
      </c>
      <c r="B102" t="s">
        <v>125</v>
      </c>
      <c r="D102">
        <v>3.4156363636363638</v>
      </c>
      <c r="E102">
        <v>0.17336032101652399</v>
      </c>
      <c r="F102">
        <v>0.19151828981036201</v>
      </c>
      <c r="G102">
        <v>0.158826401759108</v>
      </c>
      <c r="H102">
        <v>0.186077495055404</v>
      </c>
      <c r="I102">
        <v>0.13893645568803001</v>
      </c>
      <c r="J102">
        <v>0.16088035379896701</v>
      </c>
      <c r="K102">
        <f t="shared" si="11"/>
        <v>6.2547986911094533E-2</v>
      </c>
      <c r="L102">
        <f t="shared" si="12"/>
        <v>0.9494615373768952</v>
      </c>
      <c r="M102">
        <f t="shared" si="13"/>
        <v>1</v>
      </c>
      <c r="N102">
        <f t="shared" si="14"/>
        <v>0.81101800061540119</v>
      </c>
      <c r="O102">
        <f t="shared" si="15"/>
        <v>1</v>
      </c>
      <c r="P102">
        <f t="shared" si="16"/>
        <v>0.68843736437836578</v>
      </c>
      <c r="Q102">
        <f t="shared" si="17"/>
        <v>0.80519579200936453</v>
      </c>
      <c r="R102">
        <v>0.35135135135135137</v>
      </c>
      <c r="S102">
        <v>162</v>
      </c>
      <c r="T102">
        <f t="shared" si="18"/>
        <v>0.19377990430622011</v>
      </c>
      <c r="U102">
        <v>128</v>
      </c>
      <c r="V102">
        <f t="shared" si="19"/>
        <v>0.13498920086393087</v>
      </c>
      <c r="W102">
        <v>6.3</v>
      </c>
      <c r="X102">
        <f>INDEX([1]krishna_pos!$C$1:$W$354,MATCH(B102,[1]krishna_pos!$C:$C,0),16)</f>
        <v>0.65942629699999999</v>
      </c>
      <c r="Y102">
        <f>INDEX([1]krishna_pos!$C$1:$W$354,MATCH(B102,[1]krishna_pos!$C:$C,0),17)</f>
        <v>0.31132038099999998</v>
      </c>
      <c r="Z102">
        <f>INDEX([1]krishna_pos!$C$1:$W$354,MATCH(B102,[1]krishna_pos!$C:$C,0),18)</f>
        <v>0.80356584799999997</v>
      </c>
      <c r="AA102">
        <f>INDEX([1]krishna_pos!$C$1:$W$354,MATCH(B102,[1]krishna_pos!$C:$C,0),19)</f>
        <v>0.50030284700000005</v>
      </c>
      <c r="AB102">
        <f>INDEX([1]krishna_pos!$C$1:$W$354,MATCH(B102,[1]krishna_pos!$C:$C,0),20)</f>
        <v>0.78212993600000003</v>
      </c>
      <c r="AC102">
        <f>INDEX([1]krishna_pos!$C$1:$W$354,MATCH(B102,[1]krishna_pos!$C:$C,0),21)</f>
        <v>0.204019274</v>
      </c>
      <c r="AD102">
        <f>INDEX([2]Analysis_csv!$B$1:$J$325,MATCH(B102,[2]Analysis_csv!$B:$B,0),8)</f>
        <v>4.3599382999999999E-2</v>
      </c>
      <c r="AE102">
        <f>INDEX([2]Analysis_csv!$B$1:$J$325,MATCH(B102,[2]Analysis_csv!$B:$B,0),9)</f>
        <v>1.4314844E-2</v>
      </c>
      <c r="AF102">
        <f t="shared" si="20"/>
        <v>0.47972410321386361</v>
      </c>
      <c r="AG102">
        <f t="shared" si="21"/>
        <v>0.49601737658349715</v>
      </c>
      <c r="AH102">
        <f>INDEX([3]FINAL_DATASET!$B:$G,MATCH(B102,[3]FINAL_DATASET!$B:$B,0),3)</f>
        <v>6.3</v>
      </c>
      <c r="AI102">
        <f>INDEX([3]FINAL_DATASET!$B:$G,MATCH(B102,[3]FINAL_DATASET!$B:$B,0),6)</f>
        <v>3</v>
      </c>
    </row>
    <row r="103" spans="1:35" x14ac:dyDescent="0.25">
      <c r="A103">
        <v>1990</v>
      </c>
      <c r="B103" t="s">
        <v>126</v>
      </c>
      <c r="D103">
        <v>-0.58391490000000001</v>
      </c>
      <c r="E103">
        <v>0.1413524045256</v>
      </c>
      <c r="F103">
        <v>0.127167982614176</v>
      </c>
      <c r="G103">
        <v>0.168471816830391</v>
      </c>
      <c r="H103">
        <v>0.14507500978666199</v>
      </c>
      <c r="I103">
        <v>8.1184102272231398E-2</v>
      </c>
      <c r="J103">
        <v>7.1181016727678001E-2</v>
      </c>
      <c r="K103">
        <f t="shared" si="11"/>
        <v>5.8036480709599443E-3</v>
      </c>
      <c r="L103">
        <f t="shared" si="12"/>
        <v>0.77416026069774491</v>
      </c>
      <c r="M103">
        <f t="shared" si="13"/>
        <v>0.51116906506125648</v>
      </c>
      <c r="N103">
        <f t="shared" si="14"/>
        <v>0.86027055031480282</v>
      </c>
      <c r="O103">
        <f t="shared" si="15"/>
        <v>0.77964833814785806</v>
      </c>
      <c r="P103">
        <f t="shared" si="16"/>
        <v>0.40227144935390685</v>
      </c>
      <c r="Q103">
        <f t="shared" si="17"/>
        <v>0.35625639667410108</v>
      </c>
      <c r="R103">
        <v>0.2857142857142857</v>
      </c>
      <c r="S103">
        <v>365</v>
      </c>
      <c r="T103">
        <f t="shared" si="18"/>
        <v>0.4366028708133971</v>
      </c>
      <c r="U103">
        <v>455</v>
      </c>
      <c r="V103">
        <f t="shared" si="19"/>
        <v>0.48812095032397407</v>
      </c>
      <c r="W103">
        <v>7.2</v>
      </c>
      <c r="X103">
        <f>INDEX([1]krishna_pos!$C$1:$W$354,MATCH(B103,[1]krishna_pos!$C:$C,0),16)</f>
        <v>0.71843108700000002</v>
      </c>
      <c r="Y103">
        <f>INDEX([1]krishna_pos!$C$1:$W$354,MATCH(B103,[1]krishna_pos!$C:$C,0),17)</f>
        <v>0.32563508400000002</v>
      </c>
      <c r="Z103">
        <f>INDEX([1]krishna_pos!$C$1:$W$354,MATCH(B103,[1]krishna_pos!$C:$C,0),18)</f>
        <v>0.83868599300000002</v>
      </c>
      <c r="AA103">
        <f>INDEX([1]krishna_pos!$C$1:$W$354,MATCH(B103,[1]krishna_pos!$C:$C,0),19)</f>
        <v>0.51818785700000003</v>
      </c>
      <c r="AB103">
        <f>INDEX([1]krishna_pos!$C$1:$W$354,MATCH(B103,[1]krishna_pos!$C:$C,0),20)</f>
        <v>0.67879561700000002</v>
      </c>
      <c r="AC103">
        <f>INDEX([1]krishna_pos!$C$1:$W$354,MATCH(B103,[1]krishna_pos!$C:$C,0),21)</f>
        <v>0.24973577699999999</v>
      </c>
      <c r="AD103">
        <f>INDEX([2]Analysis_csv!$B$1:$J$325,MATCH(B103,[2]Analysis_csv!$B:$B,0),8)</f>
        <v>2.0701370000000001E-3</v>
      </c>
      <c r="AE103">
        <f>INDEX([2]Analysis_csv!$B$1:$J$325,MATCH(B103,[2]Analysis_csv!$B:$B,0),9)</f>
        <v>3.8424175999999997E-2</v>
      </c>
      <c r="AF103">
        <f t="shared" si="20"/>
        <v>0.37229460687928595</v>
      </c>
      <c r="AG103">
        <f t="shared" si="21"/>
        <v>0.55398612423919624</v>
      </c>
      <c r="AH103">
        <f>INDEX([3]FINAL_DATASET!$B:$G,MATCH(B103,[3]FINAL_DATASET!$B:$B,0),3)</f>
        <v>7.2</v>
      </c>
      <c r="AI103">
        <f>INDEX([3]FINAL_DATASET!$B:$G,MATCH(B103,[3]FINAL_DATASET!$B:$B,0),6)</f>
        <v>2</v>
      </c>
    </row>
    <row r="104" spans="1:35" x14ac:dyDescent="0.25">
      <c r="A104">
        <v>1985</v>
      </c>
      <c r="B104" t="s">
        <v>127</v>
      </c>
      <c r="D104">
        <v>0.29215578571428569</v>
      </c>
      <c r="E104">
        <v>8.2443477668263501E-2</v>
      </c>
      <c r="F104">
        <v>0.123447597663163</v>
      </c>
      <c r="G104">
        <v>0.12917877964549301</v>
      </c>
      <c r="H104">
        <v>0.16905960975884299</v>
      </c>
      <c r="I104">
        <v>4.8425690310149198E-2</v>
      </c>
      <c r="J104">
        <v>8.5819597260526403E-2</v>
      </c>
      <c r="K104">
        <f t="shared" si="11"/>
        <v>1.8233055412243182E-2</v>
      </c>
      <c r="L104">
        <f t="shared" si="12"/>
        <v>0.45152726180142544</v>
      </c>
      <c r="M104">
        <f t="shared" si="13"/>
        <v>0.48290751770933482</v>
      </c>
      <c r="N104">
        <f t="shared" si="14"/>
        <v>0.65962783535777814</v>
      </c>
      <c r="O104">
        <f t="shared" si="15"/>
        <v>0.90854409722414853</v>
      </c>
      <c r="P104">
        <f t="shared" si="16"/>
        <v>0.2399518142321109</v>
      </c>
      <c r="Q104">
        <f t="shared" si="17"/>
        <v>0.42952154787316199</v>
      </c>
      <c r="R104">
        <v>0.73684210526315785</v>
      </c>
      <c r="S104">
        <v>836</v>
      </c>
      <c r="T104">
        <f t="shared" si="18"/>
        <v>1</v>
      </c>
      <c r="U104">
        <v>18</v>
      </c>
      <c r="V104">
        <f t="shared" si="19"/>
        <v>1.6198704103671708E-2</v>
      </c>
      <c r="W104">
        <v>6.5</v>
      </c>
      <c r="X104">
        <f>INDEX([1]krishna_pos!$C$1:$W$354,MATCH(B104,[1]krishna_pos!$C:$C,0),16)</f>
        <v>0.60442260400000003</v>
      </c>
      <c r="Y104">
        <f>INDEX([1]krishna_pos!$C$1:$W$354,MATCH(B104,[1]krishna_pos!$C:$C,0),17)</f>
        <v>0.32047255499999999</v>
      </c>
      <c r="Z104">
        <f>INDEX([1]krishna_pos!$C$1:$W$354,MATCH(B104,[1]krishna_pos!$C:$C,0),18)</f>
        <v>0.60443577900000001</v>
      </c>
      <c r="AA104">
        <f>INDEX([1]krishna_pos!$C$1:$W$354,MATCH(B104,[1]krishna_pos!$C:$C,0),19)</f>
        <v>0.51619822500000001</v>
      </c>
      <c r="AB104">
        <f>INDEX([1]krishna_pos!$C$1:$W$354,MATCH(B104,[1]krishna_pos!$C:$C,0),20)</f>
        <v>0.256410256</v>
      </c>
      <c r="AC104">
        <f>INDEX([1]krishna_pos!$C$1:$W$354,MATCH(B104,[1]krishna_pos!$C:$C,0),21)</f>
        <v>0.23105625699999999</v>
      </c>
      <c r="AD104">
        <f>INDEX([2]Analysis_csv!$B$1:$J$325,MATCH(B104,[2]Analysis_csv!$B:$B,0),8)</f>
        <v>1.3886124E-2</v>
      </c>
      <c r="AE104">
        <f>INDEX([2]Analysis_csv!$B$1:$J$325,MATCH(B104,[2]Analysis_csv!$B:$B,0),9)</f>
        <v>-5.6833333E-2</v>
      </c>
      <c r="AF104">
        <f t="shared" si="20"/>
        <v>0.40286066945855642</v>
      </c>
      <c r="AG104">
        <f t="shared" si="21"/>
        <v>0.32494790362273596</v>
      </c>
      <c r="AH104">
        <f>INDEX([3]FINAL_DATASET!$B:$G,MATCH(B104,[3]FINAL_DATASET!$B:$B,0),3)</f>
        <v>6.5</v>
      </c>
      <c r="AI104">
        <f>INDEX([3]FINAL_DATASET!$B:$G,MATCH(B104,[3]FINAL_DATASET!$B:$B,0),6)</f>
        <v>3</v>
      </c>
    </row>
    <row r="105" spans="1:35" x14ac:dyDescent="0.25">
      <c r="A105">
        <v>1979</v>
      </c>
      <c r="B105" t="s">
        <v>128</v>
      </c>
      <c r="D105">
        <v>0.53265757894736843</v>
      </c>
      <c r="E105">
        <v>0.12901038381377899</v>
      </c>
      <c r="F105">
        <v>0.115057708905051</v>
      </c>
      <c r="G105">
        <v>0.14469583000547401</v>
      </c>
      <c r="H105">
        <v>0.12957958869791</v>
      </c>
      <c r="I105">
        <v>0.12966427117172399</v>
      </c>
      <c r="J105">
        <v>0.10567024437504501</v>
      </c>
      <c r="K105">
        <f t="shared" si="11"/>
        <v>2.1645217014210044E-2</v>
      </c>
      <c r="L105">
        <f t="shared" si="12"/>
        <v>0.70656535841173618</v>
      </c>
      <c r="M105">
        <f t="shared" si="13"/>
        <v>0.41917453267234928</v>
      </c>
      <c r="N105">
        <f t="shared" si="14"/>
        <v>0.73886281782301944</v>
      </c>
      <c r="O105">
        <f t="shared" si="15"/>
        <v>0.69637431791162108</v>
      </c>
      <c r="P105">
        <f t="shared" si="16"/>
        <v>0.64249320782978647</v>
      </c>
      <c r="Q105">
        <f t="shared" si="17"/>
        <v>0.52887275607131201</v>
      </c>
      <c r="R105">
        <v>0.12121212121212122</v>
      </c>
      <c r="S105">
        <v>64</v>
      </c>
      <c r="T105">
        <f t="shared" si="18"/>
        <v>7.6555023923444973E-2</v>
      </c>
      <c r="U105">
        <v>573</v>
      </c>
      <c r="V105">
        <f t="shared" si="19"/>
        <v>0.6155507559395248</v>
      </c>
      <c r="W105">
        <v>8.5</v>
      </c>
      <c r="X105">
        <f>INDEX([1]krishna_pos!$C$1:$W$354,MATCH(B105,[1]krishna_pos!$C:$C,0),16)</f>
        <v>0.64581653900000002</v>
      </c>
      <c r="Y105">
        <f>INDEX([1]krishna_pos!$C$1:$W$354,MATCH(B105,[1]krishna_pos!$C:$C,0),17)</f>
        <v>0</v>
      </c>
      <c r="Z105">
        <f>INDEX([1]krishna_pos!$C$1:$W$354,MATCH(B105,[1]krishna_pos!$C:$C,0),18)</f>
        <v>0.86789196999999996</v>
      </c>
      <c r="AA105">
        <f>INDEX([1]krishna_pos!$C$1:$W$354,MATCH(B105,[1]krishna_pos!$C:$C,0),19)</f>
        <v>0</v>
      </c>
      <c r="AB105">
        <f>INDEX([1]krishna_pos!$C$1:$W$354,MATCH(B105,[1]krishna_pos!$C:$C,0),20)</f>
        <v>0.66594211599999997</v>
      </c>
      <c r="AC105">
        <f>INDEX([1]krishna_pos!$C$1:$W$354,MATCH(B105,[1]krishna_pos!$C:$C,0),21)</f>
        <v>0</v>
      </c>
      <c r="AD105">
        <f>INDEX([2]Analysis_csv!$B$1:$J$325,MATCH(B105,[2]Analysis_csv!$B:$B,0),8)</f>
        <v>-1.091875E-2</v>
      </c>
      <c r="AE105">
        <f>INDEX([2]Analysis_csv!$B$1:$J$325,MATCH(B105,[2]Analysis_csv!$B:$B,0),9)</f>
        <v>1.0676962999999999E-2</v>
      </c>
      <c r="AF105">
        <f t="shared" si="20"/>
        <v>0.33869444018334488</v>
      </c>
      <c r="AG105">
        <f t="shared" si="21"/>
        <v>0.48727041479747751</v>
      </c>
      <c r="AH105">
        <f>INDEX([3]FINAL_DATASET!$B:$G,MATCH(B105,[3]FINAL_DATASET!$B:$B,0),3)</f>
        <v>8.5</v>
      </c>
      <c r="AI105">
        <f>INDEX([3]FINAL_DATASET!$B:$G,MATCH(B105,[3]FINAL_DATASET!$B:$B,0),6)</f>
        <v>3</v>
      </c>
    </row>
    <row r="106" spans="1:35" x14ac:dyDescent="0.25">
      <c r="A106">
        <v>1999</v>
      </c>
      <c r="B106" t="s">
        <v>130</v>
      </c>
      <c r="D106">
        <v>8.539254636363637</v>
      </c>
      <c r="E106">
        <v>0.119789667420139</v>
      </c>
      <c r="F106">
        <v>0.12562686369221199</v>
      </c>
      <c r="G106">
        <v>0.14436641938204101</v>
      </c>
      <c r="H106">
        <v>0.14039018748177001</v>
      </c>
      <c r="I106">
        <v>0</v>
      </c>
      <c r="J106">
        <v>0</v>
      </c>
      <c r="K106">
        <f t="shared" si="11"/>
        <v>0.1352402246624882</v>
      </c>
      <c r="L106">
        <f t="shared" si="12"/>
        <v>0.65606524678592004</v>
      </c>
      <c r="M106">
        <f t="shared" si="13"/>
        <v>0.49946210302331756</v>
      </c>
      <c r="N106">
        <f t="shared" si="14"/>
        <v>0.73718074266272393</v>
      </c>
      <c r="O106">
        <f t="shared" si="15"/>
        <v>0.75447161108853744</v>
      </c>
      <c r="P106">
        <f t="shared" si="16"/>
        <v>0</v>
      </c>
      <c r="Q106">
        <f t="shared" si="17"/>
        <v>0</v>
      </c>
      <c r="R106">
        <v>0.38157894736842107</v>
      </c>
      <c r="S106">
        <v>173</v>
      </c>
      <c r="T106">
        <f t="shared" si="18"/>
        <v>0.2069377990430622</v>
      </c>
      <c r="U106">
        <v>462</v>
      </c>
      <c r="V106">
        <f t="shared" si="19"/>
        <v>0.49568034557235419</v>
      </c>
      <c r="W106">
        <v>6.9</v>
      </c>
      <c r="X106">
        <f>INDEX([1]krishna_pos!$C$1:$W$354,MATCH(B106,[1]krishna_pos!$C:$C,0),16)</f>
        <v>0.63119369400000003</v>
      </c>
      <c r="Y106">
        <f>INDEX([1]krishna_pos!$C$1:$W$354,MATCH(B106,[1]krishna_pos!$C:$C,0),17)</f>
        <v>0.34044347600000002</v>
      </c>
      <c r="Z106">
        <f>INDEX([1]krishna_pos!$C$1:$W$354,MATCH(B106,[1]krishna_pos!$C:$C,0),18)</f>
        <v>0.92569585200000004</v>
      </c>
      <c r="AA106">
        <f>INDEX([1]krishna_pos!$C$1:$W$354,MATCH(B106,[1]krishna_pos!$C:$C,0),19)</f>
        <v>0.54674556200000002</v>
      </c>
      <c r="AB106">
        <f>INDEX([1]krishna_pos!$C$1:$W$354,MATCH(B106,[1]krishna_pos!$C:$C,0),20)</f>
        <v>0.65353345799999996</v>
      </c>
      <c r="AC106">
        <f>INDEX([1]krishna_pos!$C$1:$W$354,MATCH(B106,[1]krishna_pos!$C:$C,0),21)</f>
        <v>0.25425320899999998</v>
      </c>
      <c r="AD106">
        <f>INDEX([2]Analysis_csv!$B$1:$J$325,MATCH(B106,[2]Analysis_csv!$B:$B,0),8)</f>
        <v>0.17362427699999999</v>
      </c>
      <c r="AE106">
        <f>INDEX([2]Analysis_csv!$B$1:$J$325,MATCH(B106,[2]Analysis_csv!$B:$B,0),9)</f>
        <v>6.7835931000000002E-2</v>
      </c>
      <c r="AF106">
        <f t="shared" si="20"/>
        <v>0.81607764243720637</v>
      </c>
      <c r="AG106">
        <f t="shared" si="21"/>
        <v>0.62470407709273224</v>
      </c>
      <c r="AH106">
        <f>INDEX([3]FINAL_DATASET!$B:$G,MATCH(B106,[3]FINAL_DATASET!$B:$B,0),3)</f>
        <v>6.9</v>
      </c>
      <c r="AI106">
        <f>INDEX([3]FINAL_DATASET!$B:$G,MATCH(B106,[3]FINAL_DATASET!$B:$B,0),6)</f>
        <v>2</v>
      </c>
    </row>
    <row r="107" spans="1:35" x14ac:dyDescent="0.25">
      <c r="A107">
        <v>1997</v>
      </c>
      <c r="B107" t="s">
        <v>131</v>
      </c>
      <c r="D107">
        <v>-0.95466928571428566</v>
      </c>
      <c r="E107">
        <v>0.16510700459017499</v>
      </c>
      <c r="F107">
        <v>0.17100849269212401</v>
      </c>
      <c r="G107">
        <v>0.13444724428645299</v>
      </c>
      <c r="H107">
        <v>0.14904604199774299</v>
      </c>
      <c r="I107">
        <v>8.3324848253533298E-2</v>
      </c>
      <c r="J107">
        <v>8.7240365428742195E-2</v>
      </c>
      <c r="K107">
        <f t="shared" si="11"/>
        <v>5.4350484421465564E-4</v>
      </c>
      <c r="L107">
        <f t="shared" si="12"/>
        <v>0.90425969155271502</v>
      </c>
      <c r="M107">
        <f t="shared" si="13"/>
        <v>0.84419929387211301</v>
      </c>
      <c r="N107">
        <f t="shared" si="14"/>
        <v>0.68653028741927413</v>
      </c>
      <c r="O107">
        <f t="shared" si="15"/>
        <v>0.8009890822819008</v>
      </c>
      <c r="P107">
        <f t="shared" si="16"/>
        <v>0.41287895703698951</v>
      </c>
      <c r="Q107">
        <f t="shared" si="17"/>
        <v>0.43663240089812316</v>
      </c>
      <c r="R107">
        <v>0.27777777777777779</v>
      </c>
      <c r="S107">
        <v>100</v>
      </c>
      <c r="T107">
        <f t="shared" si="18"/>
        <v>0.11961722488038277</v>
      </c>
      <c r="U107">
        <v>275</v>
      </c>
      <c r="V107">
        <f t="shared" si="19"/>
        <v>0.29373650107991361</v>
      </c>
      <c r="W107">
        <v>4.9000000000000004</v>
      </c>
      <c r="X107">
        <f>INDEX([1]krishna_pos!$C$1:$W$354,MATCH(B107,[1]krishna_pos!$C:$C,0),16)</f>
        <v>0.50861113499999999</v>
      </c>
      <c r="Y107">
        <f>INDEX([1]krishna_pos!$C$1:$W$354,MATCH(B107,[1]krishna_pos!$C:$C,0),17)</f>
        <v>0.27655519000000001</v>
      </c>
      <c r="Z107">
        <f>INDEX([1]krishna_pos!$C$1:$W$354,MATCH(B107,[1]krishna_pos!$C:$C,0),18)</f>
        <v>0.69634052499999999</v>
      </c>
      <c r="AA107">
        <f>INDEX([1]krishna_pos!$C$1:$W$354,MATCH(B107,[1]krishna_pos!$C:$C,0),19)</f>
        <v>0.51989389900000005</v>
      </c>
      <c r="AB107">
        <f>INDEX([1]krishna_pos!$C$1:$W$354,MATCH(B107,[1]krishna_pos!$C:$C,0),20)</f>
        <v>0.51961497999999995</v>
      </c>
      <c r="AC107">
        <f>INDEX([1]krishna_pos!$C$1:$W$354,MATCH(B107,[1]krishna_pos!$C:$C,0),21)</f>
        <v>0.201749871</v>
      </c>
      <c r="AD107">
        <f>INDEX([2]Analysis_csv!$B$1:$J$325,MATCH(B107,[2]Analysis_csv!$B:$B,0),8)</f>
        <v>-6.3185000000000005E-2</v>
      </c>
      <c r="AE107">
        <f>INDEX([2]Analysis_csv!$B$1:$J$325,MATCH(B107,[2]Analysis_csv!$B:$B,0),9)</f>
        <v>-6.2236364000000002E-2</v>
      </c>
      <c r="AF107">
        <f t="shared" si="20"/>
        <v>0.20349003717547129</v>
      </c>
      <c r="AG107">
        <f t="shared" si="21"/>
        <v>0.31195679542384769</v>
      </c>
      <c r="AH107">
        <f>INDEX([3]FINAL_DATASET!$B:$G,MATCH(B107,[3]FINAL_DATASET!$B:$B,0),3)</f>
        <v>4.9000000000000004</v>
      </c>
      <c r="AI107">
        <f>INDEX([3]FINAL_DATASET!$B:$G,MATCH(B107,[3]FINAL_DATASET!$B:$B,0),6)</f>
        <v>1</v>
      </c>
    </row>
    <row r="108" spans="1:35" x14ac:dyDescent="0.25">
      <c r="A108">
        <v>1997</v>
      </c>
      <c r="B108" t="s">
        <v>132</v>
      </c>
      <c r="D108">
        <v>20.40754581818182</v>
      </c>
      <c r="E108">
        <v>8.1182860904655596E-2</v>
      </c>
      <c r="F108">
        <v>8.3774495193849899E-2</v>
      </c>
      <c r="G108">
        <v>0.11766317451408601</v>
      </c>
      <c r="H108">
        <v>0.122876030393696</v>
      </c>
      <c r="I108">
        <v>9.4035033591261794E-2</v>
      </c>
      <c r="J108">
        <v>0.101469355892878</v>
      </c>
      <c r="K108">
        <f t="shared" si="11"/>
        <v>0.30362369867806277</v>
      </c>
      <c r="L108">
        <f t="shared" si="12"/>
        <v>0.44462310332156108</v>
      </c>
      <c r="M108">
        <f t="shared" si="13"/>
        <v>0.18153460098230575</v>
      </c>
      <c r="N108">
        <f t="shared" si="14"/>
        <v>0.60082550182814765</v>
      </c>
      <c r="O108">
        <f t="shared" si="15"/>
        <v>0.66034869158739506</v>
      </c>
      <c r="P108">
        <f t="shared" si="16"/>
        <v>0.46594848244985687</v>
      </c>
      <c r="Q108">
        <f t="shared" si="17"/>
        <v>0.50784758022685672</v>
      </c>
      <c r="R108">
        <v>0.58695652173913049</v>
      </c>
      <c r="S108">
        <v>108</v>
      </c>
      <c r="T108">
        <f t="shared" si="18"/>
        <v>0.12918660287081341</v>
      </c>
      <c r="U108">
        <v>151</v>
      </c>
      <c r="V108">
        <f t="shared" si="19"/>
        <v>0.15982721382289417</v>
      </c>
      <c r="W108">
        <v>6.6</v>
      </c>
      <c r="X108">
        <f>INDEX([1]krishna_pos!$C$1:$W$354,MATCH(B108,[1]krishna_pos!$C:$C,0),16)</f>
        <v>0.65553920300000001</v>
      </c>
      <c r="Y108">
        <f>INDEX([1]krishna_pos!$C$1:$W$354,MATCH(B108,[1]krishna_pos!$C:$C,0),17)</f>
        <v>0.30723236399999998</v>
      </c>
      <c r="Z108">
        <f>INDEX([1]krishna_pos!$C$1:$W$354,MATCH(B108,[1]krishna_pos!$C:$C,0),18)</f>
        <v>0.76691529700000005</v>
      </c>
      <c r="AA108">
        <f>INDEX([1]krishna_pos!$C$1:$W$354,MATCH(B108,[1]krishna_pos!$C:$C,0),19)</f>
        <v>0.48120740000000001</v>
      </c>
      <c r="AB108">
        <f>INDEX([1]krishna_pos!$C$1:$W$354,MATCH(B108,[1]krishna_pos!$C:$C,0),20)</f>
        <v>0.62553947700000001</v>
      </c>
      <c r="AC108">
        <f>INDEX([1]krishna_pos!$C$1:$W$354,MATCH(B108,[1]krishna_pos!$C:$C,0),21)</f>
        <v>0.26714528599999998</v>
      </c>
      <c r="AD108">
        <f>INDEX([2]Analysis_csv!$B$1:$J$325,MATCH(B108,[2]Analysis_csv!$B:$B,0),8)</f>
        <v>5.655556E-3</v>
      </c>
      <c r="AE108">
        <f>INDEX([2]Analysis_csv!$B$1:$J$325,MATCH(B108,[2]Analysis_csv!$B:$B,0),9)</f>
        <v>7.1154305000000001E-2</v>
      </c>
      <c r="AF108">
        <f t="shared" si="20"/>
        <v>0.38156951057771638</v>
      </c>
      <c r="AG108">
        <f t="shared" si="21"/>
        <v>0.63268281267251658</v>
      </c>
      <c r="AH108">
        <f>INDEX([3]FINAL_DATASET!$B:$G,MATCH(B108,[3]FINAL_DATASET!$B:$B,0),3)</f>
        <v>6.6</v>
      </c>
      <c r="AI108">
        <f>INDEX([3]FINAL_DATASET!$B:$G,MATCH(B108,[3]FINAL_DATASET!$B:$B,0),6)</f>
        <v>3</v>
      </c>
    </row>
    <row r="109" spans="1:35" x14ac:dyDescent="0.25">
      <c r="A109">
        <v>1977</v>
      </c>
      <c r="B109" t="s">
        <v>133</v>
      </c>
      <c r="D109">
        <v>0.20774831818181819</v>
      </c>
      <c r="E109">
        <v>0.12558071485990199</v>
      </c>
      <c r="F109">
        <v>0.13606540250700999</v>
      </c>
      <c r="G109">
        <v>0.101506131560196</v>
      </c>
      <c r="H109">
        <v>0.10823870011546501</v>
      </c>
      <c r="I109">
        <v>0.14274813025579899</v>
      </c>
      <c r="J109">
        <v>0.14692423150521</v>
      </c>
      <c r="K109">
        <f t="shared" si="11"/>
        <v>1.7035509582077907E-2</v>
      </c>
      <c r="L109">
        <f t="shared" si="12"/>
        <v>0.68778171323533233</v>
      </c>
      <c r="M109">
        <f t="shared" si="13"/>
        <v>0.57875746167134134</v>
      </c>
      <c r="N109">
        <f t="shared" si="14"/>
        <v>0.51832251411836283</v>
      </c>
      <c r="O109">
        <f t="shared" si="15"/>
        <v>0.58168614148227471</v>
      </c>
      <c r="P109">
        <f t="shared" si="16"/>
        <v>0.70732441011670766</v>
      </c>
      <c r="Q109">
        <f t="shared" si="17"/>
        <v>0.73534630027003589</v>
      </c>
      <c r="R109">
        <v>0.44680851063829785</v>
      </c>
      <c r="S109">
        <v>440</v>
      </c>
      <c r="T109">
        <f t="shared" si="18"/>
        <v>0.52631578947368418</v>
      </c>
      <c r="U109">
        <v>611</v>
      </c>
      <c r="V109">
        <f t="shared" si="19"/>
        <v>0.6565874730021598</v>
      </c>
      <c r="W109">
        <v>8.3000000000000007</v>
      </c>
      <c r="X109">
        <f>INDEX([1]krishna_pos!$C$1:$W$354,MATCH(B109,[1]krishna_pos!$C:$C,0),16)</f>
        <v>0.59714072100000004</v>
      </c>
      <c r="Y109">
        <f>INDEX([1]krishna_pos!$C$1:$W$354,MATCH(B109,[1]krishna_pos!$C:$C,0),17)</f>
        <v>0.32830820799999999</v>
      </c>
      <c r="Z109">
        <f>INDEX([1]krishna_pos!$C$1:$W$354,MATCH(B109,[1]krishna_pos!$C:$C,0),18)</f>
        <v>0.81513653900000005</v>
      </c>
      <c r="AA109">
        <f>INDEX([1]krishna_pos!$C$1:$W$354,MATCH(B109,[1]krishna_pos!$C:$C,0),19)</f>
        <v>0.52572373900000002</v>
      </c>
      <c r="AB109">
        <f>INDEX([1]krishna_pos!$C$1:$W$354,MATCH(B109,[1]krishna_pos!$C:$C,0),20)</f>
        <v>0.60414324699999999</v>
      </c>
      <c r="AC109">
        <f>INDEX([1]krishna_pos!$C$1:$W$354,MATCH(B109,[1]krishna_pos!$C:$C,0),21)</f>
        <v>0.20670839399999999</v>
      </c>
      <c r="AD109">
        <f>INDEX([2]Analysis_csv!$B$1:$J$325,MATCH(B109,[2]Analysis_csv!$B:$B,0),8)</f>
        <v>0.137295</v>
      </c>
      <c r="AE109">
        <f>INDEX([2]Analysis_csv!$B$1:$J$325,MATCH(B109,[2]Analysis_csv!$B:$B,0),9)</f>
        <v>8.5834369999999993E-2</v>
      </c>
      <c r="AF109">
        <f t="shared" si="20"/>
        <v>0.72209963160817869</v>
      </c>
      <c r="AG109">
        <f t="shared" si="21"/>
        <v>0.66797972523543026</v>
      </c>
      <c r="AH109">
        <f>INDEX([3]FINAL_DATASET!$B:$G,MATCH(B109,[3]FINAL_DATASET!$B:$B,0),3)</f>
        <v>8.3000000000000007</v>
      </c>
      <c r="AI109">
        <f>INDEX([3]FINAL_DATASET!$B:$G,MATCH(B109,[3]FINAL_DATASET!$B:$B,0),6)</f>
        <v>3</v>
      </c>
    </row>
    <row r="110" spans="1:35" x14ac:dyDescent="0.25">
      <c r="A110">
        <v>1998</v>
      </c>
      <c r="B110" t="s">
        <v>134</v>
      </c>
      <c r="D110">
        <v>1.6378178867924529</v>
      </c>
      <c r="E110">
        <v>0.105933713361081</v>
      </c>
      <c r="F110">
        <v>0.107882537689828</v>
      </c>
      <c r="G110">
        <v>0.14019494607371899</v>
      </c>
      <c r="H110">
        <v>0.14675699474269899</v>
      </c>
      <c r="I110">
        <v>0.128563654686011</v>
      </c>
      <c r="J110">
        <v>0.12283643099776501</v>
      </c>
      <c r="K110">
        <f t="shared" si="11"/>
        <v>3.7324873767505908E-2</v>
      </c>
      <c r="L110">
        <f t="shared" si="12"/>
        <v>0.58017881922512382</v>
      </c>
      <c r="M110">
        <f t="shared" si="13"/>
        <v>0.3646690329116441</v>
      </c>
      <c r="N110">
        <f t="shared" si="14"/>
        <v>0.71587987640456208</v>
      </c>
      <c r="O110">
        <f t="shared" si="15"/>
        <v>0.78868750194107329</v>
      </c>
      <c r="P110">
        <f t="shared" si="16"/>
        <v>0.6370395958971703</v>
      </c>
      <c r="Q110">
        <f t="shared" si="17"/>
        <v>0.61478841268861084</v>
      </c>
      <c r="R110">
        <v>0.28813559322033899</v>
      </c>
      <c r="S110">
        <v>147</v>
      </c>
      <c r="T110">
        <f t="shared" si="18"/>
        <v>0.17583732057416268</v>
      </c>
      <c r="U110">
        <v>173</v>
      </c>
      <c r="V110">
        <f t="shared" si="19"/>
        <v>0.183585313174946</v>
      </c>
      <c r="W110">
        <v>6.8</v>
      </c>
      <c r="X110">
        <f>INDEX([1]krishna_pos!$C$1:$W$354,MATCH(B110,[1]krishna_pos!$C:$C,0),16)</f>
        <v>0.53226541100000002</v>
      </c>
      <c r="Y110">
        <f>INDEX([1]krishna_pos!$C$1:$W$354,MATCH(B110,[1]krishna_pos!$C:$C,0),17)</f>
        <v>0.314907873</v>
      </c>
      <c r="Z110">
        <f>INDEX([1]krishna_pos!$C$1:$W$354,MATCH(B110,[1]krishna_pos!$C:$C,0),18)</f>
        <v>0.76946712100000003</v>
      </c>
      <c r="AA110">
        <f>INDEX([1]krishna_pos!$C$1:$W$354,MATCH(B110,[1]krishna_pos!$C:$C,0),19)</f>
        <v>0.50256410299999998</v>
      </c>
      <c r="AB110">
        <f>INDEX([1]krishna_pos!$C$1:$W$354,MATCH(B110,[1]krishna_pos!$C:$C,0),20)</f>
        <v>0.44367617399999998</v>
      </c>
      <c r="AC110">
        <f>INDEX([1]krishna_pos!$C$1:$W$354,MATCH(B110,[1]krishna_pos!$C:$C,0),21)</f>
        <v>0.20443238399999999</v>
      </c>
      <c r="AD110">
        <f>INDEX([2]Analysis_csv!$B$1:$J$325,MATCH(B110,[2]Analysis_csv!$B:$B,0),8)</f>
        <v>-4.7884349999999997E-3</v>
      </c>
      <c r="AE110">
        <f>INDEX([2]Analysis_csv!$B$1:$J$325,MATCH(B110,[2]Analysis_csv!$B:$B,0),9)</f>
        <v>9.9220808999999993E-2</v>
      </c>
      <c r="AF110">
        <f t="shared" si="20"/>
        <v>0.35455258152360197</v>
      </c>
      <c r="AG110">
        <f t="shared" si="21"/>
        <v>0.70016622896765357</v>
      </c>
      <c r="AH110">
        <f>INDEX([3]FINAL_DATASET!$B:$G,MATCH(B110,[3]FINAL_DATASET!$B:$B,0),3)</f>
        <v>6.8</v>
      </c>
      <c r="AI110">
        <f>INDEX([3]FINAL_DATASET!$B:$G,MATCH(B110,[3]FINAL_DATASET!$B:$B,0),6)</f>
        <v>3</v>
      </c>
    </row>
    <row r="111" spans="1:35" x14ac:dyDescent="0.25">
      <c r="A111">
        <v>1979</v>
      </c>
      <c r="B111" t="s">
        <v>135</v>
      </c>
      <c r="D111">
        <v>8.5628562499999994</v>
      </c>
      <c r="E111">
        <v>0.12834979982094399</v>
      </c>
      <c r="F111">
        <v>9.82286118305295E-2</v>
      </c>
      <c r="G111">
        <v>0.195835852766018</v>
      </c>
      <c r="H111">
        <v>0.14517103120021099</v>
      </c>
      <c r="I111">
        <v>0</v>
      </c>
      <c r="J111">
        <v>0</v>
      </c>
      <c r="K111">
        <f t="shared" si="11"/>
        <v>0.13557507671790053</v>
      </c>
      <c r="L111">
        <f t="shared" si="12"/>
        <v>0.70294746540296682</v>
      </c>
      <c r="M111">
        <f t="shared" si="13"/>
        <v>0.29133391130541969</v>
      </c>
      <c r="N111">
        <f t="shared" si="14"/>
        <v>1</v>
      </c>
      <c r="O111">
        <f t="shared" si="15"/>
        <v>0.78016436730829142</v>
      </c>
      <c r="P111">
        <f t="shared" si="16"/>
        <v>0</v>
      </c>
      <c r="Q111">
        <f t="shared" si="17"/>
        <v>0</v>
      </c>
      <c r="R111">
        <v>0.12698412698412698</v>
      </c>
      <c r="S111">
        <v>44</v>
      </c>
      <c r="T111">
        <f t="shared" si="18"/>
        <v>5.2631578947368418E-2</v>
      </c>
      <c r="U111">
        <v>550</v>
      </c>
      <c r="V111">
        <f t="shared" si="19"/>
        <v>0.59071274298056153</v>
      </c>
      <c r="W111">
        <v>8.6</v>
      </c>
      <c r="X111">
        <f>INDEX([1]krishna_pos!$C$1:$W$354,MATCH(B111,[1]krishna_pos!$C:$C,0),16)</f>
        <v>0.59157348399999998</v>
      </c>
      <c r="Y111">
        <f>INDEX([1]krishna_pos!$C$1:$W$354,MATCH(B111,[1]krishna_pos!$C:$C,0),17)</f>
        <v>0.33257195099999998</v>
      </c>
      <c r="Z111">
        <f>INDEX([1]krishna_pos!$C$1:$W$354,MATCH(B111,[1]krishna_pos!$C:$C,0),18)</f>
        <v>0.80303610599999997</v>
      </c>
      <c r="AA111">
        <f>INDEX([1]krishna_pos!$C$1:$W$354,MATCH(B111,[1]krishna_pos!$C:$C,0),19)</f>
        <v>0.57174825200000001</v>
      </c>
      <c r="AB111">
        <f>INDEX([1]krishna_pos!$C$1:$W$354,MATCH(B111,[1]krishna_pos!$C:$C,0),20)</f>
        <v>0.62375719500000004</v>
      </c>
      <c r="AC111">
        <f>INDEX([1]krishna_pos!$C$1:$W$354,MATCH(B111,[1]krishna_pos!$C:$C,0),21)</f>
        <v>0.33432835799999999</v>
      </c>
      <c r="AD111">
        <f>INDEX([2]Analysis_csv!$B$1:$J$325,MATCH(B111,[2]Analysis_csv!$B:$B,0),8)</f>
        <v>-3.1636364E-2</v>
      </c>
      <c r="AE111">
        <f>INDEX([2]Analysis_csv!$B$1:$J$325,MATCH(B111,[2]Analysis_csv!$B:$B,0),9)</f>
        <v>-1.9418364E-2</v>
      </c>
      <c r="AF111">
        <f t="shared" si="20"/>
        <v>0.28510129675680168</v>
      </c>
      <c r="AG111">
        <f t="shared" si="21"/>
        <v>0.41490887377764551</v>
      </c>
      <c r="AH111">
        <f>INDEX([3]FINAL_DATASET!$B:$G,MATCH(B111,[3]FINAL_DATASET!$B:$B,0),3)</f>
        <v>8.6</v>
      </c>
      <c r="AI111">
        <f>INDEX([3]FINAL_DATASET!$B:$G,MATCH(B111,[3]FINAL_DATASET!$B:$B,0),6)</f>
        <v>0</v>
      </c>
    </row>
    <row r="112" spans="1:35" x14ac:dyDescent="0.25">
      <c r="A112">
        <v>1997</v>
      </c>
      <c r="B112" t="s">
        <v>136</v>
      </c>
      <c r="D112">
        <v>1.8626310500000001</v>
      </c>
      <c r="E112">
        <v>0.10555474471338</v>
      </c>
      <c r="F112">
        <v>0.10793032274782199</v>
      </c>
      <c r="G112">
        <v>9.6378644397760005E-2</v>
      </c>
      <c r="H112">
        <v>0.100378000242535</v>
      </c>
      <c r="I112">
        <v>0.12819603133362001</v>
      </c>
      <c r="J112">
        <v>0.12765509629688801</v>
      </c>
      <c r="K112">
        <f t="shared" si="11"/>
        <v>4.0514450164427264E-2</v>
      </c>
      <c r="L112">
        <f t="shared" si="12"/>
        <v>0.5781032799508885</v>
      </c>
      <c r="M112">
        <f t="shared" si="13"/>
        <v>0.36503202752026487</v>
      </c>
      <c r="N112">
        <f t="shared" si="14"/>
        <v>0.49213993779224835</v>
      </c>
      <c r="O112">
        <f t="shared" si="15"/>
        <v>0.53944191484654158</v>
      </c>
      <c r="P112">
        <f t="shared" si="16"/>
        <v>0.63521800306503218</v>
      </c>
      <c r="Q112">
        <f t="shared" si="17"/>
        <v>0.63890552164775527</v>
      </c>
      <c r="R112">
        <v>0.5625</v>
      </c>
      <c r="S112">
        <v>212</v>
      </c>
      <c r="T112">
        <f t="shared" si="18"/>
        <v>0.25358851674641147</v>
      </c>
      <c r="U112">
        <v>360</v>
      </c>
      <c r="V112">
        <f t="shared" si="19"/>
        <v>0.3855291576673866</v>
      </c>
      <c r="W112">
        <v>7.8</v>
      </c>
      <c r="X112">
        <f>INDEX([1]krishna_pos!$C$1:$W$354,MATCH(B112,[1]krishna_pos!$C:$C,0),16)</f>
        <v>0.611124</v>
      </c>
      <c r="Y112">
        <f>INDEX([1]krishna_pos!$C$1:$W$354,MATCH(B112,[1]krishna_pos!$C:$C,0),17)</f>
        <v>0.33536413599999998</v>
      </c>
      <c r="Z112">
        <f>INDEX([1]krishna_pos!$C$1:$W$354,MATCH(B112,[1]krishna_pos!$C:$C,0),18)</f>
        <v>0.76618071799999998</v>
      </c>
      <c r="AA112">
        <f>INDEX([1]krishna_pos!$C$1:$W$354,MATCH(B112,[1]krishna_pos!$C:$C,0),19)</f>
        <v>0.55656909499999996</v>
      </c>
      <c r="AB112">
        <f>INDEX([1]krishna_pos!$C$1:$W$354,MATCH(B112,[1]krishna_pos!$C:$C,0),20)</f>
        <v>0.66336524699999999</v>
      </c>
      <c r="AC112">
        <f>INDEX([1]krishna_pos!$C$1:$W$354,MATCH(B112,[1]krishna_pos!$C:$C,0),21)</f>
        <v>0.26134812699999999</v>
      </c>
      <c r="AD112">
        <f>INDEX([2]Analysis_csv!$B$1:$J$325,MATCH(B112,[2]Analysis_csv!$B:$B,0),8)</f>
        <v>4.0003301999999998E-2</v>
      </c>
      <c r="AE112">
        <f>INDEX([2]Analysis_csv!$B$1:$J$325,MATCH(B112,[2]Analysis_csv!$B:$B,0),9)</f>
        <v>9.0868056000000003E-2</v>
      </c>
      <c r="AF112">
        <f t="shared" si="20"/>
        <v>0.4704216186320741</v>
      </c>
      <c r="AG112">
        <f t="shared" si="21"/>
        <v>0.68008277618317237</v>
      </c>
      <c r="AH112">
        <f>INDEX([3]FINAL_DATASET!$B:$G,MATCH(B112,[3]FINAL_DATASET!$B:$B,0),3)</f>
        <v>7.8</v>
      </c>
      <c r="AI112">
        <f>INDEX([3]FINAL_DATASET!$B:$G,MATCH(B112,[3]FINAL_DATASET!$B:$B,0),6)</f>
        <v>3</v>
      </c>
    </row>
    <row r="113" spans="1:35" x14ac:dyDescent="0.25">
      <c r="A113">
        <v>1995</v>
      </c>
      <c r="B113" t="s">
        <v>137</v>
      </c>
      <c r="D113">
        <v>1.8400120952380952</v>
      </c>
      <c r="E113">
        <v>7.5546731698101097E-2</v>
      </c>
      <c r="F113">
        <v>9.1384349158172298E-2</v>
      </c>
      <c r="G113">
        <v>6.3985772764879406E-2</v>
      </c>
      <c r="H113">
        <v>5.9238290247359E-2</v>
      </c>
      <c r="I113">
        <v>9.7719238505235895E-2</v>
      </c>
      <c r="J113">
        <v>0.10852193590275901</v>
      </c>
      <c r="K113">
        <f t="shared" si="11"/>
        <v>4.0193539755079929E-2</v>
      </c>
      <c r="L113">
        <f t="shared" si="12"/>
        <v>0.41375509459884996</v>
      </c>
      <c r="M113">
        <f t="shared" si="13"/>
        <v>0.23934212654369888</v>
      </c>
      <c r="N113">
        <f t="shared" si="14"/>
        <v>0.3267316574627871</v>
      </c>
      <c r="O113">
        <f t="shared" si="15"/>
        <v>0.31835279290341362</v>
      </c>
      <c r="P113">
        <f t="shared" si="16"/>
        <v>0.48420390942361885</v>
      </c>
      <c r="Q113">
        <f t="shared" si="17"/>
        <v>0.54314528819846863</v>
      </c>
      <c r="R113">
        <v>0.42105263157894735</v>
      </c>
      <c r="S113">
        <v>219</v>
      </c>
      <c r="T113">
        <f t="shared" si="18"/>
        <v>0.26196172248803828</v>
      </c>
      <c r="U113">
        <v>378</v>
      </c>
      <c r="V113">
        <f t="shared" si="19"/>
        <v>0.40496760259179265</v>
      </c>
      <c r="W113">
        <v>6</v>
      </c>
      <c r="X113">
        <f>INDEX([1]krishna_pos!$C$1:$W$354,MATCH(B113,[1]krishna_pos!$C:$C,0),16)</f>
        <v>0.59711524999999999</v>
      </c>
      <c r="Y113">
        <f>INDEX([1]krishna_pos!$C$1:$W$354,MATCH(B113,[1]krishna_pos!$C:$C,0),17)</f>
        <v>0.32668291999999999</v>
      </c>
      <c r="Z113">
        <f>INDEX([1]krishna_pos!$C$1:$W$354,MATCH(B113,[1]krishna_pos!$C:$C,0),18)</f>
        <v>0.82507049700000001</v>
      </c>
      <c r="AA113">
        <f>INDEX([1]krishna_pos!$C$1:$W$354,MATCH(B113,[1]krishna_pos!$C:$C,0),19)</f>
        <v>0.49581111999999999</v>
      </c>
      <c r="AB113">
        <f>INDEX([1]krishna_pos!$C$1:$W$354,MATCH(B113,[1]krishna_pos!$C:$C,0),20)</f>
        <v>0.64886408900000003</v>
      </c>
      <c r="AC113">
        <f>INDEX([1]krishna_pos!$C$1:$W$354,MATCH(B113,[1]krishna_pos!$C:$C,0),21)</f>
        <v>0.21723067800000001</v>
      </c>
      <c r="AD113">
        <f>INDEX([2]Analysis_csv!$B$1:$J$325,MATCH(B113,[2]Analysis_csv!$B:$B,0),8)</f>
        <v>1.5619177999999999E-2</v>
      </c>
      <c r="AE113">
        <f>INDEX([2]Analysis_csv!$B$1:$J$325,MATCH(B113,[2]Analysis_csv!$B:$B,0),9)</f>
        <v>2.3582275E-2</v>
      </c>
      <c r="AF113">
        <f t="shared" si="20"/>
        <v>0.40734380210056553</v>
      </c>
      <c r="AG113">
        <f t="shared" si="21"/>
        <v>0.51830009138686062</v>
      </c>
      <c r="AH113">
        <f>INDEX([3]FINAL_DATASET!$B:$G,MATCH(B113,[3]FINAL_DATASET!$B:$B,0),3)</f>
        <v>6</v>
      </c>
      <c r="AI113">
        <f>INDEX([3]FINAL_DATASET!$B:$G,MATCH(B113,[3]FINAL_DATASET!$B:$B,0),6)</f>
        <v>1</v>
      </c>
    </row>
    <row r="114" spans="1:35" x14ac:dyDescent="0.25">
      <c r="A114">
        <v>2002</v>
      </c>
      <c r="B114" t="s">
        <v>138</v>
      </c>
      <c r="D114">
        <v>5.28356022</v>
      </c>
      <c r="E114">
        <v>9.30377205074603E-2</v>
      </c>
      <c r="F114">
        <v>8.8589560763831801E-2</v>
      </c>
      <c r="G114">
        <v>0.116386823343826</v>
      </c>
      <c r="H114">
        <v>0.11439489603452201</v>
      </c>
      <c r="I114">
        <v>0</v>
      </c>
      <c r="J114">
        <v>0</v>
      </c>
      <c r="K114">
        <f t="shared" si="11"/>
        <v>8.9049486015946602E-2</v>
      </c>
      <c r="L114">
        <f t="shared" si="12"/>
        <v>0.50954991678075712</v>
      </c>
      <c r="M114">
        <f t="shared" si="13"/>
        <v>0.21811178463412076</v>
      </c>
      <c r="N114">
        <f t="shared" si="14"/>
        <v>0.59430804778573099</v>
      </c>
      <c r="O114">
        <f t="shared" si="15"/>
        <v>0.61477018486551149</v>
      </c>
      <c r="P114">
        <f t="shared" si="16"/>
        <v>0</v>
      </c>
      <c r="Q114">
        <f t="shared" si="17"/>
        <v>0</v>
      </c>
      <c r="R114">
        <v>0.53333333333333333</v>
      </c>
      <c r="S114">
        <v>196</v>
      </c>
      <c r="T114">
        <f t="shared" si="18"/>
        <v>0.23444976076555024</v>
      </c>
      <c r="U114">
        <v>320</v>
      </c>
      <c r="V114">
        <f t="shared" si="19"/>
        <v>0.34233261339092874</v>
      </c>
      <c r="W114">
        <v>7.1</v>
      </c>
      <c r="X114">
        <f>INDEX([1]krishna_pos!$C$1:$W$354,MATCH(B114,[1]krishna_pos!$C:$C,0),16)</f>
        <v>0.66618404099999995</v>
      </c>
      <c r="Y114">
        <f>INDEX([1]krishna_pos!$C$1:$W$354,MATCH(B114,[1]krishna_pos!$C:$C,0),17)</f>
        <v>0.28032469999999998</v>
      </c>
      <c r="Z114">
        <f>INDEX([1]krishna_pos!$C$1:$W$354,MATCH(B114,[1]krishna_pos!$C:$C,0),18)</f>
        <v>0.86012170700000001</v>
      </c>
      <c r="AA114">
        <f>INDEX([1]krishna_pos!$C$1:$W$354,MATCH(B114,[1]krishna_pos!$C:$C,0),19)</f>
        <v>0.47992110500000001</v>
      </c>
      <c r="AB114">
        <f>INDEX([1]krishna_pos!$C$1:$W$354,MATCH(B114,[1]krishna_pos!$C:$C,0),20)</f>
        <v>0.62678062700000003</v>
      </c>
      <c r="AC114">
        <f>INDEX([1]krishna_pos!$C$1:$W$354,MATCH(B114,[1]krishna_pos!$C:$C,0),21)</f>
        <v>0.215384615</v>
      </c>
      <c r="AD114">
        <f>INDEX([2]Analysis_csv!$B$1:$J$325,MATCH(B114,[2]Analysis_csv!$B:$B,0),8)</f>
        <v>5.6593878E-2</v>
      </c>
      <c r="AE114">
        <f>INDEX([2]Analysis_csv!$B$1:$J$325,MATCH(B114,[2]Analysis_csv!$B:$B,0),9)</f>
        <v>7.2968437999999997E-2</v>
      </c>
      <c r="AF114">
        <f t="shared" si="20"/>
        <v>0.51333877690604168</v>
      </c>
      <c r="AG114">
        <f t="shared" si="21"/>
        <v>0.63704473435872822</v>
      </c>
      <c r="AH114">
        <f>INDEX([3]FINAL_DATASET!$B:$G,MATCH(B114,[3]FINAL_DATASET!$B:$B,0),3)</f>
        <v>7.1</v>
      </c>
      <c r="AI114">
        <f>INDEX([3]FINAL_DATASET!$B:$G,MATCH(B114,[3]FINAL_DATASET!$B:$B,0),6)</f>
        <v>3</v>
      </c>
    </row>
    <row r="115" spans="1:35" x14ac:dyDescent="0.25">
      <c r="A115">
        <v>1985</v>
      </c>
      <c r="B115" t="s">
        <v>139</v>
      </c>
      <c r="D115">
        <v>-0.39393855999999999</v>
      </c>
      <c r="E115">
        <v>0.10653728117097</v>
      </c>
      <c r="F115">
        <v>0.115429271926483</v>
      </c>
      <c r="G115">
        <v>0.123775834531743</v>
      </c>
      <c r="H115">
        <v>0.124997477921392</v>
      </c>
      <c r="I115">
        <v>9.0311160879826102E-2</v>
      </c>
      <c r="J115">
        <v>0.117168044094716</v>
      </c>
      <c r="K115">
        <f t="shared" si="11"/>
        <v>8.4989708954428672E-3</v>
      </c>
      <c r="L115">
        <f t="shared" si="12"/>
        <v>0.583484445433752</v>
      </c>
      <c r="M115">
        <f t="shared" si="13"/>
        <v>0.42199707551742888</v>
      </c>
      <c r="N115">
        <f t="shared" si="14"/>
        <v>0.63203868333358071</v>
      </c>
      <c r="O115">
        <f t="shared" si="15"/>
        <v>0.67174957339238894</v>
      </c>
      <c r="P115">
        <f t="shared" si="16"/>
        <v>0.44749649947644798</v>
      </c>
      <c r="Q115">
        <f t="shared" si="17"/>
        <v>0.58641850191927392</v>
      </c>
      <c r="R115">
        <v>0.26829268292682928</v>
      </c>
      <c r="S115">
        <v>43</v>
      </c>
      <c r="T115">
        <f t="shared" si="18"/>
        <v>5.1435406698564591E-2</v>
      </c>
      <c r="U115">
        <v>281</v>
      </c>
      <c r="V115">
        <f t="shared" si="19"/>
        <v>0.30021598272138228</v>
      </c>
      <c r="W115">
        <v>8.4</v>
      </c>
      <c r="X115">
        <f>INDEX([1]krishna_pos!$C$1:$W$354,MATCH(B115,[1]krishna_pos!$C:$C,0),16)</f>
        <v>0.64331831799999994</v>
      </c>
      <c r="Y115">
        <f>INDEX([1]krishna_pos!$C$1:$W$354,MATCH(B115,[1]krishna_pos!$C:$C,0),17)</f>
        <v>0.21366089699999999</v>
      </c>
      <c r="Z115">
        <f>INDEX([1]krishna_pos!$C$1:$W$354,MATCH(B115,[1]krishna_pos!$C:$C,0),18)</f>
        <v>0.800317744</v>
      </c>
      <c r="AA115">
        <f>INDEX([1]krishna_pos!$C$1:$W$354,MATCH(B115,[1]krishna_pos!$C:$C,0),19)</f>
        <v>0.40683760699999999</v>
      </c>
      <c r="AB115">
        <f>INDEX([1]krishna_pos!$C$1:$W$354,MATCH(B115,[1]krishna_pos!$C:$C,0),20)</f>
        <v>0.601709402</v>
      </c>
      <c r="AC115">
        <f>INDEX([1]krishna_pos!$C$1:$W$354,MATCH(B115,[1]krishna_pos!$C:$C,0),21)</f>
        <v>0.14704256499999999</v>
      </c>
      <c r="AD115">
        <f>INDEX([2]Analysis_csv!$B$1:$J$325,MATCH(B115,[2]Analysis_csv!$B:$B,0),8)</f>
        <v>4.3311627999999998E-2</v>
      </c>
      <c r="AE115">
        <f>INDEX([2]Analysis_csv!$B$1:$J$325,MATCH(B115,[2]Analysis_csv!$B:$B,0),9)</f>
        <v>5.6942705000000003E-2</v>
      </c>
      <c r="AF115">
        <f t="shared" si="20"/>
        <v>0.47897972719707399</v>
      </c>
      <c r="AG115">
        <f t="shared" si="21"/>
        <v>0.59851228259794909</v>
      </c>
      <c r="AH115">
        <f>INDEX([3]FINAL_DATASET!$B:$G,MATCH(B115,[3]FINAL_DATASET!$B:$B,0),3)</f>
        <v>8.4</v>
      </c>
      <c r="AI115">
        <f>INDEX([3]FINAL_DATASET!$B:$G,MATCH(B115,[3]FINAL_DATASET!$B:$B,0),6)</f>
        <v>2</v>
      </c>
    </row>
    <row r="116" spans="1:35" x14ac:dyDescent="0.25">
      <c r="A116">
        <v>1973</v>
      </c>
      <c r="B116" t="s">
        <v>140</v>
      </c>
      <c r="D116">
        <v>2.7479153636363636</v>
      </c>
      <c r="E116">
        <v>9.1029502766755199E-2</v>
      </c>
      <c r="F116">
        <v>0.10948463763558999</v>
      </c>
      <c r="G116">
        <v>7.0679604067985E-2</v>
      </c>
      <c r="H116">
        <v>8.4641061261215705E-2</v>
      </c>
      <c r="I116">
        <v>9.0872037461597499E-2</v>
      </c>
      <c r="J116">
        <v>0.10129330500011</v>
      </c>
      <c r="K116">
        <f t="shared" si="11"/>
        <v>5.307457747660093E-2</v>
      </c>
      <c r="L116">
        <f t="shared" si="12"/>
        <v>0.49855128980373581</v>
      </c>
      <c r="M116">
        <f t="shared" si="13"/>
        <v>0.37683923144643156</v>
      </c>
      <c r="N116">
        <f t="shared" si="14"/>
        <v>0.36091248394864667</v>
      </c>
      <c r="O116">
        <f t="shared" si="15"/>
        <v>0.45486995209181041</v>
      </c>
      <c r="P116">
        <f t="shared" si="16"/>
        <v>0.450275672111766</v>
      </c>
      <c r="Q116">
        <f t="shared" si="17"/>
        <v>0.50696645686599295</v>
      </c>
      <c r="R116">
        <v>0.31578947368421051</v>
      </c>
      <c r="S116">
        <v>107</v>
      </c>
      <c r="T116">
        <f t="shared" si="18"/>
        <v>0.12799043062200957</v>
      </c>
      <c r="U116">
        <v>203</v>
      </c>
      <c r="V116">
        <f t="shared" si="19"/>
        <v>0.21598272138228941</v>
      </c>
      <c r="W116">
        <v>7.9</v>
      </c>
      <c r="X116">
        <f>INDEX([1]krishna_pos!$C$1:$W$354,MATCH(B116,[1]krishna_pos!$C:$C,0),16)</f>
        <v>0.57384169900000004</v>
      </c>
      <c r="Y116">
        <f>INDEX([1]krishna_pos!$C$1:$W$354,MATCH(B116,[1]krishna_pos!$C:$C,0),17)</f>
        <v>0.34379444399999998</v>
      </c>
      <c r="Z116">
        <f>INDEX([1]krishna_pos!$C$1:$W$354,MATCH(B116,[1]krishna_pos!$C:$C,0),18)</f>
        <v>0.72593970600000002</v>
      </c>
      <c r="AA116">
        <f>INDEX([1]krishna_pos!$C$1:$W$354,MATCH(B116,[1]krishna_pos!$C:$C,0),19)</f>
        <v>0.58113207499999997</v>
      </c>
      <c r="AB116">
        <f>INDEX([1]krishna_pos!$C$1:$W$354,MATCH(B116,[1]krishna_pos!$C:$C,0),20)</f>
        <v>0.59863945600000001</v>
      </c>
      <c r="AC116">
        <f>INDEX([1]krishna_pos!$C$1:$W$354,MATCH(B116,[1]krishna_pos!$C:$C,0),21)</f>
        <v>0.27203604599999998</v>
      </c>
      <c r="AD116">
        <f>INDEX([2]Analysis_csv!$B$1:$J$325,MATCH(B116,[2]Analysis_csv!$B:$B,0),8)</f>
        <v>7.5229906999999999E-2</v>
      </c>
      <c r="AE116">
        <f>INDEX([2]Analysis_csv!$B$1:$J$325,MATCH(B116,[2]Analysis_csv!$B:$B,0),9)</f>
        <v>9.1636453000000007E-2</v>
      </c>
      <c r="AF116">
        <f t="shared" si="20"/>
        <v>0.56154719391285624</v>
      </c>
      <c r="AG116">
        <f t="shared" si="21"/>
        <v>0.68193031852870056</v>
      </c>
      <c r="AH116">
        <f>INDEX([3]FINAL_DATASET!$B:$G,MATCH(B116,[3]FINAL_DATASET!$B:$B,0),3)</f>
        <v>7.9</v>
      </c>
      <c r="AI116">
        <f>INDEX([3]FINAL_DATASET!$B:$G,MATCH(B116,[3]FINAL_DATASET!$B:$B,0),6)</f>
        <v>0</v>
      </c>
    </row>
    <row r="117" spans="1:35" x14ac:dyDescent="0.25">
      <c r="A117">
        <v>1991</v>
      </c>
      <c r="B117" t="s">
        <v>141</v>
      </c>
      <c r="D117">
        <v>19.058408526315791</v>
      </c>
      <c r="E117">
        <v>7.9265160898860695E-2</v>
      </c>
      <c r="F117">
        <v>0.105857926909195</v>
      </c>
      <c r="G117">
        <v>0.105907754856664</v>
      </c>
      <c r="H117">
        <v>0.14266186165523101</v>
      </c>
      <c r="I117">
        <v>4.7466308244613203E-2</v>
      </c>
      <c r="J117">
        <v>7.6161308781750398E-2</v>
      </c>
      <c r="K117">
        <f t="shared" si="11"/>
        <v>0.28448257544067657</v>
      </c>
      <c r="L117">
        <f t="shared" si="12"/>
        <v>0.434120224779036</v>
      </c>
      <c r="M117">
        <f t="shared" si="13"/>
        <v>0.3492892713548485</v>
      </c>
      <c r="N117">
        <f t="shared" si="14"/>
        <v>0.54079859923913487</v>
      </c>
      <c r="O117">
        <f t="shared" si="15"/>
        <v>0.76667982666444368</v>
      </c>
      <c r="P117">
        <f t="shared" si="16"/>
        <v>0.23519802619743904</v>
      </c>
      <c r="Q117">
        <f t="shared" si="17"/>
        <v>0.38118243711486072</v>
      </c>
      <c r="R117">
        <v>0.33333333333333331</v>
      </c>
      <c r="S117">
        <v>49</v>
      </c>
      <c r="T117">
        <f t="shared" si="18"/>
        <v>5.861244019138756E-2</v>
      </c>
      <c r="U117">
        <v>461</v>
      </c>
      <c r="V117">
        <f t="shared" si="19"/>
        <v>0.49460043196544279</v>
      </c>
      <c r="W117">
        <v>7.8</v>
      </c>
      <c r="X117">
        <f>INDEX([1]krishna_pos!$C$1:$W$354,MATCH(B117,[1]krishna_pos!$C:$C,0),16)</f>
        <v>0.60894881099999998</v>
      </c>
      <c r="Y117">
        <f>INDEX([1]krishna_pos!$C$1:$W$354,MATCH(B117,[1]krishna_pos!$C:$C,0),17)</f>
        <v>0.31658291500000002</v>
      </c>
      <c r="Z117">
        <f>INDEX([1]krishna_pos!$C$1:$W$354,MATCH(B117,[1]krishna_pos!$C:$C,0),18)</f>
        <v>0.78207583300000005</v>
      </c>
      <c r="AA117">
        <f>INDEX([1]krishna_pos!$C$1:$W$354,MATCH(B117,[1]krishna_pos!$C:$C,0),19)</f>
        <v>0.49595141700000001</v>
      </c>
      <c r="AB117">
        <f>INDEX([1]krishna_pos!$C$1:$W$354,MATCH(B117,[1]krishna_pos!$C:$C,0),20)</f>
        <v>0.64208909400000003</v>
      </c>
      <c r="AC117">
        <f>INDEX([1]krishna_pos!$C$1:$W$354,MATCH(B117,[1]krishna_pos!$C:$C,0),21)</f>
        <v>0.148468185</v>
      </c>
      <c r="AD117">
        <f>INDEX([2]Analysis_csv!$B$1:$J$325,MATCH(B117,[2]Analysis_csv!$B:$B,0),8)</f>
        <v>8.2708163000000001E-2</v>
      </c>
      <c r="AE117">
        <f>INDEX([2]Analysis_csv!$B$1:$J$325,MATCH(B117,[2]Analysis_csv!$B:$B,0),9)</f>
        <v>7.8167244999999996E-2</v>
      </c>
      <c r="AF117">
        <f t="shared" si="20"/>
        <v>0.5808922423527203</v>
      </c>
      <c r="AG117">
        <f t="shared" si="21"/>
        <v>0.64954480408665261</v>
      </c>
      <c r="AH117">
        <f>INDEX([3]FINAL_DATASET!$B:$G,MATCH(B117,[3]FINAL_DATASET!$B:$B,0),3)</f>
        <v>7.8</v>
      </c>
      <c r="AI117">
        <f>INDEX([3]FINAL_DATASET!$B:$G,MATCH(B117,[3]FINAL_DATASET!$B:$B,0),6)</f>
        <v>1</v>
      </c>
    </row>
    <row r="118" spans="1:35" x14ac:dyDescent="0.25">
      <c r="A118">
        <v>1996</v>
      </c>
      <c r="B118" t="s">
        <v>143</v>
      </c>
      <c r="D118">
        <v>-0.31622899999999998</v>
      </c>
      <c r="E118">
        <v>5.0064145718438001E-2</v>
      </c>
      <c r="F118">
        <v>7.9430182688770307E-2</v>
      </c>
      <c r="G118">
        <v>7.4054986971936299E-2</v>
      </c>
      <c r="H118">
        <v>9.0702851051663494E-2</v>
      </c>
      <c r="I118">
        <v>0</v>
      </c>
      <c r="J118">
        <v>0</v>
      </c>
      <c r="K118">
        <f t="shared" si="11"/>
        <v>9.6014889813714911E-3</v>
      </c>
      <c r="L118">
        <f t="shared" si="12"/>
        <v>0.27419181322788566</v>
      </c>
      <c r="M118">
        <f t="shared" si="13"/>
        <v>0.14853344782464065</v>
      </c>
      <c r="N118">
        <f t="shared" si="14"/>
        <v>0.37814826001455504</v>
      </c>
      <c r="O118">
        <f t="shared" si="15"/>
        <v>0.48744664702551482</v>
      </c>
      <c r="P118">
        <f t="shared" si="16"/>
        <v>0</v>
      </c>
      <c r="Q118">
        <f t="shared" si="17"/>
        <v>0</v>
      </c>
      <c r="R118">
        <v>0.21951219512195122</v>
      </c>
      <c r="S118">
        <v>58</v>
      </c>
      <c r="T118">
        <f t="shared" si="18"/>
        <v>6.9377990430622011E-2</v>
      </c>
      <c r="U118">
        <v>356</v>
      </c>
      <c r="V118">
        <f t="shared" si="19"/>
        <v>0.38120950323974084</v>
      </c>
      <c r="W118">
        <v>6.7</v>
      </c>
      <c r="X118">
        <f>INDEX([1]krishna_pos!$C$1:$W$354,MATCH(B118,[1]krishna_pos!$C:$C,0),16)</f>
        <v>0.57238672499999999</v>
      </c>
      <c r="Y118">
        <f>INDEX([1]krishna_pos!$C$1:$W$354,MATCH(B118,[1]krishna_pos!$C:$C,0),17)</f>
        <v>0.35175879399999999</v>
      </c>
      <c r="Z118">
        <f>INDEX([1]krishna_pos!$C$1:$W$354,MATCH(B118,[1]krishna_pos!$C:$C,0),18)</f>
        <v>0.76428533899999995</v>
      </c>
      <c r="AA118">
        <f>INDEX([1]krishna_pos!$C$1:$W$354,MATCH(B118,[1]krishna_pos!$C:$C,0),19)</f>
        <v>0.50256410299999998</v>
      </c>
      <c r="AB118">
        <f>INDEX([1]krishna_pos!$C$1:$W$354,MATCH(B118,[1]krishna_pos!$C:$C,0),20)</f>
        <v>0.61387632000000003</v>
      </c>
      <c r="AC118">
        <f>INDEX([1]krishna_pos!$C$1:$W$354,MATCH(B118,[1]krishna_pos!$C:$C,0),21)</f>
        <v>0.27860696499999998</v>
      </c>
      <c r="AD118">
        <f>INDEX([2]Analysis_csv!$B$1:$J$325,MATCH(B118,[2]Analysis_csv!$B:$B,0),8)</f>
        <v>8.2020689999999993E-2</v>
      </c>
      <c r="AE118">
        <f>INDEX([2]Analysis_csv!$B$1:$J$325,MATCH(B118,[2]Analysis_csv!$B:$B,0),9)</f>
        <v>8.0739044999999995E-2</v>
      </c>
      <c r="AF118">
        <f t="shared" si="20"/>
        <v>0.57911386000179532</v>
      </c>
      <c r="AG118">
        <f t="shared" si="21"/>
        <v>0.65572846878631863</v>
      </c>
      <c r="AH118">
        <f>INDEX([3]FINAL_DATASET!$B:$G,MATCH(B118,[3]FINAL_DATASET!$B:$B,0),3)</f>
        <v>6.7</v>
      </c>
      <c r="AI118">
        <f>INDEX([3]FINAL_DATASET!$B:$G,MATCH(B118,[3]FINAL_DATASET!$B:$B,0),6)</f>
        <v>2</v>
      </c>
    </row>
    <row r="119" spans="1:35" x14ac:dyDescent="0.25">
      <c r="A119">
        <v>1992</v>
      </c>
      <c r="B119" t="s">
        <v>144</v>
      </c>
      <c r="D119">
        <v>6.2025964081632656</v>
      </c>
      <c r="E119">
        <v>9.8341269494216593E-2</v>
      </c>
      <c r="F119">
        <v>0.109787588137605</v>
      </c>
      <c r="G119">
        <v>0.120037694520872</v>
      </c>
      <c r="H119">
        <v>0.13998256325505301</v>
      </c>
      <c r="I119">
        <v>0.17496867156434601</v>
      </c>
      <c r="J119">
        <v>0.17429494835419301</v>
      </c>
      <c r="K119">
        <f t="shared" si="11"/>
        <v>0.10208847399983045</v>
      </c>
      <c r="L119">
        <f t="shared" si="12"/>
        <v>0.53859644683442121</v>
      </c>
      <c r="M119">
        <f t="shared" si="13"/>
        <v>0.37914056587034767</v>
      </c>
      <c r="N119">
        <f t="shared" si="14"/>
        <v>0.61295055438235502</v>
      </c>
      <c r="O119">
        <f t="shared" si="15"/>
        <v>0.75228099568609108</v>
      </c>
      <c r="P119">
        <f t="shared" si="16"/>
        <v>0.86697886817419378</v>
      </c>
      <c r="Q119">
        <f t="shared" si="17"/>
        <v>0.87233497235252133</v>
      </c>
      <c r="R119">
        <v>0.19047619047619047</v>
      </c>
      <c r="S119">
        <v>46</v>
      </c>
      <c r="T119">
        <f t="shared" si="18"/>
        <v>5.5023923444976079E-2</v>
      </c>
      <c r="U119">
        <v>212</v>
      </c>
      <c r="V119">
        <f t="shared" si="19"/>
        <v>0.22570194384449244</v>
      </c>
      <c r="W119">
        <v>6.9</v>
      </c>
      <c r="X119">
        <f>INDEX([1]krishna_pos!$C$1:$W$354,MATCH(B119,[1]krishna_pos!$C:$C,0),16)</f>
        <v>0.56513513500000001</v>
      </c>
      <c r="Y119">
        <f>INDEX([1]krishna_pos!$C$1:$W$354,MATCH(B119,[1]krishna_pos!$C:$C,0),17)</f>
        <v>0.35175879399999999</v>
      </c>
      <c r="Z119">
        <f>INDEX([1]krishna_pos!$C$1:$W$354,MATCH(B119,[1]krishna_pos!$C:$C,0),18)</f>
        <v>0.82578016099999996</v>
      </c>
      <c r="AA119">
        <f>INDEX([1]krishna_pos!$C$1:$W$354,MATCH(B119,[1]krishna_pos!$C:$C,0),19)</f>
        <v>0.53846153799999996</v>
      </c>
      <c r="AB119">
        <f>INDEX([1]krishna_pos!$C$1:$W$354,MATCH(B119,[1]krishna_pos!$C:$C,0),20)</f>
        <v>0.60020512800000003</v>
      </c>
      <c r="AC119">
        <f>INDEX([1]krishna_pos!$C$1:$W$354,MATCH(B119,[1]krishna_pos!$C:$C,0),21)</f>
        <v>0.26119403000000002</v>
      </c>
      <c r="AD119">
        <f>INDEX([2]Analysis_csv!$B$1:$J$325,MATCH(B119,[2]Analysis_csv!$B:$B,0),8)</f>
        <v>-4.3695649999999997E-3</v>
      </c>
      <c r="AE119">
        <f>INDEX([2]Analysis_csv!$B$1:$J$325,MATCH(B119,[2]Analysis_csv!$B:$B,0),9)</f>
        <v>3.9864623000000002E-2</v>
      </c>
      <c r="AF119">
        <f t="shared" si="20"/>
        <v>0.35563613100893732</v>
      </c>
      <c r="AG119">
        <f t="shared" si="21"/>
        <v>0.55744955112528372</v>
      </c>
      <c r="AH119">
        <f>INDEX([3]FINAL_DATASET!$B:$G,MATCH(B119,[3]FINAL_DATASET!$B:$B,0),3)</f>
        <v>6.9</v>
      </c>
      <c r="AI119">
        <f>INDEX([3]FINAL_DATASET!$B:$G,MATCH(B119,[3]FINAL_DATASET!$B:$B,0),6)</f>
        <v>0</v>
      </c>
    </row>
    <row r="120" spans="1:35" x14ac:dyDescent="0.25">
      <c r="A120">
        <v>1995</v>
      </c>
      <c r="B120" t="s">
        <v>145</v>
      </c>
      <c r="D120">
        <v>1.6591206565990928E-2</v>
      </c>
      <c r="E120">
        <v>0.106114596373016</v>
      </c>
      <c r="F120">
        <v>0.10651790299837401</v>
      </c>
      <c r="G120">
        <v>0.14320864510895701</v>
      </c>
      <c r="H120">
        <v>0.131090504147576</v>
      </c>
      <c r="I120">
        <v>0.19393127327592599</v>
      </c>
      <c r="J120">
        <v>0.170728602424112</v>
      </c>
      <c r="K120">
        <f t="shared" si="11"/>
        <v>1.432343435207627E-2</v>
      </c>
      <c r="L120">
        <f t="shared" si="12"/>
        <v>0.58116948111124711</v>
      </c>
      <c r="M120">
        <f t="shared" si="13"/>
        <v>0.35430271639912808</v>
      </c>
      <c r="N120">
        <f t="shared" si="14"/>
        <v>0.73126877987995764</v>
      </c>
      <c r="O120">
        <f t="shared" si="15"/>
        <v>0.70449413621214219</v>
      </c>
      <c r="P120">
        <f t="shared" si="16"/>
        <v>0.96093954594900133</v>
      </c>
      <c r="Q120">
        <f t="shared" si="17"/>
        <v>0.85448564104548519</v>
      </c>
      <c r="R120">
        <v>0.34567901234567899</v>
      </c>
      <c r="S120">
        <v>65</v>
      </c>
      <c r="T120">
        <f t="shared" si="18"/>
        <v>7.7751196172248807E-2</v>
      </c>
      <c r="U120">
        <v>273</v>
      </c>
      <c r="V120">
        <f t="shared" si="19"/>
        <v>0.29157667386609071</v>
      </c>
      <c r="W120">
        <v>5.4</v>
      </c>
      <c r="X120">
        <f>INDEX([1]krishna_pos!$C$1:$W$354,MATCH(B120,[1]krishna_pos!$C:$C,0),16)</f>
        <v>0.710781883</v>
      </c>
      <c r="Y120">
        <f>INDEX([1]krishna_pos!$C$1:$W$354,MATCH(B120,[1]krishna_pos!$C:$C,0),17)</f>
        <v>0.306989493</v>
      </c>
      <c r="Z120">
        <f>INDEX([1]krishna_pos!$C$1:$W$354,MATCH(B120,[1]krishna_pos!$C:$C,0),18)</f>
        <v>0.88040599799999997</v>
      </c>
      <c r="AA120">
        <f>INDEX([1]krishna_pos!$C$1:$W$354,MATCH(B120,[1]krishna_pos!$C:$C,0),19)</f>
        <v>0.62657342699999996</v>
      </c>
      <c r="AB120">
        <f>INDEX([1]krishna_pos!$C$1:$W$354,MATCH(B120,[1]krishna_pos!$C:$C,0),20)</f>
        <v>0.75558692100000002</v>
      </c>
      <c r="AC120">
        <f>INDEX([1]krishna_pos!$C$1:$W$354,MATCH(B120,[1]krishna_pos!$C:$C,0),21)</f>
        <v>0.15196743600000001</v>
      </c>
      <c r="AD120">
        <f>INDEX([2]Analysis_csv!$B$1:$J$325,MATCH(B120,[2]Analysis_csv!$B:$B,0),8)</f>
        <v>-1.372308E-3</v>
      </c>
      <c r="AE120">
        <f>INDEX([2]Analysis_csv!$B$1:$J$325,MATCH(B120,[2]Analysis_csv!$B:$B,0),9)</f>
        <v>2.0116849999999999E-2</v>
      </c>
      <c r="AF120">
        <f t="shared" si="20"/>
        <v>0.36338955397971046</v>
      </c>
      <c r="AG120">
        <f t="shared" si="21"/>
        <v>0.50996778473710558</v>
      </c>
      <c r="AH120">
        <f>INDEX([3]FINAL_DATASET!$B:$G,MATCH(B120,[3]FINAL_DATASET!$B:$B,0),3)</f>
        <v>5.4</v>
      </c>
      <c r="AI120">
        <f>INDEX([3]FINAL_DATASET!$B:$G,MATCH(B120,[3]FINAL_DATASET!$B:$B,0),6)</f>
        <v>1</v>
      </c>
    </row>
    <row r="121" spans="1:35" x14ac:dyDescent="0.25">
      <c r="A121">
        <v>1989</v>
      </c>
      <c r="B121" t="s">
        <v>146</v>
      </c>
      <c r="D121">
        <v>2.5</v>
      </c>
      <c r="E121">
        <v>0.13212397030335199</v>
      </c>
      <c r="F121">
        <v>0.13466212805182101</v>
      </c>
      <c r="G121">
        <v>8.6453987471942495E-2</v>
      </c>
      <c r="H121">
        <v>0.10298101913067401</v>
      </c>
      <c r="I121">
        <v>6.9968316429518895E-2</v>
      </c>
      <c r="J121">
        <v>7.6258258695889702E-2</v>
      </c>
      <c r="K121">
        <f t="shared" si="11"/>
        <v>4.955723453721661E-2</v>
      </c>
      <c r="L121">
        <f t="shared" si="12"/>
        <v>0.72361787999113569</v>
      </c>
      <c r="M121">
        <f t="shared" si="13"/>
        <v>0.56809762190065649</v>
      </c>
      <c r="N121">
        <f t="shared" si="14"/>
        <v>0.44146149058434431</v>
      </c>
      <c r="O121">
        <f t="shared" si="15"/>
        <v>0.5534308117164396</v>
      </c>
      <c r="P121">
        <f t="shared" si="16"/>
        <v>0.34669664714125464</v>
      </c>
      <c r="Q121">
        <f t="shared" si="17"/>
        <v>0.3816676651806703</v>
      </c>
      <c r="R121">
        <v>0.125</v>
      </c>
      <c r="S121">
        <v>104</v>
      </c>
      <c r="T121">
        <f t="shared" si="18"/>
        <v>0.12440191387559808</v>
      </c>
      <c r="U121">
        <v>214</v>
      </c>
      <c r="V121">
        <f t="shared" si="19"/>
        <v>0.22786177105831534</v>
      </c>
      <c r="W121">
        <v>7.6</v>
      </c>
      <c r="X121">
        <f>INDEX([1]krishna_pos!$C$1:$W$354,MATCH(B121,[1]krishna_pos!$C:$C,0),16)</f>
        <v>0.74439235199999998</v>
      </c>
      <c r="Y121">
        <f>INDEX([1]krishna_pos!$C$1:$W$354,MATCH(B121,[1]krishna_pos!$C:$C,0),17)</f>
        <v>0.30485762100000002</v>
      </c>
      <c r="Z121">
        <f>INDEX([1]krishna_pos!$C$1:$W$354,MATCH(B121,[1]krishna_pos!$C:$C,0),18)</f>
        <v>0.94869690500000003</v>
      </c>
      <c r="AA121">
        <f>INDEX([1]krishna_pos!$C$1:$W$354,MATCH(B121,[1]krishna_pos!$C:$C,0),19)</f>
        <v>0.52948717899999997</v>
      </c>
      <c r="AB121">
        <f>INDEX([1]krishna_pos!$C$1:$W$354,MATCH(B121,[1]krishna_pos!$C:$C,0),20)</f>
        <v>0.79818594099999995</v>
      </c>
      <c r="AC121">
        <f>INDEX([1]krishna_pos!$C$1:$W$354,MATCH(B121,[1]krishna_pos!$C:$C,0),21)</f>
        <v>0.17412935299999999</v>
      </c>
      <c r="AD121">
        <f>INDEX([2]Analysis_csv!$B$1:$J$325,MATCH(B121,[2]Analysis_csv!$B:$B,0),8)</f>
        <v>-1.2439423E-2</v>
      </c>
      <c r="AE121">
        <f>INDEX([2]Analysis_csv!$B$1:$J$325,MATCH(B121,[2]Analysis_csv!$B:$B,0),9)</f>
        <v>5.3666822000000003E-2</v>
      </c>
      <c r="AF121">
        <f t="shared" si="20"/>
        <v>0.33476070311333905</v>
      </c>
      <c r="AG121">
        <f t="shared" si="21"/>
        <v>0.59063571285405925</v>
      </c>
      <c r="AH121">
        <f>INDEX([3]FINAL_DATASET!$B:$G,MATCH(B121,[3]FINAL_DATASET!$B:$B,0),3)</f>
        <v>7.6</v>
      </c>
      <c r="AI121">
        <f>INDEX([3]FINAL_DATASET!$B:$G,MATCH(B121,[3]FINAL_DATASET!$B:$B,0),6)</f>
        <v>1</v>
      </c>
    </row>
    <row r="122" spans="1:35" x14ac:dyDescent="0.25">
      <c r="A122">
        <v>1996</v>
      </c>
      <c r="B122" t="s">
        <v>147</v>
      </c>
      <c r="D122">
        <v>2.36529144</v>
      </c>
      <c r="E122">
        <v>8.8029375687768002E-2</v>
      </c>
      <c r="F122">
        <v>0.11398763066971</v>
      </c>
      <c r="G122">
        <v>0.107108415519147</v>
      </c>
      <c r="H122">
        <v>0.119782733653728</v>
      </c>
      <c r="I122">
        <v>0.11423552937347201</v>
      </c>
      <c r="J122">
        <v>0.13342184204698199</v>
      </c>
      <c r="K122">
        <f t="shared" si="11"/>
        <v>4.7646033087492781E-2</v>
      </c>
      <c r="L122">
        <f t="shared" si="12"/>
        <v>0.48212016385727585</v>
      </c>
      <c r="M122">
        <f t="shared" si="13"/>
        <v>0.41104578601936759</v>
      </c>
      <c r="N122">
        <f t="shared" si="14"/>
        <v>0.54692955353338013</v>
      </c>
      <c r="O122">
        <f t="shared" si="15"/>
        <v>0.64372499005354233</v>
      </c>
      <c r="P122">
        <f t="shared" si="16"/>
        <v>0.56604298973070744</v>
      </c>
      <c r="Q122">
        <f t="shared" si="17"/>
        <v>0.66776771210120123</v>
      </c>
      <c r="R122">
        <v>0.32500000000000001</v>
      </c>
      <c r="S122">
        <v>16</v>
      </c>
      <c r="T122">
        <f t="shared" si="18"/>
        <v>1.9138755980861243E-2</v>
      </c>
      <c r="U122">
        <v>276</v>
      </c>
      <c r="V122">
        <f t="shared" si="19"/>
        <v>0.29481641468682507</v>
      </c>
      <c r="W122">
        <v>6.6</v>
      </c>
      <c r="X122">
        <f>INDEX([1]krishna_pos!$C$1:$W$354,MATCH(B122,[1]krishna_pos!$C:$C,0),16)</f>
        <v>0.63090059200000004</v>
      </c>
      <c r="Y122">
        <f>INDEX([1]krishna_pos!$C$1:$W$354,MATCH(B122,[1]krishna_pos!$C:$C,0),17)</f>
        <v>0</v>
      </c>
      <c r="Z122">
        <f>INDEX([1]krishna_pos!$C$1:$W$354,MATCH(B122,[1]krishna_pos!$C:$C,0),18)</f>
        <v>0.82426824300000001</v>
      </c>
      <c r="AA122">
        <f>INDEX([1]krishna_pos!$C$1:$W$354,MATCH(B122,[1]krishna_pos!$C:$C,0),19)</f>
        <v>0</v>
      </c>
      <c r="AB122">
        <f>INDEX([1]krishna_pos!$C$1:$W$354,MATCH(B122,[1]krishna_pos!$C:$C,0),20)</f>
        <v>0.71865121200000004</v>
      </c>
      <c r="AC122">
        <f>INDEX([1]krishna_pos!$C$1:$W$354,MATCH(B122,[1]krishna_pos!$C:$C,0),21)</f>
        <v>0</v>
      </c>
      <c r="AD122">
        <f>INDEX([2]Analysis_csv!$B$1:$J$325,MATCH(B122,[2]Analysis_csv!$B:$B,0),8)</f>
        <v>0.12643125</v>
      </c>
      <c r="AE122">
        <f>INDEX([2]Analysis_csv!$B$1:$J$325,MATCH(B122,[2]Analysis_csv!$B:$B,0),9)</f>
        <v>-3.9979710000000002E-2</v>
      </c>
      <c r="AF122">
        <f t="shared" si="20"/>
        <v>0.6939968533683627</v>
      </c>
      <c r="AG122">
        <f t="shared" si="21"/>
        <v>0.36547094336399827</v>
      </c>
      <c r="AH122">
        <f>INDEX([3]FINAL_DATASET!$B:$G,MATCH(B122,[3]FINAL_DATASET!$B:$B,0),3)</f>
        <v>6.6</v>
      </c>
      <c r="AI122">
        <f>INDEX([3]FINAL_DATASET!$B:$G,MATCH(B122,[3]FINAL_DATASET!$B:$B,0),6)</f>
        <v>1</v>
      </c>
    </row>
    <row r="123" spans="1:35" x14ac:dyDescent="0.25">
      <c r="A123">
        <v>1979</v>
      </c>
      <c r="B123" t="s">
        <v>148</v>
      </c>
      <c r="D123">
        <v>10.7528264</v>
      </c>
      <c r="E123">
        <v>0.110994860624129</v>
      </c>
      <c r="F123">
        <v>8.5256294657615694E-2</v>
      </c>
      <c r="G123">
        <v>0.111573772566469</v>
      </c>
      <c r="H123">
        <v>9.48058738971609E-2</v>
      </c>
      <c r="I123">
        <v>0</v>
      </c>
      <c r="J123">
        <v>0</v>
      </c>
      <c r="K123">
        <f t="shared" si="11"/>
        <v>0.16664566440387921</v>
      </c>
      <c r="L123">
        <f t="shared" si="12"/>
        <v>0.60789776109767835</v>
      </c>
      <c r="M123">
        <f t="shared" si="13"/>
        <v>0.19279094844706648</v>
      </c>
      <c r="N123">
        <f t="shared" si="14"/>
        <v>0.56973108340777523</v>
      </c>
      <c r="O123">
        <f t="shared" si="15"/>
        <v>0.50949672269036483</v>
      </c>
      <c r="P123">
        <f t="shared" si="16"/>
        <v>0</v>
      </c>
      <c r="Q123">
        <f t="shared" si="17"/>
        <v>0</v>
      </c>
      <c r="R123">
        <v>0.26666666666666666</v>
      </c>
      <c r="S123">
        <v>210</v>
      </c>
      <c r="T123">
        <f t="shared" si="18"/>
        <v>0.25119617224880381</v>
      </c>
      <c r="U123">
        <v>537</v>
      </c>
      <c r="V123">
        <f t="shared" si="19"/>
        <v>0.57667386609071269</v>
      </c>
      <c r="W123">
        <v>8</v>
      </c>
      <c r="X123">
        <f>INDEX([1]krishna_pos!$C$1:$W$354,MATCH(B123,[1]krishna_pos!$C:$C,0),16)</f>
        <v>0.62517730500000002</v>
      </c>
      <c r="Y123">
        <f>INDEX([1]krishna_pos!$C$1:$W$354,MATCH(B123,[1]krishna_pos!$C:$C,0),17)</f>
        <v>0.38190954799999999</v>
      </c>
      <c r="Z123">
        <f>INDEX([1]krishna_pos!$C$1:$W$354,MATCH(B123,[1]krishna_pos!$C:$C,0),18)</f>
        <v>0.82803414900000005</v>
      </c>
      <c r="AA123">
        <f>INDEX([1]krishna_pos!$C$1:$W$354,MATCH(B123,[1]krishna_pos!$C:$C,0),19)</f>
        <v>0.68717948699999998</v>
      </c>
      <c r="AB123">
        <f>INDEX([1]krishna_pos!$C$1:$W$354,MATCH(B123,[1]krishna_pos!$C:$C,0),20)</f>
        <v>0.66252045800000003</v>
      </c>
      <c r="AC123">
        <f>INDEX([1]krishna_pos!$C$1:$W$354,MATCH(B123,[1]krishna_pos!$C:$C,0),21)</f>
        <v>0.36815920400000002</v>
      </c>
      <c r="AD123">
        <f>INDEX([2]Analysis_csv!$B$1:$J$325,MATCH(B123,[2]Analysis_csv!$B:$B,0),8)</f>
        <v>0.204337143</v>
      </c>
      <c r="AE123">
        <f>INDEX([2]Analysis_csv!$B$1:$J$325,MATCH(B123,[2]Analysis_csv!$B:$B,0),9)</f>
        <v>0.22392234599999999</v>
      </c>
      <c r="AF123">
        <f t="shared" si="20"/>
        <v>0.89552689912179384</v>
      </c>
      <c r="AG123">
        <f t="shared" si="21"/>
        <v>1</v>
      </c>
      <c r="AH123">
        <f>INDEX([3]FINAL_DATASET!$B:$G,MATCH(B123,[3]FINAL_DATASET!$B:$B,0),3)</f>
        <v>8</v>
      </c>
      <c r="AI123">
        <f>INDEX([3]FINAL_DATASET!$B:$G,MATCH(B123,[3]FINAL_DATASET!$B:$B,0),6)</f>
        <v>2</v>
      </c>
    </row>
    <row r="124" spans="1:35" x14ac:dyDescent="0.25">
      <c r="A124">
        <v>2002</v>
      </c>
      <c r="B124" t="s">
        <v>152</v>
      </c>
      <c r="D124">
        <v>0.75873815384615384</v>
      </c>
      <c r="E124">
        <v>0.10354119572378701</v>
      </c>
      <c r="F124">
        <v>0.11888495561833901</v>
      </c>
      <c r="G124">
        <v>0.15444745768675999</v>
      </c>
      <c r="H124">
        <v>0.17193401248332499</v>
      </c>
      <c r="I124">
        <v>0.154965041832583</v>
      </c>
      <c r="J124">
        <v>0.15257933829190301</v>
      </c>
      <c r="K124">
        <f t="shared" si="11"/>
        <v>2.4852775037998258E-2</v>
      </c>
      <c r="L124">
        <f t="shared" si="12"/>
        <v>0.56707545473671839</v>
      </c>
      <c r="M124">
        <f t="shared" si="13"/>
        <v>0.44824784514922733</v>
      </c>
      <c r="N124">
        <f t="shared" si="14"/>
        <v>0.78865772280876323</v>
      </c>
      <c r="O124">
        <f t="shared" si="15"/>
        <v>0.9239914393308668</v>
      </c>
      <c r="P124">
        <f t="shared" si="16"/>
        <v>0.76785984241282124</v>
      </c>
      <c r="Q124">
        <f t="shared" si="17"/>
        <v>0.76364974491374127</v>
      </c>
      <c r="R124">
        <v>0.39370078740157483</v>
      </c>
      <c r="S124">
        <v>42</v>
      </c>
      <c r="T124">
        <f t="shared" si="18"/>
        <v>5.0239234449760764E-2</v>
      </c>
      <c r="U124">
        <v>167</v>
      </c>
      <c r="V124">
        <f t="shared" si="19"/>
        <v>0.17710583153347731</v>
      </c>
      <c r="W124">
        <v>6.6</v>
      </c>
      <c r="X124">
        <f>INDEX([1]krishna_pos!$C$1:$W$354,MATCH(B124,[1]krishna_pos!$C:$C,0),16)</f>
        <v>0.59912065199999998</v>
      </c>
      <c r="Y124">
        <f>INDEX([1]krishna_pos!$C$1:$W$354,MATCH(B124,[1]krishna_pos!$C:$C,0),17)</f>
        <v>0</v>
      </c>
      <c r="Z124">
        <f>INDEX([1]krishna_pos!$C$1:$W$354,MATCH(B124,[1]krishna_pos!$C:$C,0),18)</f>
        <v>0.83825698800000004</v>
      </c>
      <c r="AA124">
        <f>INDEX([1]krishna_pos!$C$1:$W$354,MATCH(B124,[1]krishna_pos!$C:$C,0),19)</f>
        <v>0</v>
      </c>
      <c r="AB124">
        <f>INDEX([1]krishna_pos!$C$1:$W$354,MATCH(B124,[1]krishna_pos!$C:$C,0),20)</f>
        <v>0.60998650499999996</v>
      </c>
      <c r="AC124">
        <f>INDEX([1]krishna_pos!$C$1:$W$354,MATCH(B124,[1]krishna_pos!$C:$C,0),21)</f>
        <v>0</v>
      </c>
      <c r="AD124">
        <f>INDEX([2]Analysis_csv!$B$1:$J$325,MATCH(B124,[2]Analysis_csv!$B:$B,0),8)</f>
        <v>-0.10429761899999999</v>
      </c>
      <c r="AE124">
        <f>INDEX([2]Analysis_csv!$B$1:$J$325,MATCH(B124,[2]Analysis_csv!$B:$B,0),9)</f>
        <v>-5.1282036000000003E-2</v>
      </c>
      <c r="AF124">
        <f t="shared" si="20"/>
        <v>9.7138288045102106E-2</v>
      </c>
      <c r="AG124">
        <f t="shared" si="21"/>
        <v>0.33829550425119137</v>
      </c>
      <c r="AH124">
        <f>INDEX([3]FINAL_DATASET!$B:$G,MATCH(B124,[3]FINAL_DATASET!$B:$B,0),3)</f>
        <v>6.6</v>
      </c>
      <c r="AI124">
        <f>INDEX([3]FINAL_DATASET!$B:$G,MATCH(B124,[3]FINAL_DATASET!$B:$B,0),6)</f>
        <v>1</v>
      </c>
    </row>
    <row r="125" spans="1:35" x14ac:dyDescent="0.25">
      <c r="A125">
        <v>2001</v>
      </c>
      <c r="B125" t="s">
        <v>154</v>
      </c>
      <c r="D125">
        <v>1.8705561481481481</v>
      </c>
      <c r="E125">
        <v>6.1761281773968599E-2</v>
      </c>
      <c r="F125">
        <v>6.4677098769398395E-2</v>
      </c>
      <c r="G125">
        <v>0.122853735511646</v>
      </c>
      <c r="H125">
        <v>0.126003790519368</v>
      </c>
      <c r="I125">
        <v>8.7409347729901804E-2</v>
      </c>
      <c r="J125">
        <v>8.8606570306469901E-2</v>
      </c>
      <c r="K125">
        <f t="shared" si="11"/>
        <v>4.0626888891928656E-2</v>
      </c>
      <c r="L125">
        <f t="shared" si="12"/>
        <v>0.33825480478829134</v>
      </c>
      <c r="M125">
        <f t="shared" si="13"/>
        <v>3.6463061221051113E-2</v>
      </c>
      <c r="N125">
        <f t="shared" si="14"/>
        <v>0.62733015316878649</v>
      </c>
      <c r="O125">
        <f t="shared" si="15"/>
        <v>0.6771576029753128</v>
      </c>
      <c r="P125">
        <f t="shared" si="16"/>
        <v>0.43311786438777067</v>
      </c>
      <c r="Q125">
        <f t="shared" si="17"/>
        <v>0.44347016817419238</v>
      </c>
      <c r="R125">
        <v>0.38636363636363635</v>
      </c>
      <c r="S125">
        <v>132</v>
      </c>
      <c r="T125">
        <f t="shared" si="18"/>
        <v>0.15789473684210525</v>
      </c>
      <c r="U125">
        <v>559</v>
      </c>
      <c r="V125">
        <f t="shared" si="19"/>
        <v>0.60043196544276456</v>
      </c>
      <c r="W125">
        <v>7.4</v>
      </c>
      <c r="X125">
        <f>INDEX([1]krishna_pos!$C$1:$W$354,MATCH(B125,[1]krishna_pos!$C:$C,0),16)</f>
        <v>0.57148290700000004</v>
      </c>
      <c r="Y125">
        <f>INDEX([1]krishna_pos!$C$1:$W$354,MATCH(B125,[1]krishna_pos!$C:$C,0),17)</f>
        <v>0.35095015299999999</v>
      </c>
      <c r="Z125">
        <f>INDEX([1]krishna_pos!$C$1:$W$354,MATCH(B125,[1]krishna_pos!$C:$C,0),18)</f>
        <v>0.71771745099999995</v>
      </c>
      <c r="AA125">
        <f>INDEX([1]krishna_pos!$C$1:$W$354,MATCH(B125,[1]krishna_pos!$C:$C,0),19)</f>
        <v>0.55455349200000004</v>
      </c>
      <c r="AB125">
        <f>INDEX([1]krishna_pos!$C$1:$W$354,MATCH(B125,[1]krishna_pos!$C:$C,0),20)</f>
        <v>0.60332823899999999</v>
      </c>
      <c r="AC125">
        <f>INDEX([1]krishna_pos!$C$1:$W$354,MATCH(B125,[1]krishna_pos!$C:$C,0),21)</f>
        <v>0.24498198700000001</v>
      </c>
      <c r="AD125">
        <f>INDEX([2]Analysis_csv!$B$1:$J$325,MATCH(B125,[2]Analysis_csv!$B:$B,0),8)</f>
        <v>7.9996211999999997E-2</v>
      </c>
      <c r="AE125">
        <f>INDEX([2]Analysis_csv!$B$1:$J$325,MATCH(B125,[2]Analysis_csv!$B:$B,0),9)</f>
        <v>8.9706260999999995E-2</v>
      </c>
      <c r="AF125">
        <f t="shared" si="20"/>
        <v>0.57387686022866113</v>
      </c>
      <c r="AG125">
        <f t="shared" si="21"/>
        <v>0.67728934328413337</v>
      </c>
      <c r="AH125">
        <f>INDEX([3]FINAL_DATASET!$B:$G,MATCH(B125,[3]FINAL_DATASET!$B:$B,0),3)</f>
        <v>7.4</v>
      </c>
      <c r="AI125">
        <f>INDEX([3]FINAL_DATASET!$B:$G,MATCH(B125,[3]FINAL_DATASET!$B:$B,0),6)</f>
        <v>1</v>
      </c>
    </row>
    <row r="126" spans="1:35" x14ac:dyDescent="0.25">
      <c r="A126">
        <v>1966</v>
      </c>
      <c r="B126" t="s">
        <v>155</v>
      </c>
      <c r="D126">
        <v>1.9151895555555556</v>
      </c>
      <c r="E126">
        <v>0.11340310006188099</v>
      </c>
      <c r="F126">
        <v>8.8530910979812097E-2</v>
      </c>
      <c r="G126">
        <v>0.13303173157708201</v>
      </c>
      <c r="H126">
        <v>0.142734025055099</v>
      </c>
      <c r="I126">
        <v>0.16992081388619301</v>
      </c>
      <c r="J126">
        <v>0.137317994636762</v>
      </c>
      <c r="K126">
        <f t="shared" si="11"/>
        <v>4.1260133230247999E-2</v>
      </c>
      <c r="L126">
        <f t="shared" si="12"/>
        <v>0.62108723089983531</v>
      </c>
      <c r="M126">
        <f t="shared" si="13"/>
        <v>0.21766625717659205</v>
      </c>
      <c r="N126">
        <f t="shared" si="14"/>
        <v>0.67930223040428916</v>
      </c>
      <c r="O126">
        <f t="shared" si="15"/>
        <v>0.76706764035382347</v>
      </c>
      <c r="P126">
        <f t="shared" si="16"/>
        <v>0.84196647082682041</v>
      </c>
      <c r="Q126">
        <f t="shared" si="17"/>
        <v>0.68726770446345942</v>
      </c>
      <c r="R126">
        <v>0.91666666666666663</v>
      </c>
      <c r="S126">
        <v>21</v>
      </c>
      <c r="T126">
        <f t="shared" si="18"/>
        <v>2.5119617224880382E-2</v>
      </c>
      <c r="U126">
        <v>111</v>
      </c>
      <c r="V126">
        <f t="shared" si="19"/>
        <v>0.11663066954643629</v>
      </c>
      <c r="W126">
        <v>8.1999999999999993</v>
      </c>
      <c r="X126">
        <f>INDEX([1]krishna_pos!$C$1:$W$354,MATCH(B126,[1]krishna_pos!$C:$C,0),16)</f>
        <v>0.52467240000000004</v>
      </c>
      <c r="Y126">
        <f>INDEX([1]krishna_pos!$C$1:$W$354,MATCH(B126,[1]krishna_pos!$C:$C,0),17)</f>
        <v>0</v>
      </c>
      <c r="Z126">
        <f>INDEX([1]krishna_pos!$C$1:$W$354,MATCH(B126,[1]krishna_pos!$C:$C,0),18)</f>
        <v>0.72280445199999999</v>
      </c>
      <c r="AA126">
        <f>INDEX([1]krishna_pos!$C$1:$W$354,MATCH(B126,[1]krishna_pos!$C:$C,0),19)</f>
        <v>0</v>
      </c>
      <c r="AB126">
        <f>INDEX([1]krishna_pos!$C$1:$W$354,MATCH(B126,[1]krishna_pos!$C:$C,0),20)</f>
        <v>0.67521367499999996</v>
      </c>
      <c r="AC126">
        <f>INDEX([1]krishna_pos!$C$1:$W$354,MATCH(B126,[1]krishna_pos!$C:$C,0),21)</f>
        <v>0</v>
      </c>
      <c r="AD126">
        <f>INDEX([2]Analysis_csv!$B$1:$J$325,MATCH(B126,[2]Analysis_csv!$B:$B,0),8)</f>
        <v>9.0980952000000004E-2</v>
      </c>
      <c r="AE126">
        <f>INDEX([2]Analysis_csv!$B$1:$J$325,MATCH(B126,[2]Analysis_csv!$B:$B,0),9)</f>
        <v>4.4780180000000003E-2</v>
      </c>
      <c r="AF126">
        <f t="shared" si="20"/>
        <v>0.60229262018650598</v>
      </c>
      <c r="AG126">
        <f t="shared" si="21"/>
        <v>0.56926857138350595</v>
      </c>
      <c r="AH126">
        <f>INDEX([3]FINAL_DATASET!$B:$G,MATCH(B126,[3]FINAL_DATASET!$B:$B,0),3)</f>
        <v>8.1999999999999993</v>
      </c>
      <c r="AI126">
        <f>INDEX([3]FINAL_DATASET!$B:$G,MATCH(B126,[3]FINAL_DATASET!$B:$B,0),6)</f>
        <v>1</v>
      </c>
    </row>
    <row r="127" spans="1:35" x14ac:dyDescent="0.25">
      <c r="A127">
        <v>1993</v>
      </c>
      <c r="B127" t="s">
        <v>156</v>
      </c>
      <c r="D127">
        <v>0.5713640754716981</v>
      </c>
      <c r="E127">
        <v>8.5918345429729606E-2</v>
      </c>
      <c r="F127">
        <v>8.9493492099973995E-2</v>
      </c>
      <c r="G127">
        <v>0.123379474487866</v>
      </c>
      <c r="H127">
        <v>0.117437558996991</v>
      </c>
      <c r="I127">
        <v>5.6889034618047597E-2</v>
      </c>
      <c r="J127">
        <v>5.5222976506160898E-2</v>
      </c>
      <c r="K127">
        <f t="shared" si="11"/>
        <v>2.2194372259214737E-2</v>
      </c>
      <c r="L127">
        <f t="shared" si="12"/>
        <v>0.47055845225860365</v>
      </c>
      <c r="M127">
        <f t="shared" si="13"/>
        <v>0.22497841230723628</v>
      </c>
      <c r="N127">
        <f t="shared" si="14"/>
        <v>0.63001474319045203</v>
      </c>
      <c r="O127">
        <f t="shared" si="15"/>
        <v>0.63112177516160317</v>
      </c>
      <c r="P127">
        <f t="shared" si="16"/>
        <v>0.28188812547816056</v>
      </c>
      <c r="Q127">
        <f t="shared" si="17"/>
        <v>0.27638743485457368</v>
      </c>
      <c r="R127">
        <v>0.32432432432432434</v>
      </c>
      <c r="S127">
        <v>220</v>
      </c>
      <c r="T127">
        <f t="shared" si="18"/>
        <v>0.26315789473684209</v>
      </c>
      <c r="U127">
        <v>516</v>
      </c>
      <c r="V127">
        <f t="shared" si="19"/>
        <v>0.55399568034557234</v>
      </c>
      <c r="W127">
        <v>4.0999999999999996</v>
      </c>
      <c r="X127">
        <f>INDEX([1]krishna_pos!$C$1:$W$354,MATCH(B127,[1]krishna_pos!$C:$C,0),16)</f>
        <v>0.64245882700000001</v>
      </c>
      <c r="Y127">
        <f>INDEX([1]krishna_pos!$C$1:$W$354,MATCH(B127,[1]krishna_pos!$C:$C,0),17)</f>
        <v>0.51591289799999995</v>
      </c>
      <c r="Z127">
        <f>INDEX([1]krishna_pos!$C$1:$W$354,MATCH(B127,[1]krishna_pos!$C:$C,0),18)</f>
        <v>0.85281980700000004</v>
      </c>
      <c r="AA127">
        <f>INDEX([1]krishna_pos!$C$1:$W$354,MATCH(B127,[1]krishna_pos!$C:$C,0),19)</f>
        <v>0.98119658099999996</v>
      </c>
      <c r="AB127">
        <f>INDEX([1]krishna_pos!$C$1:$W$354,MATCH(B127,[1]krishna_pos!$C:$C,0),20)</f>
        <v>0.71851303200000005</v>
      </c>
      <c r="AC127">
        <f>INDEX([1]krishna_pos!$C$1:$W$354,MATCH(B127,[1]krishna_pos!$C:$C,0),21)</f>
        <v>0.27860696499999998</v>
      </c>
      <c r="AD127">
        <f>INDEX([2]Analysis_csv!$B$1:$J$325,MATCH(B127,[2]Analysis_csv!$B:$B,0),8)</f>
        <v>7.8081820000000003E-3</v>
      </c>
      <c r="AE127">
        <f>INDEX([2]Analysis_csv!$B$1:$J$325,MATCH(B127,[2]Analysis_csv!$B:$B,0),9)</f>
        <v>-5.989922E-3</v>
      </c>
      <c r="AF127">
        <f t="shared" si="20"/>
        <v>0.38713800866642994</v>
      </c>
      <c r="AG127">
        <f t="shared" si="21"/>
        <v>0.44719636999310225</v>
      </c>
      <c r="AH127">
        <f>INDEX([3]FINAL_DATASET!$B:$G,MATCH(B127,[3]FINAL_DATASET!$B:$B,0),3)</f>
        <v>4.0999999999999996</v>
      </c>
      <c r="AI127">
        <f>INDEX([3]FINAL_DATASET!$B:$G,MATCH(B127,[3]FINAL_DATASET!$B:$B,0),6)</f>
        <v>3</v>
      </c>
    </row>
    <row r="128" spans="1:35" x14ac:dyDescent="0.25">
      <c r="A128">
        <v>1996</v>
      </c>
      <c r="B128" t="s">
        <v>157</v>
      </c>
      <c r="D128">
        <v>0.15193499999999999</v>
      </c>
      <c r="E128">
        <v>0.11943619434623499</v>
      </c>
      <c r="F128">
        <v>0.11266359650858</v>
      </c>
      <c r="G128">
        <v>8.23229418837296E-2</v>
      </c>
      <c r="H128">
        <v>8.8387953204355094E-2</v>
      </c>
      <c r="I128">
        <v>5.2787767795209897E-2</v>
      </c>
      <c r="J128">
        <v>6.1801057830379397E-2</v>
      </c>
      <c r="K128">
        <f t="shared" si="11"/>
        <v>1.6243648288163187E-2</v>
      </c>
      <c r="L128">
        <f t="shared" si="12"/>
        <v>0.65412934192486349</v>
      </c>
      <c r="M128">
        <f t="shared" si="13"/>
        <v>0.40098788754030057</v>
      </c>
      <c r="N128">
        <f t="shared" si="14"/>
        <v>0.42036706109216848</v>
      </c>
      <c r="O128">
        <f t="shared" si="15"/>
        <v>0.47500614288706894</v>
      </c>
      <c r="P128">
        <f t="shared" si="16"/>
        <v>0.26156613505351156</v>
      </c>
      <c r="Q128">
        <f t="shared" si="17"/>
        <v>0.3093103075154251</v>
      </c>
      <c r="R128">
        <v>1.2</v>
      </c>
      <c r="S128">
        <v>360</v>
      </c>
      <c r="T128">
        <f t="shared" si="18"/>
        <v>0.43062200956937802</v>
      </c>
      <c r="U128">
        <v>219</v>
      </c>
      <c r="V128">
        <f t="shared" si="19"/>
        <v>0.23326133909287258</v>
      </c>
      <c r="W128">
        <v>7.5</v>
      </c>
      <c r="X128">
        <f>INDEX([1]krishna_pos!$C$1:$W$354,MATCH(B128,[1]krishna_pos!$C:$C,0),16)</f>
        <v>0.681643789</v>
      </c>
      <c r="Y128">
        <f>INDEX([1]krishna_pos!$C$1:$W$354,MATCH(B128,[1]krishna_pos!$C:$C,0),17)</f>
        <v>0.34853657599999999</v>
      </c>
      <c r="Z128">
        <f>INDEX([1]krishna_pos!$C$1:$W$354,MATCH(B128,[1]krishna_pos!$C:$C,0),18)</f>
        <v>0.873571773</v>
      </c>
      <c r="AA128">
        <f>INDEX([1]krishna_pos!$C$1:$W$354,MATCH(B128,[1]krishna_pos!$C:$C,0),19)</f>
        <v>0.57545507900000004</v>
      </c>
      <c r="AB128">
        <f>INDEX([1]krishna_pos!$C$1:$W$354,MATCH(B128,[1]krishna_pos!$C:$C,0),20)</f>
        <v>0.647739222</v>
      </c>
      <c r="AC128">
        <f>INDEX([1]krishna_pos!$C$1:$W$354,MATCH(B128,[1]krishna_pos!$C:$C,0),21)</f>
        <v>0.21693061399999999</v>
      </c>
      <c r="AD128">
        <f>INDEX([2]Analysis_csv!$B$1:$J$325,MATCH(B128,[2]Analysis_csv!$B:$B,0),8)</f>
        <v>2.7506666999999999E-2</v>
      </c>
      <c r="AE128">
        <f>INDEX([2]Analysis_csv!$B$1:$J$325,MATCH(B128,[2]Analysis_csv!$B:$B,0),9)</f>
        <v>-6.3511871999999997E-2</v>
      </c>
      <c r="AF128">
        <f t="shared" si="20"/>
        <v>0.4380948288818568</v>
      </c>
      <c r="AG128">
        <f t="shared" si="21"/>
        <v>0.30888994971510619</v>
      </c>
      <c r="AH128">
        <f>INDEX([3]FINAL_DATASET!$B:$G,MATCH(B128,[3]FINAL_DATASET!$B:$B,0),3)</f>
        <v>7.5</v>
      </c>
      <c r="AI128">
        <f>INDEX([3]FINAL_DATASET!$B:$G,MATCH(B128,[3]FINAL_DATASET!$B:$B,0),6)</f>
        <v>3</v>
      </c>
    </row>
    <row r="129" spans="1:35" x14ac:dyDescent="0.25">
      <c r="A129">
        <v>1985</v>
      </c>
      <c r="B129" t="s">
        <v>158</v>
      </c>
      <c r="D129">
        <v>-0.55754683333333332</v>
      </c>
      <c r="E129">
        <v>8.0754738180620206E-2</v>
      </c>
      <c r="F129">
        <v>7.8189955859294294E-2</v>
      </c>
      <c r="G129">
        <v>0.13436227954659599</v>
      </c>
      <c r="H129">
        <v>0.13318546960741601</v>
      </c>
      <c r="I129">
        <v>9.1452503540808194E-2</v>
      </c>
      <c r="J129">
        <v>9.0404397782091403E-2</v>
      </c>
      <c r="K129">
        <f t="shared" si="11"/>
        <v>6.1777496665805049E-3</v>
      </c>
      <c r="L129">
        <f t="shared" si="12"/>
        <v>0.44227835651118869</v>
      </c>
      <c r="M129">
        <f t="shared" si="13"/>
        <v>0.13911218370012679</v>
      </c>
      <c r="N129">
        <f t="shared" si="14"/>
        <v>0.68609643049952762</v>
      </c>
      <c r="O129">
        <f t="shared" si="15"/>
        <v>0.71575270060337193</v>
      </c>
      <c r="P129">
        <f t="shared" si="16"/>
        <v>0.45315191172579611</v>
      </c>
      <c r="Q129">
        <f t="shared" si="17"/>
        <v>0.45246817870777284</v>
      </c>
      <c r="R129">
        <v>0.31578947368421051</v>
      </c>
      <c r="S129">
        <v>129</v>
      </c>
      <c r="T129">
        <f t="shared" si="18"/>
        <v>0.15430622009569378</v>
      </c>
      <c r="U129">
        <v>496</v>
      </c>
      <c r="V129">
        <f t="shared" si="19"/>
        <v>0.53239740820734338</v>
      </c>
      <c r="W129">
        <v>8</v>
      </c>
      <c r="X129">
        <f>INDEX([1]krishna_pos!$C$1:$W$354,MATCH(B129,[1]krishna_pos!$C:$C,0),16)</f>
        <v>0.56402417800000004</v>
      </c>
      <c r="Y129">
        <f>INDEX([1]krishna_pos!$C$1:$W$354,MATCH(B129,[1]krishna_pos!$C:$C,0),17)</f>
        <v>0.37322204199999998</v>
      </c>
      <c r="Z129">
        <f>INDEX([1]krishna_pos!$C$1:$W$354,MATCH(B129,[1]krishna_pos!$C:$C,0),18)</f>
        <v>0.74948482699999996</v>
      </c>
      <c r="AA129">
        <f>INDEX([1]krishna_pos!$C$1:$W$354,MATCH(B129,[1]krishna_pos!$C:$C,0),19)</f>
        <v>0.61056062600000005</v>
      </c>
      <c r="AB129">
        <f>INDEX([1]krishna_pos!$C$1:$W$354,MATCH(B129,[1]krishna_pos!$C:$C,0),20)</f>
        <v>0.56845296899999997</v>
      </c>
      <c r="AC129">
        <f>INDEX([1]krishna_pos!$C$1:$W$354,MATCH(B129,[1]krishna_pos!$C:$C,0),21)</f>
        <v>0.25145459100000001</v>
      </c>
      <c r="AD129">
        <f>INDEX([2]Analysis_csv!$B$1:$J$325,MATCH(B129,[2]Analysis_csv!$B:$B,0),8)</f>
        <v>9.5100779999999999E-3</v>
      </c>
      <c r="AE129">
        <f>INDEX([2]Analysis_csv!$B$1:$J$325,MATCH(B129,[2]Analysis_csv!$B:$B,0),9)</f>
        <v>5.8012297999999997E-2</v>
      </c>
      <c r="AF129">
        <f t="shared" si="20"/>
        <v>0.39154054056151499</v>
      </c>
      <c r="AG129">
        <f t="shared" si="21"/>
        <v>0.6010840239764037</v>
      </c>
      <c r="AH129">
        <f>INDEX([3]FINAL_DATASET!$B:$G,MATCH(B129,[3]FINAL_DATASET!$B:$B,0),3)</f>
        <v>8</v>
      </c>
      <c r="AI129">
        <f>INDEX([3]FINAL_DATASET!$B:$G,MATCH(B129,[3]FINAL_DATASET!$B:$B,0),6)</f>
        <v>3</v>
      </c>
    </row>
    <row r="130" spans="1:35" x14ac:dyDescent="0.25">
      <c r="A130">
        <v>1987</v>
      </c>
      <c r="B130" t="s">
        <v>159</v>
      </c>
      <c r="D130">
        <v>0.55807044444444442</v>
      </c>
      <c r="E130">
        <v>0.104433862544933</v>
      </c>
      <c r="F130">
        <v>0.11013882846469</v>
      </c>
      <c r="G130">
        <v>9.8958146285523102E-2</v>
      </c>
      <c r="H130">
        <v>0.103483431058675</v>
      </c>
      <c r="I130">
        <v>0.120135173184222</v>
      </c>
      <c r="J130">
        <v>0.119629657871258</v>
      </c>
      <c r="K130">
        <f t="shared" ref="K130:K193" si="22">(D130-$AK$3)/($AK$2-$AK$3)</f>
        <v>2.2005766524795328E-2</v>
      </c>
      <c r="L130">
        <f t="shared" ref="L130:L193" si="23">(E130-$AL$3)/($AL$2-$AL$3)</f>
        <v>0.57196442129723735</v>
      </c>
      <c r="M130">
        <f t="shared" ref="M130:M193" si="24">(F130-$AM$3)/($AM$2-$AM$3)</f>
        <v>0.38180872931755072</v>
      </c>
      <c r="N130">
        <f t="shared" ref="N130:N193" si="25">(G130-$AN$3)/($AN$2-$AN$3)</f>
        <v>0.50531169286839905</v>
      </c>
      <c r="O130">
        <f t="shared" ref="O130:O193" si="26">(H130-$AO$3)/($AO$2-$AO$3)</f>
        <v>0.55613082618004461</v>
      </c>
      <c r="P130">
        <f t="shared" ref="P130:P193" si="27">(I130-MIN(I:I))/(MAX(I:I)-MIN(I:I))</f>
        <v>0.59527603166869736</v>
      </c>
      <c r="Q130">
        <f t="shared" ref="Q130:Q193" si="28">(J130-MIN(J:J))/(MAX(J:J)-MIN(J:J))</f>
        <v>0.59873872006661</v>
      </c>
      <c r="R130">
        <v>0.40540540540540543</v>
      </c>
      <c r="S130">
        <v>250</v>
      </c>
      <c r="T130">
        <f t="shared" si="18"/>
        <v>0.29904306220095694</v>
      </c>
      <c r="U130">
        <v>473</v>
      </c>
      <c r="V130">
        <f t="shared" si="19"/>
        <v>0.50755939524838012</v>
      </c>
      <c r="W130">
        <v>7.1</v>
      </c>
      <c r="X130">
        <f>INDEX([1]krishna_pos!$C$1:$W$354,MATCH(B130,[1]krishna_pos!$C:$C,0),16)</f>
        <v>0.71738064599999996</v>
      </c>
      <c r="Y130">
        <f>INDEX([1]krishna_pos!$C$1:$W$354,MATCH(B130,[1]krishna_pos!$C:$C,0),17)</f>
        <v>0.33878612899999999</v>
      </c>
      <c r="Z130">
        <f>INDEX([1]krishna_pos!$C$1:$W$354,MATCH(B130,[1]krishna_pos!$C:$C,0),18)</f>
        <v>0.90610542699999996</v>
      </c>
      <c r="AA130">
        <f>INDEX([1]krishna_pos!$C$1:$W$354,MATCH(B130,[1]krishna_pos!$C:$C,0),19)</f>
        <v>0.48346972199999999</v>
      </c>
      <c r="AB130">
        <f>INDEX([1]krishna_pos!$C$1:$W$354,MATCH(B130,[1]krishna_pos!$C:$C,0),20)</f>
        <v>0.75981161699999999</v>
      </c>
      <c r="AC130">
        <f>INDEX([1]krishna_pos!$C$1:$W$354,MATCH(B130,[1]krishna_pos!$C:$C,0),21)</f>
        <v>0.229702551</v>
      </c>
      <c r="AD130">
        <f>INDEX([2]Analysis_csv!$B$1:$J$325,MATCH(B130,[2]Analysis_csv!$B:$B,0),8)</f>
        <v>9.7345600000000004E-2</v>
      </c>
      <c r="AE130">
        <f>INDEX([2]Analysis_csv!$B$1:$J$325,MATCH(B130,[2]Analysis_csv!$B:$B,0),9)</f>
        <v>8.6730233000000004E-2</v>
      </c>
      <c r="AF130">
        <f t="shared" si="20"/>
        <v>0.61875694340072662</v>
      </c>
      <c r="AG130">
        <f t="shared" si="21"/>
        <v>0.67013374825776373</v>
      </c>
      <c r="AH130">
        <f>INDEX([3]FINAL_DATASET!$B:$G,MATCH(B130,[3]FINAL_DATASET!$B:$B,0),3)</f>
        <v>7.1</v>
      </c>
      <c r="AI130">
        <f>INDEX([3]FINAL_DATASET!$B:$G,MATCH(B130,[3]FINAL_DATASET!$B:$B,0),6)</f>
        <v>3</v>
      </c>
    </row>
    <row r="131" spans="1:35" x14ac:dyDescent="0.25">
      <c r="A131">
        <v>1992</v>
      </c>
      <c r="B131" t="s">
        <v>161</v>
      </c>
      <c r="D131">
        <v>1.5624701999999999</v>
      </c>
      <c r="E131">
        <v>0.14306343437942701</v>
      </c>
      <c r="F131">
        <v>0.147517025926203</v>
      </c>
      <c r="G131">
        <v>0.11961234635758</v>
      </c>
      <c r="H131">
        <v>0.10978266373215601</v>
      </c>
      <c r="I131">
        <v>9.2220305808917699E-2</v>
      </c>
      <c r="J131">
        <v>0.105239750024334</v>
      </c>
      <c r="K131">
        <f t="shared" si="22"/>
        <v>3.625586517420587E-2</v>
      </c>
      <c r="L131">
        <f t="shared" si="23"/>
        <v>0.78353124608809566</v>
      </c>
      <c r="M131">
        <f t="shared" si="24"/>
        <v>0.6657486203227535</v>
      </c>
      <c r="N131">
        <f t="shared" si="25"/>
        <v>0.61077859170399817</v>
      </c>
      <c r="O131">
        <f t="shared" si="26"/>
        <v>0.58998356410305586</v>
      </c>
      <c r="P131">
        <f t="shared" si="27"/>
        <v>0.4569564118996593</v>
      </c>
      <c r="Q131">
        <f t="shared" si="28"/>
        <v>0.52671815961816493</v>
      </c>
      <c r="R131">
        <v>0.5625</v>
      </c>
      <c r="S131">
        <v>367</v>
      </c>
      <c r="T131">
        <f t="shared" ref="T131:T194" si="29">(S131-$AP$3)/($AP$2-$AP$3)</f>
        <v>0.43899521531100477</v>
      </c>
      <c r="U131">
        <v>288</v>
      </c>
      <c r="V131">
        <f t="shared" ref="V131:V194" si="30">(U131-$AQ$3)/($AQ$2-$AQ$3)</f>
        <v>0.3077753779697624</v>
      </c>
      <c r="W131">
        <v>5.3</v>
      </c>
      <c r="X131">
        <f>INDEX([1]krishna_pos!$C$1:$W$354,MATCH(B131,[1]krishna_pos!$C:$C,0),16)</f>
        <v>0.54628694099999997</v>
      </c>
      <c r="Y131">
        <f>INDEX([1]krishna_pos!$C$1:$W$354,MATCH(B131,[1]krishna_pos!$C:$C,0),17)</f>
        <v>0.32197483799999999</v>
      </c>
      <c r="Z131">
        <f>INDEX([1]krishna_pos!$C$1:$W$354,MATCH(B131,[1]krishna_pos!$C:$C,0),18)</f>
        <v>0.71769687599999998</v>
      </c>
      <c r="AA131">
        <f>INDEX([1]krishna_pos!$C$1:$W$354,MATCH(B131,[1]krishna_pos!$C:$C,0),19)</f>
        <v>0.52706344800000005</v>
      </c>
      <c r="AB131">
        <f>INDEX([1]krishna_pos!$C$1:$W$354,MATCH(B131,[1]krishna_pos!$C:$C,0),20)</f>
        <v>0.63263838999999999</v>
      </c>
      <c r="AC131">
        <f>INDEX([1]krishna_pos!$C$1:$W$354,MATCH(B131,[1]krishna_pos!$C:$C,0),21)</f>
        <v>0.234121364</v>
      </c>
      <c r="AD131">
        <f>INDEX([2]Analysis_csv!$B$1:$J$325,MATCH(B131,[2]Analysis_csv!$B:$B,0),8)</f>
        <v>9.0656676000000005E-2</v>
      </c>
      <c r="AE131">
        <f>INDEX([2]Analysis_csv!$B$1:$J$325,MATCH(B131,[2]Analysis_csv!$B:$B,0),9)</f>
        <v>3.3439930999999999E-2</v>
      </c>
      <c r="AF131">
        <f t="shared" ref="AF131:AF194" si="31">(AD131-MIN(AD:AD))/(MAX(AD:AD)-MIN(AD:AD))</f>
        <v>0.601453770202247</v>
      </c>
      <c r="AG131">
        <f t="shared" ref="AG131:AG194" si="32">(AE131-MIN(AE:AE))/(MAX(AE:AE)-MIN(AE:AE))</f>
        <v>0.54200194978512262</v>
      </c>
      <c r="AH131">
        <f>INDEX([3]FINAL_DATASET!$B:$G,MATCH(B131,[3]FINAL_DATASET!$B:$B,0),3)</f>
        <v>5.3</v>
      </c>
      <c r="AI131">
        <f>INDEX([3]FINAL_DATASET!$B:$G,MATCH(B131,[3]FINAL_DATASET!$B:$B,0),6)</f>
        <v>3</v>
      </c>
    </row>
    <row r="132" spans="1:35" x14ac:dyDescent="0.25">
      <c r="A132">
        <v>2004</v>
      </c>
      <c r="B132" t="s">
        <v>163</v>
      </c>
      <c r="D132">
        <v>1.3749222857142858</v>
      </c>
      <c r="E132">
        <v>0.119861196931782</v>
      </c>
      <c r="F132">
        <v>0.12112150825791</v>
      </c>
      <c r="G132">
        <v>0.144664124649663</v>
      </c>
      <c r="H132">
        <v>0.15726039343027901</v>
      </c>
      <c r="I132">
        <v>0.201814228682205</v>
      </c>
      <c r="J132">
        <v>0.19980277517035999</v>
      </c>
      <c r="K132">
        <f t="shared" si="22"/>
        <v>3.3594996067776869E-2</v>
      </c>
      <c r="L132">
        <f t="shared" si="23"/>
        <v>0.65645700032960386</v>
      </c>
      <c r="M132">
        <f t="shared" si="24"/>
        <v>0.46523760270404446</v>
      </c>
      <c r="N132">
        <f t="shared" si="25"/>
        <v>0.73870092021661482</v>
      </c>
      <c r="O132">
        <f t="shared" si="26"/>
        <v>0.84513386953889946</v>
      </c>
      <c r="P132">
        <f t="shared" si="27"/>
        <v>1</v>
      </c>
      <c r="Q132">
        <f t="shared" si="28"/>
        <v>1</v>
      </c>
      <c r="R132">
        <v>0.33587786259541985</v>
      </c>
      <c r="S132">
        <v>22</v>
      </c>
      <c r="T132">
        <f t="shared" si="29"/>
        <v>2.6315789473684209E-2</v>
      </c>
      <c r="U132">
        <v>331</v>
      </c>
      <c r="V132">
        <f t="shared" si="30"/>
        <v>0.35421166306695462</v>
      </c>
      <c r="W132">
        <v>3.2</v>
      </c>
      <c r="X132">
        <f>INDEX([1]krishna_pos!$C$1:$W$354,MATCH(B132,[1]krishna_pos!$C:$C,0),16)</f>
        <v>0.604509148</v>
      </c>
      <c r="Y132">
        <f>INDEX([1]krishna_pos!$C$1:$W$354,MATCH(B132,[1]krishna_pos!$C:$C,0),17)</f>
        <v>0.29275409299999999</v>
      </c>
      <c r="Z132">
        <f>INDEX([1]krishna_pos!$C$1:$W$354,MATCH(B132,[1]krishna_pos!$C:$C,0),18)</f>
        <v>0.750559686</v>
      </c>
      <c r="AA132">
        <f>INDEX([1]krishna_pos!$C$1:$W$354,MATCH(B132,[1]krishna_pos!$C:$C,0),19)</f>
        <v>0.52803970200000006</v>
      </c>
      <c r="AB132">
        <f>INDEX([1]krishna_pos!$C$1:$W$354,MATCH(B132,[1]krishna_pos!$C:$C,0),20)</f>
        <v>0.54277909899999999</v>
      </c>
      <c r="AC132">
        <f>INDEX([1]krishna_pos!$C$1:$W$354,MATCH(B132,[1]krishna_pos!$C:$C,0),21)</f>
        <v>0.24939817</v>
      </c>
      <c r="AD132">
        <f>INDEX([2]Analysis_csv!$B$1:$J$325,MATCH(B132,[2]Analysis_csv!$B:$B,0),8)</f>
        <v>6.2071171000000001E-2</v>
      </c>
      <c r="AE132">
        <f>INDEX([2]Analysis_csv!$B$1:$J$325,MATCH(B132,[2]Analysis_csv!$B:$B,0),9)</f>
        <v>6.2406612E-2</v>
      </c>
      <c r="AF132">
        <f t="shared" si="31"/>
        <v>0.52750765510495978</v>
      </c>
      <c r="AG132">
        <f t="shared" si="32"/>
        <v>0.61164976173246877</v>
      </c>
      <c r="AH132">
        <f>INDEX([3]FINAL_DATASET!$B:$G,MATCH(B132,[3]FINAL_DATASET!$B:$B,0),3)</f>
        <v>3.2</v>
      </c>
      <c r="AI132">
        <f>INDEX([3]FINAL_DATASET!$B:$G,MATCH(B132,[3]FINAL_DATASET!$B:$B,0),6)</f>
        <v>3</v>
      </c>
    </row>
    <row r="133" spans="1:35" x14ac:dyDescent="0.25">
      <c r="A133">
        <v>2004</v>
      </c>
      <c r="B133" t="s">
        <v>164</v>
      </c>
      <c r="D133">
        <v>1.2329302884615385</v>
      </c>
      <c r="E133">
        <v>0.102560003957764</v>
      </c>
      <c r="F133">
        <v>0.117423257163367</v>
      </c>
      <c r="G133">
        <v>0.12797367530177001</v>
      </c>
      <c r="H133">
        <v>0.12950849784725399</v>
      </c>
      <c r="I133">
        <v>6.87391443022667E-2</v>
      </c>
      <c r="J133">
        <v>7.5625077654021003E-2</v>
      </c>
      <c r="K133">
        <f t="shared" si="22"/>
        <v>3.1580459567656663E-2</v>
      </c>
      <c r="L133">
        <f t="shared" si="23"/>
        <v>0.56170165387405757</v>
      </c>
      <c r="M133">
        <f t="shared" si="24"/>
        <v>0.43714419306930641</v>
      </c>
      <c r="N133">
        <f t="shared" si="25"/>
        <v>0.6534741902172081</v>
      </c>
      <c r="O133">
        <f t="shared" si="26"/>
        <v>0.6959922682143439</v>
      </c>
      <c r="P133">
        <f t="shared" si="27"/>
        <v>0.34060603531830053</v>
      </c>
      <c r="Q133">
        <f t="shared" si="28"/>
        <v>0.3784986349140545</v>
      </c>
      <c r="R133">
        <v>0.21428571428571427</v>
      </c>
      <c r="S133">
        <v>33</v>
      </c>
      <c r="T133">
        <f t="shared" si="29"/>
        <v>3.9473684210526314E-2</v>
      </c>
      <c r="U133">
        <v>680</v>
      </c>
      <c r="V133">
        <f t="shared" si="30"/>
        <v>0.7311015118790497</v>
      </c>
      <c r="W133">
        <v>6.5</v>
      </c>
      <c r="X133">
        <f>INDEX([1]krishna_pos!$C$1:$W$354,MATCH(B133,[1]krishna_pos!$C:$C,0),16)</f>
        <v>0.54185022000000005</v>
      </c>
      <c r="Y133">
        <f>INDEX([1]krishna_pos!$C$1:$W$354,MATCH(B133,[1]krishna_pos!$C:$C,0),17)</f>
        <v>0.31238496999999998</v>
      </c>
      <c r="Z133">
        <f>INDEX([1]krishna_pos!$C$1:$W$354,MATCH(B133,[1]krishna_pos!$C:$C,0),18)</f>
        <v>0.68098876799999997</v>
      </c>
      <c r="AA133">
        <f>INDEX([1]krishna_pos!$C$1:$W$354,MATCH(B133,[1]krishna_pos!$C:$C,0),19)</f>
        <v>0.50212092399999997</v>
      </c>
      <c r="AB133">
        <f>INDEX([1]krishna_pos!$C$1:$W$354,MATCH(B133,[1]krishna_pos!$C:$C,0),20)</f>
        <v>0.58149779700000004</v>
      </c>
      <c r="AC133">
        <f>INDEX([1]krishna_pos!$C$1:$W$354,MATCH(B133,[1]krishna_pos!$C:$C,0),21)</f>
        <v>0.24421104399999999</v>
      </c>
      <c r="AD133">
        <f>INDEX([2]Analysis_csv!$B$1:$J$325,MATCH(B133,[2]Analysis_csv!$B:$B,0),8)</f>
        <v>1.4079747E-2</v>
      </c>
      <c r="AE133">
        <f>INDEX([2]Analysis_csv!$B$1:$J$325,MATCH(B133,[2]Analysis_csv!$B:$B,0),9)</f>
        <v>1.455252E-3</v>
      </c>
      <c r="AF133">
        <f t="shared" si="31"/>
        <v>0.40336154109414524</v>
      </c>
      <c r="AG133">
        <f t="shared" si="32"/>
        <v>0.46509762967374257</v>
      </c>
      <c r="AH133">
        <f>INDEX([3]FINAL_DATASET!$B:$G,MATCH(B133,[3]FINAL_DATASET!$B:$B,0),3)</f>
        <v>6.5</v>
      </c>
      <c r="AI133">
        <f>INDEX([3]FINAL_DATASET!$B:$G,MATCH(B133,[3]FINAL_DATASET!$B:$B,0),6)</f>
        <v>3</v>
      </c>
    </row>
    <row r="134" spans="1:35" x14ac:dyDescent="0.25">
      <c r="A134">
        <v>1963</v>
      </c>
      <c r="B134" t="s">
        <v>165</v>
      </c>
      <c r="D134">
        <v>-0.17897621</v>
      </c>
      <c r="E134">
        <v>7.3368956630026294E-2</v>
      </c>
      <c r="F134">
        <v>9.0586754709199802E-2</v>
      </c>
      <c r="G134">
        <v>0.12271844941700299</v>
      </c>
      <c r="H134">
        <v>0.13262142300865901</v>
      </c>
      <c r="I134">
        <v>0.113909225621746</v>
      </c>
      <c r="J134">
        <v>0.11298243152903401</v>
      </c>
      <c r="K134">
        <f t="shared" si="22"/>
        <v>1.1548787142873928E-2</v>
      </c>
      <c r="L134">
        <f t="shared" si="23"/>
        <v>0.4018278343580346</v>
      </c>
      <c r="M134">
        <f t="shared" si="24"/>
        <v>0.23328327683215802</v>
      </c>
      <c r="N134">
        <f t="shared" si="25"/>
        <v>0.62663933944529204</v>
      </c>
      <c r="O134">
        <f t="shared" si="26"/>
        <v>0.71272145494634587</v>
      </c>
      <c r="P134">
        <f t="shared" si="27"/>
        <v>0.56442613766900351</v>
      </c>
      <c r="Q134">
        <f t="shared" si="28"/>
        <v>0.56546978105134216</v>
      </c>
      <c r="R134">
        <v>0.23529411764705882</v>
      </c>
      <c r="S134">
        <v>30</v>
      </c>
      <c r="T134">
        <f t="shared" si="29"/>
        <v>3.5885167464114832E-2</v>
      </c>
      <c r="U134">
        <v>839</v>
      </c>
      <c r="V134">
        <f t="shared" si="30"/>
        <v>0.90280777537796975</v>
      </c>
      <c r="W134">
        <v>8</v>
      </c>
      <c r="X134">
        <f>INDEX([1]krishna_pos!$C$1:$W$354,MATCH(B134,[1]krishna_pos!$C:$C,0),16)</f>
        <v>0.67213114799999996</v>
      </c>
      <c r="Y134">
        <f>INDEX([1]krishna_pos!$C$1:$W$354,MATCH(B134,[1]krishna_pos!$C:$C,0),17)</f>
        <v>0.37520937999999998</v>
      </c>
      <c r="Z134">
        <f>INDEX([1]krishna_pos!$C$1:$W$354,MATCH(B134,[1]krishna_pos!$C:$C,0),18)</f>
        <v>0.87703348400000003</v>
      </c>
      <c r="AA134">
        <f>INDEX([1]krishna_pos!$C$1:$W$354,MATCH(B134,[1]krishna_pos!$C:$C,0),19)</f>
        <v>0.35897435900000002</v>
      </c>
      <c r="AB134">
        <f>INDEX([1]krishna_pos!$C$1:$W$354,MATCH(B134,[1]krishna_pos!$C:$C,0),20)</f>
        <v>0.73320122499999996</v>
      </c>
      <c r="AC134">
        <f>INDEX([1]krishna_pos!$C$1:$W$354,MATCH(B134,[1]krishna_pos!$C:$C,0),21)</f>
        <v>0.33432835799999999</v>
      </c>
      <c r="AD134">
        <f>INDEX([2]Analysis_csv!$B$1:$J$325,MATCH(B134,[2]Analysis_csv!$B:$B,0),8)</f>
        <v>0.104573333</v>
      </c>
      <c r="AE134">
        <f>INDEX([2]Analysis_csv!$B$1:$J$325,MATCH(B134,[2]Analysis_csv!$B:$B,0),9)</f>
        <v>2.8230750999999998E-2</v>
      </c>
      <c r="AF134">
        <f t="shared" si="31"/>
        <v>0.63745392903419584</v>
      </c>
      <c r="AG134">
        <f t="shared" si="32"/>
        <v>0.52947693909991933</v>
      </c>
      <c r="AH134">
        <f>INDEX([3]FINAL_DATASET!$B:$G,MATCH(B134,[3]FINAL_DATASET!$B:$B,0),3)</f>
        <v>8</v>
      </c>
      <c r="AI134">
        <f>INDEX([3]FINAL_DATASET!$B:$G,MATCH(B134,[3]FINAL_DATASET!$B:$B,0),6)</f>
        <v>2</v>
      </c>
    </row>
    <row r="135" spans="1:35" x14ac:dyDescent="0.25">
      <c r="A135">
        <v>2000</v>
      </c>
      <c r="B135" t="s">
        <v>166</v>
      </c>
      <c r="D135">
        <v>1.25690748</v>
      </c>
      <c r="E135">
        <v>0.12633096717387099</v>
      </c>
      <c r="F135">
        <v>0.130656195898401</v>
      </c>
      <c r="G135">
        <v>0.118691762359959</v>
      </c>
      <c r="H135">
        <v>0.128858358406059</v>
      </c>
      <c r="I135">
        <v>5.7382932816472998E-2</v>
      </c>
      <c r="J135">
        <v>5.7658831137587498E-2</v>
      </c>
      <c r="K135">
        <f t="shared" si="22"/>
        <v>3.1920640200785055E-2</v>
      </c>
      <c r="L135">
        <f t="shared" si="23"/>
        <v>0.69189070260074581</v>
      </c>
      <c r="M135">
        <f t="shared" si="24"/>
        <v>0.53766694262064307</v>
      </c>
      <c r="N135">
        <f t="shared" si="25"/>
        <v>0.60607779772466019</v>
      </c>
      <c r="O135">
        <f t="shared" si="26"/>
        <v>0.69249835058071807</v>
      </c>
      <c r="P135">
        <f t="shared" si="27"/>
        <v>0.28433541674028034</v>
      </c>
      <c r="Q135">
        <f t="shared" si="28"/>
        <v>0.28857873014238777</v>
      </c>
      <c r="R135">
        <v>0.48148148148148145</v>
      </c>
      <c r="S135">
        <v>258</v>
      </c>
      <c r="T135">
        <f t="shared" si="29"/>
        <v>0.30861244019138756</v>
      </c>
      <c r="U135">
        <v>211</v>
      </c>
      <c r="V135">
        <f t="shared" si="30"/>
        <v>0.22462203023758098</v>
      </c>
      <c r="W135">
        <v>4.8</v>
      </c>
      <c r="X135">
        <f>INDEX([1]krishna_pos!$C$1:$W$354,MATCH(B135,[1]krishna_pos!$C:$C,0),16)</f>
        <v>0.63529755700000001</v>
      </c>
      <c r="Y135">
        <f>INDEX([1]krishna_pos!$C$1:$W$354,MATCH(B135,[1]krishna_pos!$C:$C,0),17)</f>
        <v>0.32076089299999999</v>
      </c>
      <c r="Z135">
        <f>INDEX([1]krishna_pos!$C$1:$W$354,MATCH(B135,[1]krishna_pos!$C:$C,0),18)</f>
        <v>0.77196329100000005</v>
      </c>
      <c r="AA135">
        <f>INDEX([1]krishna_pos!$C$1:$W$354,MATCH(B135,[1]krishna_pos!$C:$C,0),19)</f>
        <v>0.53969938100000003</v>
      </c>
      <c r="AB135">
        <f>INDEX([1]krishna_pos!$C$1:$W$354,MATCH(B135,[1]krishna_pos!$C:$C,0),20)</f>
        <v>0.57495068999999999</v>
      </c>
      <c r="AC135">
        <f>INDEX([1]krishna_pos!$C$1:$W$354,MATCH(B135,[1]krishna_pos!$C:$C,0),21)</f>
        <v>0.23057128199999999</v>
      </c>
      <c r="AD135">
        <f>INDEX([2]Analysis_csv!$B$1:$J$325,MATCH(B135,[2]Analysis_csv!$B:$B,0),8)</f>
        <v>-1.1394573999999999E-2</v>
      </c>
      <c r="AE135">
        <f>INDEX([2]Analysis_csv!$B$1:$J$325,MATCH(B135,[2]Analysis_csv!$B:$B,0),9)</f>
        <v>-1.2222749E-2</v>
      </c>
      <c r="AF135">
        <f t="shared" si="31"/>
        <v>0.3374635598378673</v>
      </c>
      <c r="AG135">
        <f t="shared" si="32"/>
        <v>0.43221009100600183</v>
      </c>
      <c r="AH135">
        <f>INDEX([3]FINAL_DATASET!$B:$G,MATCH(B135,[3]FINAL_DATASET!$B:$B,0),3)</f>
        <v>4.8</v>
      </c>
      <c r="AI135">
        <f>INDEX([3]FINAL_DATASET!$B:$G,MATCH(B135,[3]FINAL_DATASET!$B:$B,0),6)</f>
        <v>3</v>
      </c>
    </row>
    <row r="136" spans="1:35" x14ac:dyDescent="0.25">
      <c r="A136">
        <v>1974</v>
      </c>
      <c r="B136" t="s">
        <v>167</v>
      </c>
      <c r="D136">
        <v>2.3686470000000002</v>
      </c>
      <c r="E136">
        <v>0.108761542845401</v>
      </c>
      <c r="F136">
        <v>0.124910970303815</v>
      </c>
      <c r="G136">
        <v>6.9790225892636698E-2</v>
      </c>
      <c r="H136">
        <v>8.6544771477321897E-2</v>
      </c>
      <c r="I136">
        <v>0.117336616085606</v>
      </c>
      <c r="J136">
        <v>0.12883936300224</v>
      </c>
      <c r="K136">
        <f t="shared" si="22"/>
        <v>4.7693640686717623E-2</v>
      </c>
      <c r="L136">
        <f t="shared" si="23"/>
        <v>0.59566630398448961</v>
      </c>
      <c r="M136">
        <f t="shared" si="24"/>
        <v>0.49402388758015481</v>
      </c>
      <c r="N136">
        <f t="shared" si="25"/>
        <v>0.3563710367989722</v>
      </c>
      <c r="O136">
        <f t="shared" si="26"/>
        <v>0.46510069071788324</v>
      </c>
      <c r="P136">
        <f t="shared" si="27"/>
        <v>0.58140903568486679</v>
      </c>
      <c r="Q136">
        <f t="shared" si="28"/>
        <v>0.64483270010832583</v>
      </c>
      <c r="R136">
        <v>0.44827586206896552</v>
      </c>
      <c r="S136">
        <v>194</v>
      </c>
      <c r="T136">
        <f t="shared" si="29"/>
        <v>0.23205741626794257</v>
      </c>
      <c r="U136">
        <v>669</v>
      </c>
      <c r="V136">
        <f t="shared" si="30"/>
        <v>0.71922246220302377</v>
      </c>
      <c r="W136">
        <v>8.5</v>
      </c>
      <c r="X136">
        <f>INDEX([1]krishna_pos!$C$1:$W$354,MATCH(B136,[1]krishna_pos!$C:$C,0),16)</f>
        <v>0.58780098300000005</v>
      </c>
      <c r="Y136">
        <f>INDEX([1]krishna_pos!$C$1:$W$354,MATCH(B136,[1]krishna_pos!$C:$C,0),17)</f>
        <v>0.35872653999999998</v>
      </c>
      <c r="Z136">
        <f>INDEX([1]krishna_pos!$C$1:$W$354,MATCH(B136,[1]krishna_pos!$C:$C,0),18)</f>
        <v>0.80752619999999997</v>
      </c>
      <c r="AA136">
        <f>INDEX([1]krishna_pos!$C$1:$W$354,MATCH(B136,[1]krishna_pos!$C:$C,0),19)</f>
        <v>0.51747358099999996</v>
      </c>
      <c r="AB136">
        <f>INDEX([1]krishna_pos!$C$1:$W$354,MATCH(B136,[1]krishna_pos!$C:$C,0),20)</f>
        <v>0.63794871799999997</v>
      </c>
      <c r="AC136">
        <f>INDEX([1]krishna_pos!$C$1:$W$354,MATCH(B136,[1]krishna_pos!$C:$C,0),21)</f>
        <v>0.228315293</v>
      </c>
      <c r="AD136">
        <f>INDEX([2]Analysis_csv!$B$1:$J$325,MATCH(B136,[2]Analysis_csv!$B:$B,0),8)</f>
        <v>2.9744329999999999E-2</v>
      </c>
      <c r="AE136">
        <f>INDEX([2]Analysis_csv!$B$1:$J$325,MATCH(B136,[2]Analysis_csv!$B:$B,0),9)</f>
        <v>3.064006E-2</v>
      </c>
      <c r="AF136">
        <f t="shared" si="31"/>
        <v>0.44388330404599824</v>
      </c>
      <c r="AG136">
        <f t="shared" si="32"/>
        <v>0.53526990862083368</v>
      </c>
      <c r="AH136">
        <f>INDEX([3]FINAL_DATASET!$B:$G,MATCH(B136,[3]FINAL_DATASET!$B:$B,0),3)</f>
        <v>8.5</v>
      </c>
      <c r="AI136">
        <f>INDEX([3]FINAL_DATASET!$B:$G,MATCH(B136,[3]FINAL_DATASET!$B:$B,0),6)</f>
        <v>2</v>
      </c>
    </row>
    <row r="137" spans="1:35" x14ac:dyDescent="0.25">
      <c r="A137">
        <v>1993</v>
      </c>
      <c r="B137" t="s">
        <v>169</v>
      </c>
      <c r="D137">
        <v>4</v>
      </c>
      <c r="E137">
        <v>9.9784516104011498E-2</v>
      </c>
      <c r="F137">
        <v>0.116595128730656</v>
      </c>
      <c r="G137">
        <v>0.10790636531907399</v>
      </c>
      <c r="H137">
        <v>0.13128408352514001</v>
      </c>
      <c r="I137">
        <v>6.1277671614623802E-2</v>
      </c>
      <c r="J137">
        <v>8.05244005938371E-2</v>
      </c>
      <c r="K137">
        <f t="shared" si="22"/>
        <v>7.0838749049625824E-2</v>
      </c>
      <c r="L137">
        <f t="shared" si="23"/>
        <v>0.54650083427968466</v>
      </c>
      <c r="M137">
        <f t="shared" si="24"/>
        <v>0.43085339487968299</v>
      </c>
      <c r="N137">
        <f t="shared" si="25"/>
        <v>0.55100413838930218</v>
      </c>
      <c r="O137">
        <f t="shared" si="26"/>
        <v>0.70553445211657961</v>
      </c>
      <c r="P137">
        <f t="shared" si="27"/>
        <v>0.30363405006054944</v>
      </c>
      <c r="Q137">
        <f t="shared" si="28"/>
        <v>0.40301943016146152</v>
      </c>
      <c r="R137">
        <v>0.4</v>
      </c>
      <c r="S137">
        <v>144</v>
      </c>
      <c r="T137">
        <f t="shared" si="29"/>
        <v>0.17224880382775121</v>
      </c>
      <c r="U137">
        <v>325</v>
      </c>
      <c r="V137">
        <f t="shared" si="30"/>
        <v>0.34773218142548595</v>
      </c>
      <c r="W137">
        <v>6.2</v>
      </c>
      <c r="X137">
        <f>INDEX([1]krishna_pos!$C$1:$W$354,MATCH(B137,[1]krishna_pos!$C:$C,0),16)</f>
        <v>0.66816129599999996</v>
      </c>
      <c r="Y137">
        <f>INDEX([1]krishna_pos!$C$1:$W$354,MATCH(B137,[1]krishna_pos!$C:$C,0),17)</f>
        <v>0.452889447</v>
      </c>
      <c r="Z137">
        <f>INDEX([1]krishna_pos!$C$1:$W$354,MATCH(B137,[1]krishna_pos!$C:$C,0),18)</f>
        <v>0.90070613099999997</v>
      </c>
      <c r="AA137">
        <f>INDEX([1]krishna_pos!$C$1:$W$354,MATCH(B137,[1]krishna_pos!$C:$C,0),19)</f>
        <v>0.80096153800000003</v>
      </c>
      <c r="AB137">
        <f>INDEX([1]krishna_pos!$C$1:$W$354,MATCH(B137,[1]krishna_pos!$C:$C,0),20)</f>
        <v>0.62477263400000005</v>
      </c>
      <c r="AC137">
        <f>INDEX([1]krishna_pos!$C$1:$W$354,MATCH(B137,[1]krishna_pos!$C:$C,0),21)</f>
        <v>0.391791045</v>
      </c>
      <c r="AD137">
        <f>INDEX([2]Analysis_csv!$B$1:$J$325,MATCH(B137,[2]Analysis_csv!$B:$B,0),8)</f>
        <v>4.8915972000000002E-2</v>
      </c>
      <c r="AE137">
        <f>INDEX([2]Analysis_csv!$B$1:$J$325,MATCH(B137,[2]Analysis_csv!$B:$B,0),9)</f>
        <v>-2.0443079999999999E-3</v>
      </c>
      <c r="AF137">
        <f t="shared" si="31"/>
        <v>0.49347726594857733</v>
      </c>
      <c r="AG137">
        <f t="shared" si="32"/>
        <v>0.45668324844800073</v>
      </c>
      <c r="AH137">
        <f>INDEX([3]FINAL_DATASET!$B:$G,MATCH(B137,[3]FINAL_DATASET!$B:$B,0),3)</f>
        <v>6.2</v>
      </c>
      <c r="AI137">
        <f>INDEX([3]FINAL_DATASET!$B:$G,MATCH(B137,[3]FINAL_DATASET!$B:$B,0),6)</f>
        <v>1</v>
      </c>
    </row>
    <row r="138" spans="1:35" x14ac:dyDescent="0.25">
      <c r="A138">
        <v>1971</v>
      </c>
      <c r="B138" t="s">
        <v>170</v>
      </c>
      <c r="D138">
        <v>26.649074044302495</v>
      </c>
      <c r="E138">
        <v>0.13449161250948899</v>
      </c>
      <c r="F138">
        <v>0.15587599102531999</v>
      </c>
      <c r="G138">
        <v>0.12550846969846399</v>
      </c>
      <c r="H138">
        <v>0.112968327508724</v>
      </c>
      <c r="I138">
        <v>0.106895889823728</v>
      </c>
      <c r="J138">
        <v>0.11292913118614401</v>
      </c>
      <c r="K138">
        <f t="shared" si="22"/>
        <v>0.39217648102726205</v>
      </c>
      <c r="L138">
        <f t="shared" si="23"/>
        <v>0.73658500646976632</v>
      </c>
      <c r="M138">
        <f t="shared" si="24"/>
        <v>0.72924669675095533</v>
      </c>
      <c r="N138">
        <f t="shared" si="25"/>
        <v>0.64088606823399086</v>
      </c>
      <c r="O138">
        <f t="shared" si="26"/>
        <v>0.60710365579184111</v>
      </c>
      <c r="P138">
        <f t="shared" si="27"/>
        <v>0.52967469400810174</v>
      </c>
      <c r="Q138">
        <f t="shared" si="28"/>
        <v>0.56520301627370306</v>
      </c>
      <c r="R138">
        <v>0.43478260869565216</v>
      </c>
      <c r="S138">
        <v>78</v>
      </c>
      <c r="T138">
        <f t="shared" si="29"/>
        <v>9.3301435406698566E-2</v>
      </c>
      <c r="U138">
        <v>366</v>
      </c>
      <c r="V138">
        <f t="shared" si="30"/>
        <v>0.39200863930885527</v>
      </c>
      <c r="W138">
        <v>8.5</v>
      </c>
      <c r="X138">
        <f>INDEX([1]krishna_pos!$C$1:$W$354,MATCH(B138,[1]krishna_pos!$C:$C,0),16)</f>
        <v>0.66320525600000002</v>
      </c>
      <c r="Y138">
        <f>INDEX([1]krishna_pos!$C$1:$W$354,MATCH(B138,[1]krishna_pos!$C:$C,0),17)</f>
        <v>0.52060301499999995</v>
      </c>
      <c r="Z138">
        <f>INDEX([1]krishna_pos!$C$1:$W$354,MATCH(B138,[1]krishna_pos!$C:$C,0),18)</f>
        <v>0.82114132500000003</v>
      </c>
      <c r="AA138">
        <f>INDEX([1]krishna_pos!$C$1:$W$354,MATCH(B138,[1]krishna_pos!$C:$C,0),19)</f>
        <v>0.81846153799999999</v>
      </c>
      <c r="AB138">
        <f>INDEX([1]krishna_pos!$C$1:$W$354,MATCH(B138,[1]krishna_pos!$C:$C,0),20)</f>
        <v>0.65508684900000003</v>
      </c>
      <c r="AC138">
        <f>INDEX([1]krishna_pos!$C$1:$W$354,MATCH(B138,[1]krishna_pos!$C:$C,0),21)</f>
        <v>0.41791044799999999</v>
      </c>
      <c r="AD138">
        <f>INDEX([2]Analysis_csv!$B$1:$J$325,MATCH(B138,[2]Analysis_csv!$B:$B,0),8)</f>
        <v>1.9699999999999999E-2</v>
      </c>
      <c r="AE138">
        <f>INDEX([2]Analysis_csv!$B$1:$J$325,MATCH(B138,[2]Analysis_csv!$B:$B,0),9)</f>
        <v>7.4914207999999996E-2</v>
      </c>
      <c r="AF138">
        <f t="shared" si="31"/>
        <v>0.41790023387616443</v>
      </c>
      <c r="AG138">
        <f t="shared" si="32"/>
        <v>0.64172316552082054</v>
      </c>
      <c r="AH138">
        <f>INDEX([3]FINAL_DATASET!$B:$G,MATCH(B138,[3]FINAL_DATASET!$B:$B,0),3)</f>
        <v>8.5</v>
      </c>
      <c r="AI138">
        <f>INDEX([3]FINAL_DATASET!$B:$G,MATCH(B138,[3]FINAL_DATASET!$B:$B,0),6)</f>
        <v>1</v>
      </c>
    </row>
    <row r="139" spans="1:35" x14ac:dyDescent="0.25">
      <c r="A139">
        <v>2004</v>
      </c>
      <c r="B139" t="s">
        <v>171</v>
      </c>
      <c r="D139">
        <v>2.6428601571428572</v>
      </c>
      <c r="E139">
        <v>0.14487526587091001</v>
      </c>
      <c r="F139">
        <v>0.122489180140493</v>
      </c>
      <c r="G139">
        <v>0.106213956998764</v>
      </c>
      <c r="H139">
        <v>9.6156137206187903E-2</v>
      </c>
      <c r="I139">
        <v>8.5745570576228905E-2</v>
      </c>
      <c r="J139">
        <v>7.0115011681431694E-2</v>
      </c>
      <c r="K139">
        <f t="shared" si="22"/>
        <v>5.158408820887047E-2</v>
      </c>
      <c r="L139">
        <f t="shared" si="23"/>
        <v>0.79345430289419927</v>
      </c>
      <c r="M139">
        <f t="shared" si="24"/>
        <v>0.47562699094758809</v>
      </c>
      <c r="N139">
        <f t="shared" si="25"/>
        <v>0.54236216453004127</v>
      </c>
      <c r="O139">
        <f t="shared" si="26"/>
        <v>0.51675317951565136</v>
      </c>
      <c r="P139">
        <f t="shared" si="27"/>
        <v>0.42487376205397126</v>
      </c>
      <c r="Q139">
        <f t="shared" si="28"/>
        <v>0.35092111018802807</v>
      </c>
      <c r="R139">
        <v>0.31092436974789917</v>
      </c>
      <c r="S139">
        <v>80</v>
      </c>
      <c r="T139">
        <f t="shared" si="29"/>
        <v>9.569377990430622E-2</v>
      </c>
      <c r="U139">
        <v>498</v>
      </c>
      <c r="V139">
        <f t="shared" si="30"/>
        <v>0.53455723542116629</v>
      </c>
      <c r="W139">
        <v>7.8</v>
      </c>
      <c r="X139">
        <f>INDEX([1]krishna_pos!$C$1:$W$354,MATCH(B139,[1]krishna_pos!$C:$C,0),16)</f>
        <v>0.61351032599999999</v>
      </c>
      <c r="Y139">
        <f>INDEX([1]krishna_pos!$C$1:$W$354,MATCH(B139,[1]krishna_pos!$C:$C,0),17)</f>
        <v>0.31521242599999999</v>
      </c>
      <c r="Z139">
        <f>INDEX([1]krishna_pos!$C$1:$W$354,MATCH(B139,[1]krishna_pos!$C:$C,0),18)</f>
        <v>0.82482674899999997</v>
      </c>
      <c r="AA139">
        <f>INDEX([1]krishna_pos!$C$1:$W$354,MATCH(B139,[1]krishna_pos!$C:$C,0),19)</f>
        <v>0.51468531500000003</v>
      </c>
      <c r="AB139">
        <f>INDEX([1]krishna_pos!$C$1:$W$354,MATCH(B139,[1]krishna_pos!$C:$C,0),20)</f>
        <v>0.60135461999999995</v>
      </c>
      <c r="AC139">
        <f>INDEX([1]krishna_pos!$C$1:$W$354,MATCH(B139,[1]krishna_pos!$C:$C,0),21)</f>
        <v>0.24694708300000001</v>
      </c>
      <c r="AD139">
        <f>INDEX([2]Analysis_csv!$B$1:$J$325,MATCH(B139,[2]Analysis_csv!$B:$B,0),8)</f>
        <v>-2.7682499999999999E-2</v>
      </c>
      <c r="AE139">
        <f>INDEX([2]Analysis_csv!$B$1:$J$325,MATCH(B139,[2]Analysis_csv!$B:$B,0),9)</f>
        <v>-2.1135340999999998E-2</v>
      </c>
      <c r="AF139">
        <f t="shared" si="31"/>
        <v>0.29532930855589429</v>
      </c>
      <c r="AG139">
        <f t="shared" si="32"/>
        <v>0.41078055506505573</v>
      </c>
      <c r="AH139">
        <f>INDEX([3]FINAL_DATASET!$B:$G,MATCH(B139,[3]FINAL_DATASET!$B:$B,0),3)</f>
        <v>7.8</v>
      </c>
      <c r="AI139">
        <f>INDEX([3]FINAL_DATASET!$B:$G,MATCH(B139,[3]FINAL_DATASET!$B:$B,0),6)</f>
        <v>1</v>
      </c>
    </row>
    <row r="140" spans="1:35" x14ac:dyDescent="0.25">
      <c r="A140">
        <v>1997</v>
      </c>
      <c r="B140" t="s">
        <v>172</v>
      </c>
      <c r="D140">
        <v>11.085909090909091</v>
      </c>
      <c r="E140">
        <v>7.5058494391812197E-2</v>
      </c>
      <c r="F140">
        <v>0.109469189745193</v>
      </c>
      <c r="G140">
        <v>0.116174327682999</v>
      </c>
      <c r="H140">
        <v>0.137752590092246</v>
      </c>
      <c r="I140">
        <v>0.134750217651876</v>
      </c>
      <c r="J140">
        <v>0.15119075451396599</v>
      </c>
      <c r="K140">
        <f t="shared" si="22"/>
        <v>0.17137133381748862</v>
      </c>
      <c r="L140">
        <f t="shared" si="23"/>
        <v>0.41108111164406747</v>
      </c>
      <c r="M140">
        <f t="shared" si="24"/>
        <v>0.37672188302907944</v>
      </c>
      <c r="N140">
        <f t="shared" si="25"/>
        <v>0.59322297751986452</v>
      </c>
      <c r="O140">
        <f t="shared" si="26"/>
        <v>0.74029688572081531</v>
      </c>
      <c r="P140">
        <f t="shared" si="27"/>
        <v>0.66769433717216209</v>
      </c>
      <c r="Q140">
        <f t="shared" si="28"/>
        <v>0.75669997268583777</v>
      </c>
      <c r="R140">
        <v>0.125</v>
      </c>
      <c r="S140">
        <v>0</v>
      </c>
      <c r="T140">
        <f t="shared" si="29"/>
        <v>0</v>
      </c>
      <c r="U140">
        <v>516</v>
      </c>
      <c r="V140">
        <f t="shared" si="30"/>
        <v>0.55399568034557234</v>
      </c>
      <c r="W140">
        <v>6.5</v>
      </c>
      <c r="X140">
        <f>INDEX([1]krishna_pos!$C$1:$W$354,MATCH(B140,[1]krishna_pos!$C:$C,0),16)</f>
        <v>0.74508454000000002</v>
      </c>
      <c r="Y140">
        <f>INDEX([1]krishna_pos!$C$1:$W$354,MATCH(B140,[1]krishna_pos!$C:$C,0),17)</f>
        <v>0.40115471000000003</v>
      </c>
      <c r="Z140">
        <f>INDEX([1]krishna_pos!$C$1:$W$354,MATCH(B140,[1]krishna_pos!$C:$C,0),18)</f>
        <v>0.93193398000000005</v>
      </c>
      <c r="AA140">
        <f>INDEX([1]krishna_pos!$C$1:$W$354,MATCH(B140,[1]krishna_pos!$C:$C,0),19)</f>
        <v>0.60720130900000002</v>
      </c>
      <c r="AB140">
        <f>INDEX([1]krishna_pos!$C$1:$W$354,MATCH(B140,[1]krishna_pos!$C:$C,0),20)</f>
        <v>0.80204156000000004</v>
      </c>
      <c r="AC140">
        <f>INDEX([1]krishna_pos!$C$1:$W$354,MATCH(B140,[1]krishna_pos!$C:$C,0),21)</f>
        <v>0.25341378199999998</v>
      </c>
      <c r="AD140">
        <f>INDEX([2]Analysis_csv!$B$1:$J$325,MATCH(B140,[2]Analysis_csv!$B:$B,0),8)</f>
        <v>-8.0610089999999992E-3</v>
      </c>
      <c r="AE140">
        <f>INDEX([2]Analysis_csv!$B$1:$J$325,MATCH(B140,[2]Analysis_csv!$B:$B,0),9)</f>
        <v>5.4681210000000003E-3</v>
      </c>
      <c r="AF140">
        <f t="shared" si="31"/>
        <v>0.34608695764645198</v>
      </c>
      <c r="AG140">
        <f t="shared" si="32"/>
        <v>0.47474621680325652</v>
      </c>
      <c r="AH140">
        <f>INDEX([3]FINAL_DATASET!$B:$G,MATCH(B140,[3]FINAL_DATASET!$B:$B,0),3)</f>
        <v>6.5</v>
      </c>
      <c r="AI140">
        <f>INDEX([3]FINAL_DATASET!$B:$G,MATCH(B140,[3]FINAL_DATASET!$B:$B,0),6)</f>
        <v>2</v>
      </c>
    </row>
    <row r="141" spans="1:35" x14ac:dyDescent="0.25">
      <c r="A141">
        <v>1997</v>
      </c>
      <c r="B141" t="s">
        <v>173</v>
      </c>
      <c r="D141">
        <v>2.3502198615384615</v>
      </c>
      <c r="E141">
        <v>9.6059562752799102E-2</v>
      </c>
      <c r="F141">
        <v>0.115244770776661</v>
      </c>
      <c r="G141">
        <v>0.143839919908617</v>
      </c>
      <c r="H141">
        <v>0.16229638583359601</v>
      </c>
      <c r="I141">
        <v>0.13339032846804399</v>
      </c>
      <c r="J141">
        <v>0.144424044437339</v>
      </c>
      <c r="K141">
        <f t="shared" si="22"/>
        <v>4.7432202410323351E-2</v>
      </c>
      <c r="L141">
        <f t="shared" si="23"/>
        <v>0.52609997256714647</v>
      </c>
      <c r="M141">
        <f t="shared" si="24"/>
        <v>0.42059553023358431</v>
      </c>
      <c r="N141">
        <f t="shared" si="25"/>
        <v>0.73449226930104039</v>
      </c>
      <c r="O141">
        <f t="shared" si="26"/>
        <v>0.87219782158649961</v>
      </c>
      <c r="P141">
        <f t="shared" si="27"/>
        <v>0.660956015534923</v>
      </c>
      <c r="Q141">
        <f t="shared" si="28"/>
        <v>0.72283302528804805</v>
      </c>
      <c r="R141">
        <v>0.33571428571428569</v>
      </c>
      <c r="S141">
        <v>279</v>
      </c>
      <c r="T141">
        <f t="shared" si="29"/>
        <v>0.33373205741626794</v>
      </c>
      <c r="U141">
        <v>263</v>
      </c>
      <c r="V141">
        <f t="shared" si="30"/>
        <v>0.28077753779697623</v>
      </c>
      <c r="W141">
        <v>7.4</v>
      </c>
      <c r="X141">
        <f>INDEX([1]krishna_pos!$C$1:$W$354,MATCH(B141,[1]krishna_pos!$C:$C,0),16)</f>
        <v>0.59426765500000001</v>
      </c>
      <c r="Y141">
        <f>INDEX([1]krishna_pos!$C$1:$W$354,MATCH(B141,[1]krishna_pos!$C:$C,0),17)</f>
        <v>0.31237527300000001</v>
      </c>
      <c r="Z141">
        <f>INDEX([1]krishna_pos!$C$1:$W$354,MATCH(B141,[1]krishna_pos!$C:$C,0),18)</f>
        <v>0.69973190299999999</v>
      </c>
      <c r="AA141">
        <f>INDEX([1]krishna_pos!$C$1:$W$354,MATCH(B141,[1]krishna_pos!$C:$C,0),19)</f>
        <v>0.50084652200000002</v>
      </c>
      <c r="AB141">
        <f>INDEX([1]krishna_pos!$C$1:$W$354,MATCH(B141,[1]krishna_pos!$C:$C,0),20)</f>
        <v>0.41852770900000003</v>
      </c>
      <c r="AC141">
        <f>INDEX([1]krishna_pos!$C$1:$W$354,MATCH(B141,[1]krishna_pos!$C:$C,0),21)</f>
        <v>0.241948154</v>
      </c>
      <c r="AD141">
        <f>INDEX([2]Analysis_csv!$B$1:$J$325,MATCH(B141,[2]Analysis_csv!$B:$B,0),8)</f>
        <v>8.0580645000000006E-2</v>
      </c>
      <c r="AE141">
        <f>INDEX([2]Analysis_csv!$B$1:$J$325,MATCH(B141,[2]Analysis_csv!$B:$B,0),9)</f>
        <v>4.6676426E-2</v>
      </c>
      <c r="AF141">
        <f t="shared" si="31"/>
        <v>0.57538869463160958</v>
      </c>
      <c r="AG141">
        <f t="shared" si="32"/>
        <v>0.57382792648580117</v>
      </c>
      <c r="AH141">
        <f>INDEX([3]FINAL_DATASET!$B:$G,MATCH(B141,[3]FINAL_DATASET!$B:$B,0),3)</f>
        <v>7.4</v>
      </c>
      <c r="AI141">
        <f>INDEX([3]FINAL_DATASET!$B:$G,MATCH(B141,[3]FINAL_DATASET!$B:$B,0),6)</f>
        <v>3</v>
      </c>
    </row>
    <row r="142" spans="1:35" x14ac:dyDescent="0.25">
      <c r="A142">
        <v>1967</v>
      </c>
      <c r="B142" t="s">
        <v>174</v>
      </c>
      <c r="D142">
        <v>0.82643778666666667</v>
      </c>
      <c r="E142">
        <v>0.11331291435292901</v>
      </c>
      <c r="F142">
        <v>0.117333002154935</v>
      </c>
      <c r="G142">
        <v>9.1254859845411304E-2</v>
      </c>
      <c r="H142">
        <v>9.6829456157629695E-2</v>
      </c>
      <c r="I142">
        <v>0</v>
      </c>
      <c r="J142">
        <v>0</v>
      </c>
      <c r="K142">
        <f t="shared" si="22"/>
        <v>2.5813275516901268E-2</v>
      </c>
      <c r="L142">
        <f t="shared" si="23"/>
        <v>0.62059330090842268</v>
      </c>
      <c r="M142">
        <f t="shared" si="24"/>
        <v>0.43645857955669004</v>
      </c>
      <c r="N142">
        <f t="shared" si="25"/>
        <v>0.46597626816802212</v>
      </c>
      <c r="O142">
        <f t="shared" si="26"/>
        <v>0.5203716662716199</v>
      </c>
      <c r="P142">
        <f t="shared" si="27"/>
        <v>0</v>
      </c>
      <c r="Q142">
        <f t="shared" si="28"/>
        <v>0</v>
      </c>
      <c r="R142">
        <v>0.1111111111111111</v>
      </c>
      <c r="S142">
        <v>46</v>
      </c>
      <c r="T142">
        <f t="shared" si="29"/>
        <v>5.5023923444976079E-2</v>
      </c>
      <c r="U142">
        <v>267</v>
      </c>
      <c r="V142">
        <f t="shared" si="30"/>
        <v>0.28509719222462204</v>
      </c>
      <c r="W142">
        <v>8.3000000000000007</v>
      </c>
      <c r="X142">
        <f>INDEX([1]krishna_pos!$C$1:$W$354,MATCH(B142,[1]krishna_pos!$C:$C,0),16)</f>
        <v>0.65206361599999996</v>
      </c>
      <c r="Y142">
        <f>INDEX([1]krishna_pos!$C$1:$W$354,MATCH(B142,[1]krishna_pos!$C:$C,0),17)</f>
        <v>0.30876605200000001</v>
      </c>
      <c r="Z142">
        <f>INDEX([1]krishna_pos!$C$1:$W$354,MATCH(B142,[1]krishna_pos!$C:$C,0),18)</f>
        <v>0.86410313500000002</v>
      </c>
      <c r="AA142">
        <f>INDEX([1]krishna_pos!$C$1:$W$354,MATCH(B142,[1]krishna_pos!$C:$C,0),19)</f>
        <v>0.46068376100000002</v>
      </c>
      <c r="AB142">
        <f>INDEX([1]krishna_pos!$C$1:$W$354,MATCH(B142,[1]krishna_pos!$C:$C,0),20)</f>
        <v>0.74127557200000005</v>
      </c>
      <c r="AC142">
        <f>INDEX([1]krishna_pos!$C$1:$W$354,MATCH(B142,[1]krishna_pos!$C:$C,0),21)</f>
        <v>0.266998342</v>
      </c>
      <c r="AD142">
        <f>INDEX([2]Analysis_csv!$B$1:$J$325,MATCH(B142,[2]Analysis_csv!$B:$B,0),8)</f>
        <v>-3.2713042999999997E-2</v>
      </c>
      <c r="AE142">
        <f>INDEX([2]Analysis_csv!$B$1:$J$325,MATCH(B142,[2]Analysis_csv!$B:$B,0),9)</f>
        <v>7.4119850000000001E-2</v>
      </c>
      <c r="AF142">
        <f t="shared" si="31"/>
        <v>0.28231610092916692</v>
      </c>
      <c r="AG142">
        <f t="shared" si="32"/>
        <v>0.6398132022563765</v>
      </c>
      <c r="AH142">
        <f>INDEX([3]FINAL_DATASET!$B:$G,MATCH(B142,[3]FINAL_DATASET!$B:$B,0),3)</f>
        <v>8.3000000000000007</v>
      </c>
      <c r="AI142">
        <f>INDEX([3]FINAL_DATASET!$B:$G,MATCH(B142,[3]FINAL_DATASET!$B:$B,0),6)</f>
        <v>1</v>
      </c>
    </row>
    <row r="143" spans="1:35" x14ac:dyDescent="0.25">
      <c r="A143">
        <v>1995</v>
      </c>
      <c r="B143" t="s">
        <v>175</v>
      </c>
      <c r="D143">
        <v>0.90133698888888891</v>
      </c>
      <c r="E143">
        <v>0.15772766684718301</v>
      </c>
      <c r="F143">
        <v>0.15477958882965401</v>
      </c>
      <c r="G143">
        <v>0.14186530341881001</v>
      </c>
      <c r="H143">
        <v>0.148374089764782</v>
      </c>
      <c r="I143">
        <v>7.3801554081900297E-2</v>
      </c>
      <c r="J143">
        <v>8.0613414845750603E-2</v>
      </c>
      <c r="K143">
        <f t="shared" si="22"/>
        <v>2.6875921156274667E-2</v>
      </c>
      <c r="L143">
        <f t="shared" si="23"/>
        <v>0.86384446090938516</v>
      </c>
      <c r="M143">
        <f t="shared" si="24"/>
        <v>0.72091798265884832</v>
      </c>
      <c r="N143">
        <f t="shared" si="25"/>
        <v>0.72440925098791142</v>
      </c>
      <c r="O143">
        <f t="shared" si="26"/>
        <v>0.79737794041457877</v>
      </c>
      <c r="P143">
        <f t="shared" si="27"/>
        <v>0.36569053908540278</v>
      </c>
      <c r="Q143">
        <f t="shared" si="28"/>
        <v>0.40346494074977846</v>
      </c>
      <c r="R143">
        <v>0.25</v>
      </c>
      <c r="S143">
        <v>351</v>
      </c>
      <c r="T143">
        <f t="shared" si="29"/>
        <v>0.41985645933014354</v>
      </c>
      <c r="U143">
        <v>207</v>
      </c>
      <c r="V143">
        <f t="shared" si="30"/>
        <v>0.2203023758099352</v>
      </c>
      <c r="W143">
        <v>6.5</v>
      </c>
      <c r="X143">
        <f>INDEX([1]krishna_pos!$C$1:$W$354,MATCH(B143,[1]krishna_pos!$C:$C,0),16)</f>
        <v>0.60682110700000003</v>
      </c>
      <c r="Y143">
        <f>INDEX([1]krishna_pos!$C$1:$W$354,MATCH(B143,[1]krishna_pos!$C:$C,0),17)</f>
        <v>0.37041656000000001</v>
      </c>
      <c r="Z143">
        <f>INDEX([1]krishna_pos!$C$1:$W$354,MATCH(B143,[1]krishna_pos!$C:$C,0),18)</f>
        <v>0.81866097599999998</v>
      </c>
      <c r="AA143">
        <f>INDEX([1]krishna_pos!$C$1:$W$354,MATCH(B143,[1]krishna_pos!$C:$C,0),19)</f>
        <v>0.56230582100000004</v>
      </c>
      <c r="AB143">
        <f>INDEX([1]krishna_pos!$C$1:$W$354,MATCH(B143,[1]krishna_pos!$C:$C,0),20)</f>
        <v>0.47584161899999999</v>
      </c>
      <c r="AC143">
        <f>INDEX([1]krishna_pos!$C$1:$W$354,MATCH(B143,[1]krishna_pos!$C:$C,0),21)</f>
        <v>0.27250608300000001</v>
      </c>
      <c r="AD143">
        <f>INDEX([2]Analysis_csv!$B$1:$J$325,MATCH(B143,[2]Analysis_csv!$B:$B,0),8)</f>
        <v>-2.2749287999999999E-2</v>
      </c>
      <c r="AE143">
        <f>INDEX([2]Analysis_csv!$B$1:$J$325,MATCH(B143,[2]Analysis_csv!$B:$B,0),9)</f>
        <v>9.5024200000000001E-4</v>
      </c>
      <c r="AF143">
        <f t="shared" si="31"/>
        <v>0.30809073650167718</v>
      </c>
      <c r="AG143">
        <f t="shared" si="32"/>
        <v>0.46388337797844037</v>
      </c>
      <c r="AH143">
        <f>INDEX([3]FINAL_DATASET!$B:$G,MATCH(B143,[3]FINAL_DATASET!$B:$B,0),3)</f>
        <v>6.5</v>
      </c>
      <c r="AI143">
        <f>INDEX([3]FINAL_DATASET!$B:$G,MATCH(B143,[3]FINAL_DATASET!$B:$B,0),6)</f>
        <v>3</v>
      </c>
    </row>
    <row r="144" spans="1:35" x14ac:dyDescent="0.25">
      <c r="A144" t="s">
        <v>176</v>
      </c>
      <c r="B144" t="s">
        <v>177</v>
      </c>
      <c r="D144">
        <v>4.4059243333333331</v>
      </c>
      <c r="E144">
        <v>0.16627179119684499</v>
      </c>
      <c r="F144">
        <v>0.157181918607988</v>
      </c>
      <c r="G144">
        <v>0.10356216323246201</v>
      </c>
      <c r="H144">
        <v>0.104961017790612</v>
      </c>
      <c r="I144">
        <v>0</v>
      </c>
      <c r="J144">
        <v>0</v>
      </c>
      <c r="K144">
        <f t="shared" si="22"/>
        <v>7.6597872110141393E-2</v>
      </c>
      <c r="L144">
        <f t="shared" si="23"/>
        <v>0.91063900647207008</v>
      </c>
      <c r="M144">
        <f t="shared" si="24"/>
        <v>0.73916705034385521</v>
      </c>
      <c r="N144">
        <f t="shared" si="25"/>
        <v>0.52882126418494302</v>
      </c>
      <c r="O144">
        <f t="shared" si="26"/>
        <v>0.56407153245135944</v>
      </c>
      <c r="P144">
        <f t="shared" si="27"/>
        <v>0</v>
      </c>
      <c r="Q144">
        <f t="shared" si="28"/>
        <v>0</v>
      </c>
      <c r="R144">
        <v>0.33333333333333331</v>
      </c>
      <c r="S144">
        <v>29</v>
      </c>
      <c r="T144">
        <f t="shared" si="29"/>
        <v>3.4688995215311005E-2</v>
      </c>
      <c r="U144">
        <v>115</v>
      </c>
      <c r="V144">
        <f t="shared" si="30"/>
        <v>0.12095032397408208</v>
      </c>
      <c r="W144">
        <v>8</v>
      </c>
      <c r="X144">
        <f>INDEX([1]krishna_pos!$C$1:$W$354,MATCH(B144,[1]krishna_pos!$C:$C,0),16)</f>
        <v>0.52702702700000004</v>
      </c>
      <c r="Y144">
        <f>INDEX([1]krishna_pos!$C$1:$W$354,MATCH(B144,[1]krishna_pos!$C:$C,0),17)</f>
        <v>0.33058496399999998</v>
      </c>
      <c r="Z144">
        <f>INDEX([1]krishna_pos!$C$1:$W$354,MATCH(B144,[1]krishna_pos!$C:$C,0),18)</f>
        <v>0.75407049000000004</v>
      </c>
      <c r="AA144">
        <f>INDEX([1]krishna_pos!$C$1:$W$354,MATCH(B144,[1]krishna_pos!$C:$C,0),19)</f>
        <v>0.55623599700000004</v>
      </c>
      <c r="AB144">
        <f>INDEX([1]krishna_pos!$C$1:$W$354,MATCH(B144,[1]krishna_pos!$C:$C,0),20)</f>
        <v>0.52282676699999997</v>
      </c>
      <c r="AC144">
        <f>INDEX([1]krishna_pos!$C$1:$W$354,MATCH(B144,[1]krishna_pos!$C:$C,0),21)</f>
        <v>0.22315606399999999</v>
      </c>
      <c r="AD144">
        <f>INDEX([2]Analysis_csv!$B$1:$J$325,MATCH(B144,[2]Analysis_csv!$B:$B,0),8)</f>
        <v>6.1620313000000003E-2</v>
      </c>
      <c r="AE144">
        <f>INDEX([2]Analysis_csv!$B$1:$J$325,MATCH(B144,[2]Analysis_csv!$B:$B,0),9)</f>
        <v>-5.3089999999999998E-2</v>
      </c>
      <c r="AF144">
        <f t="shared" si="31"/>
        <v>0.52634135779586788</v>
      </c>
      <c r="AG144">
        <f t="shared" si="32"/>
        <v>0.33394841537761377</v>
      </c>
      <c r="AH144">
        <f>INDEX([3]FINAL_DATASET!$B:$G,MATCH(B144,[3]FINAL_DATASET!$B:$B,0),3)</f>
        <v>8</v>
      </c>
      <c r="AI144">
        <f>INDEX([3]FINAL_DATASET!$B:$G,MATCH(B144,[3]FINAL_DATASET!$B:$B,0),6)</f>
        <v>3</v>
      </c>
    </row>
    <row r="145" spans="1:35" x14ac:dyDescent="0.25">
      <c r="A145">
        <v>1993</v>
      </c>
      <c r="B145" t="s">
        <v>180</v>
      </c>
      <c r="D145">
        <v>6.2287817142857147</v>
      </c>
      <c r="E145">
        <v>0.108937321577823</v>
      </c>
      <c r="F145">
        <v>9.2664367369101594E-2</v>
      </c>
      <c r="G145">
        <v>0.12377539971233199</v>
      </c>
      <c r="H145">
        <v>9.9928568984360894E-2</v>
      </c>
      <c r="I145">
        <v>0</v>
      </c>
      <c r="J145">
        <v>0</v>
      </c>
      <c r="K145">
        <f t="shared" si="22"/>
        <v>0.10245998264800163</v>
      </c>
      <c r="L145">
        <f t="shared" si="23"/>
        <v>0.59662901070160312</v>
      </c>
      <c r="M145">
        <f t="shared" si="24"/>
        <v>0.24906566207989397</v>
      </c>
      <c r="N145">
        <f t="shared" si="25"/>
        <v>0.63203646300770644</v>
      </c>
      <c r="O145">
        <f t="shared" si="26"/>
        <v>0.53702662406653456</v>
      </c>
      <c r="P145">
        <f t="shared" si="27"/>
        <v>0</v>
      </c>
      <c r="Q145">
        <f t="shared" si="28"/>
        <v>0</v>
      </c>
      <c r="R145">
        <v>0.20689655172413793</v>
      </c>
      <c r="S145">
        <v>73</v>
      </c>
      <c r="T145">
        <f t="shared" si="29"/>
        <v>8.7320574162679424E-2</v>
      </c>
      <c r="U145">
        <v>430</v>
      </c>
      <c r="V145">
        <f t="shared" si="30"/>
        <v>0.4611231101511879</v>
      </c>
      <c r="W145">
        <v>6.8</v>
      </c>
      <c r="X145">
        <f>INDEX([1]krishna_pos!$C$1:$W$354,MATCH(B145,[1]krishna_pos!$C:$C,0),16)</f>
        <v>0.74185965300000001</v>
      </c>
      <c r="Y145">
        <f>INDEX([1]krishna_pos!$C$1:$W$354,MATCH(B145,[1]krishna_pos!$C:$C,0),17)</f>
        <v>0</v>
      </c>
      <c r="Z145">
        <f>INDEX([1]krishna_pos!$C$1:$W$354,MATCH(B145,[1]krishna_pos!$C:$C,0),18)</f>
        <v>0.87835453799999996</v>
      </c>
      <c r="AA145">
        <f>INDEX([1]krishna_pos!$C$1:$W$354,MATCH(B145,[1]krishna_pos!$C:$C,0),19)</f>
        <v>0</v>
      </c>
      <c r="AB145">
        <f>INDEX([1]krishna_pos!$C$1:$W$354,MATCH(B145,[1]krishna_pos!$C:$C,0),20)</f>
        <v>0.704287098</v>
      </c>
      <c r="AC145">
        <f>INDEX([1]krishna_pos!$C$1:$W$354,MATCH(B145,[1]krishna_pos!$C:$C,0),21)</f>
        <v>0</v>
      </c>
      <c r="AD145">
        <f>INDEX([2]Analysis_csv!$B$1:$J$325,MATCH(B145,[2]Analysis_csv!$B:$B,0),8)</f>
        <v>3.6982191999999997E-2</v>
      </c>
      <c r="AE145">
        <f>INDEX([2]Analysis_csv!$B$1:$J$325,MATCH(B145,[2]Analysis_csv!$B:$B,0),9)</f>
        <v>6.8319301999999998E-2</v>
      </c>
      <c r="AF145">
        <f t="shared" si="31"/>
        <v>0.46260649177734248</v>
      </c>
      <c r="AG145">
        <f t="shared" si="32"/>
        <v>0.62586629973428376</v>
      </c>
      <c r="AH145">
        <f>INDEX([3]FINAL_DATASET!$B:$G,MATCH(B145,[3]FINAL_DATASET!$B:$B,0),3)</f>
        <v>6.8</v>
      </c>
      <c r="AI145">
        <f>INDEX([3]FINAL_DATASET!$B:$G,MATCH(B145,[3]FINAL_DATASET!$B:$B,0),6)</f>
        <v>3</v>
      </c>
    </row>
    <row r="146" spans="1:35" x14ac:dyDescent="0.25">
      <c r="A146">
        <v>1985</v>
      </c>
      <c r="B146" t="s">
        <v>181</v>
      </c>
      <c r="D146">
        <v>7.4191111111111107E-3</v>
      </c>
      <c r="E146">
        <v>0.15469265239003699</v>
      </c>
      <c r="F146">
        <v>0.15785640660815001</v>
      </c>
      <c r="G146">
        <v>0.100770156483804</v>
      </c>
      <c r="H146">
        <v>0.119073889204153</v>
      </c>
      <c r="I146">
        <v>0</v>
      </c>
      <c r="J146">
        <v>0</v>
      </c>
      <c r="K146">
        <f t="shared" si="22"/>
        <v>1.4193303630388118E-2</v>
      </c>
      <c r="L146">
        <f t="shared" si="23"/>
        <v>0.84722226342182805</v>
      </c>
      <c r="M146">
        <f t="shared" si="24"/>
        <v>0.74429073372766508</v>
      </c>
      <c r="N146">
        <f t="shared" si="25"/>
        <v>0.51456439186446012</v>
      </c>
      <c r="O146">
        <f t="shared" si="26"/>
        <v>0.63991558553977268</v>
      </c>
      <c r="P146">
        <f t="shared" si="27"/>
        <v>0</v>
      </c>
      <c r="Q146">
        <f t="shared" si="28"/>
        <v>0</v>
      </c>
      <c r="R146">
        <v>0.375</v>
      </c>
      <c r="S146">
        <v>75</v>
      </c>
      <c r="T146">
        <f t="shared" si="29"/>
        <v>8.9712918660287078E-2</v>
      </c>
      <c r="U146">
        <v>132</v>
      </c>
      <c r="V146">
        <f t="shared" si="30"/>
        <v>0.13930885529157666</v>
      </c>
      <c r="W146">
        <v>7</v>
      </c>
      <c r="X146">
        <f>INDEX([1]krishna_pos!$C$1:$W$354,MATCH(B146,[1]krishna_pos!$C:$C,0),16)</f>
        <v>0.61731219400000004</v>
      </c>
      <c r="Y146">
        <f>INDEX([1]krishna_pos!$C$1:$W$354,MATCH(B146,[1]krishna_pos!$C:$C,0),17)</f>
        <v>0.29195979900000002</v>
      </c>
      <c r="Z146">
        <f>INDEX([1]krishna_pos!$C$1:$W$354,MATCH(B146,[1]krishna_pos!$C:$C,0),18)</f>
        <v>0.78267294300000001</v>
      </c>
      <c r="AA146">
        <f>INDEX([1]krishna_pos!$C$1:$W$354,MATCH(B146,[1]krishna_pos!$C:$C,0),19)</f>
        <v>0.50615384600000002</v>
      </c>
      <c r="AB146">
        <f>INDEX([1]krishna_pos!$C$1:$W$354,MATCH(B146,[1]krishna_pos!$C:$C,0),20)</f>
        <v>0.68402988099999995</v>
      </c>
      <c r="AC146">
        <f>INDEX([1]krishna_pos!$C$1:$W$354,MATCH(B146,[1]krishna_pos!$C:$C,0),21)</f>
        <v>0.24552238800000001</v>
      </c>
      <c r="AD146">
        <f>INDEX([2]Analysis_csv!$B$1:$J$325,MATCH(B146,[2]Analysis_csv!$B:$B,0),8)</f>
        <v>-8.1842666999999994E-2</v>
      </c>
      <c r="AE146">
        <f>INDEX([2]Analysis_csv!$B$1:$J$325,MATCH(B146,[2]Analysis_csv!$B:$B,0),9)</f>
        <v>-9.6406818000000005E-2</v>
      </c>
      <c r="AF146">
        <f t="shared" si="31"/>
        <v>0.15522564613431755</v>
      </c>
      <c r="AG146">
        <f t="shared" si="32"/>
        <v>0.22979697344260519</v>
      </c>
      <c r="AH146">
        <f>INDEX([3]FINAL_DATASET!$B:$G,MATCH(B146,[3]FINAL_DATASET!$B:$B,0),3)</f>
        <v>7</v>
      </c>
      <c r="AI146">
        <f>INDEX([3]FINAL_DATASET!$B:$G,MATCH(B146,[3]FINAL_DATASET!$B:$B,0),6)</f>
        <v>0</v>
      </c>
    </row>
    <row r="147" spans="1:35" x14ac:dyDescent="0.25">
      <c r="A147">
        <v>1993</v>
      </c>
      <c r="B147" t="s">
        <v>183</v>
      </c>
      <c r="D147">
        <v>8.7142857142857135</v>
      </c>
      <c r="E147">
        <v>8.9592083929097802E-2</v>
      </c>
      <c r="F147">
        <v>0.10366225478611001</v>
      </c>
      <c r="G147">
        <v>0.13691849219070401</v>
      </c>
      <c r="H147">
        <v>0.13524731868150899</v>
      </c>
      <c r="I147">
        <v>9.5287615562500497E-2</v>
      </c>
      <c r="J147">
        <v>0.10323089599802</v>
      </c>
      <c r="K147">
        <f t="shared" si="22"/>
        <v>0.13772350894576907</v>
      </c>
      <c r="L147">
        <f t="shared" si="23"/>
        <v>0.49067881995911306</v>
      </c>
      <c r="M147">
        <f t="shared" si="24"/>
        <v>0.33261005872149857</v>
      </c>
      <c r="N147">
        <f t="shared" si="25"/>
        <v>0.699149263308248</v>
      </c>
      <c r="O147">
        <f t="shared" si="26"/>
        <v>0.72683329405976538</v>
      </c>
      <c r="P147">
        <f t="shared" si="27"/>
        <v>0.4721550912673706</v>
      </c>
      <c r="Q147">
        <f t="shared" si="28"/>
        <v>0.5166639748121673</v>
      </c>
      <c r="R147">
        <v>0.27102803738317754</v>
      </c>
      <c r="S147">
        <v>25</v>
      </c>
      <c r="T147">
        <f t="shared" si="29"/>
        <v>2.9904306220095694E-2</v>
      </c>
      <c r="U147">
        <v>278</v>
      </c>
      <c r="V147">
        <f t="shared" si="30"/>
        <v>0.29697624190064797</v>
      </c>
      <c r="W147">
        <v>6.3</v>
      </c>
      <c r="X147">
        <f>INDEX([1]krishna_pos!$C$1:$W$354,MATCH(B147,[1]krishna_pos!$C:$C,0),16)</f>
        <v>0.68191268199999999</v>
      </c>
      <c r="Y147">
        <f>INDEX([1]krishna_pos!$C$1:$W$354,MATCH(B147,[1]krishna_pos!$C:$C,0),17)</f>
        <v>0.20691693799999999</v>
      </c>
      <c r="Z147">
        <f>INDEX([1]krishna_pos!$C$1:$W$354,MATCH(B147,[1]krishna_pos!$C:$C,0),18)</f>
        <v>0.96942199900000003</v>
      </c>
      <c r="AA147">
        <f>INDEX([1]krishna_pos!$C$1:$W$354,MATCH(B147,[1]krishna_pos!$C:$C,0),19)</f>
        <v>0.34208144800000001</v>
      </c>
      <c r="AB147">
        <f>INDEX([1]krishna_pos!$C$1:$W$354,MATCH(B147,[1]krishna_pos!$C:$C,0),20)</f>
        <v>0.72978303700000002</v>
      </c>
      <c r="AC147">
        <f>INDEX([1]krishna_pos!$C$1:$W$354,MATCH(B147,[1]krishna_pos!$C:$C,0),21)</f>
        <v>0.14749780500000001</v>
      </c>
      <c r="AD147">
        <f>INDEX([2]Analysis_csv!$B$1:$J$325,MATCH(B147,[2]Analysis_csv!$B:$B,0),8)</f>
        <v>9.1023999999999994E-2</v>
      </c>
      <c r="AE147">
        <f>INDEX([2]Analysis_csv!$B$1:$J$325,MATCH(B147,[2]Analysis_csv!$B:$B,0),9)</f>
        <v>-1.6614388000000001E-2</v>
      </c>
      <c r="AF147">
        <f t="shared" si="31"/>
        <v>0.60240397845576543</v>
      </c>
      <c r="AG147">
        <f t="shared" si="32"/>
        <v>0.42165078504987136</v>
      </c>
      <c r="AH147">
        <f>INDEX([3]FINAL_DATASET!$B:$G,MATCH(B147,[3]FINAL_DATASET!$B:$B,0),3)</f>
        <v>6.3</v>
      </c>
      <c r="AI147">
        <f>INDEX([3]FINAL_DATASET!$B:$G,MATCH(B147,[3]FINAL_DATASET!$B:$B,0),6)</f>
        <v>0</v>
      </c>
    </row>
    <row r="148" spans="1:35" x14ac:dyDescent="0.25">
      <c r="A148">
        <v>1988</v>
      </c>
      <c r="B148" t="s">
        <v>184</v>
      </c>
      <c r="D148">
        <v>13.381714390243902</v>
      </c>
      <c r="E148">
        <v>8.1006127001455999E-2</v>
      </c>
      <c r="F148">
        <v>0.103676767821637</v>
      </c>
      <c r="G148">
        <v>9.0458356478323093E-2</v>
      </c>
      <c r="H148">
        <v>0.14766636956859899</v>
      </c>
      <c r="I148">
        <v>8.7040505350999303E-2</v>
      </c>
      <c r="J148">
        <v>7.0982926025316403E-2</v>
      </c>
      <c r="K148">
        <f t="shared" si="22"/>
        <v>0.20394347634779511</v>
      </c>
      <c r="L148">
        <f t="shared" si="23"/>
        <v>0.44365516531559418</v>
      </c>
      <c r="M148">
        <f t="shared" si="24"/>
        <v>0.33272030560351934</v>
      </c>
      <c r="N148">
        <f t="shared" si="25"/>
        <v>0.46190906925710634</v>
      </c>
      <c r="O148">
        <f t="shared" si="26"/>
        <v>0.79357457775660512</v>
      </c>
      <c r="P148">
        <f t="shared" si="27"/>
        <v>0.4312902312158633</v>
      </c>
      <c r="Q148">
        <f t="shared" si="28"/>
        <v>0.35526496548805925</v>
      </c>
      <c r="R148">
        <v>0.14666666666666667</v>
      </c>
      <c r="S148">
        <v>7</v>
      </c>
      <c r="T148">
        <f t="shared" si="29"/>
        <v>8.3732057416267946E-3</v>
      </c>
      <c r="U148">
        <v>257</v>
      </c>
      <c r="V148">
        <f t="shared" si="30"/>
        <v>0.27429805615550756</v>
      </c>
      <c r="W148">
        <v>8.3000000000000007</v>
      </c>
      <c r="X148">
        <f>INDEX([1]krishna_pos!$C$1:$W$354,MATCH(B148,[1]krishna_pos!$C:$C,0),16)</f>
        <v>0.66213656799999998</v>
      </c>
      <c r="Y148">
        <f>INDEX([1]krishna_pos!$C$1:$W$354,MATCH(B148,[1]krishna_pos!$C:$C,0),17)</f>
        <v>0</v>
      </c>
      <c r="Z148">
        <f>INDEX([1]krishna_pos!$C$1:$W$354,MATCH(B148,[1]krishna_pos!$C:$C,0),18)</f>
        <v>0.87139491400000002</v>
      </c>
      <c r="AA148">
        <f>INDEX([1]krishna_pos!$C$1:$W$354,MATCH(B148,[1]krishna_pos!$C:$C,0),19)</f>
        <v>0</v>
      </c>
      <c r="AB148">
        <f>INDEX([1]krishna_pos!$C$1:$W$354,MATCH(B148,[1]krishna_pos!$C:$C,0),20)</f>
        <v>0.743589744</v>
      </c>
      <c r="AC148">
        <f>INDEX([1]krishna_pos!$C$1:$W$354,MATCH(B148,[1]krishna_pos!$C:$C,0),21)</f>
        <v>0</v>
      </c>
      <c r="AD148">
        <f>INDEX([2]Analysis_csv!$B$1:$J$325,MATCH(B148,[2]Analysis_csv!$B:$B,0),8)</f>
        <v>0.110242857</v>
      </c>
      <c r="AE148">
        <f>INDEX([2]Analysis_csv!$B$1:$J$325,MATCH(B148,[2]Analysis_csv!$B:$B,0),9)</f>
        <v>1.2508171E-2</v>
      </c>
      <c r="AF148">
        <f t="shared" si="31"/>
        <v>0.65212007798803906</v>
      </c>
      <c r="AG148">
        <f t="shared" si="32"/>
        <v>0.49167339180476649</v>
      </c>
      <c r="AH148">
        <f>INDEX([3]FINAL_DATASET!$B:$G,MATCH(B148,[3]FINAL_DATASET!$B:$B,0),3)</f>
        <v>8.3000000000000007</v>
      </c>
      <c r="AI148">
        <f>INDEX([3]FINAL_DATASET!$B:$G,MATCH(B148,[3]FINAL_DATASET!$B:$B,0),6)</f>
        <v>3</v>
      </c>
    </row>
    <row r="149" spans="1:35" x14ac:dyDescent="0.25">
      <c r="A149">
        <v>1975</v>
      </c>
      <c r="B149" t="s">
        <v>185</v>
      </c>
      <c r="D149">
        <v>1.7904520701754385</v>
      </c>
      <c r="E149">
        <v>0.13790971766468699</v>
      </c>
      <c r="F149">
        <v>0.12683435648703001</v>
      </c>
      <c r="G149">
        <v>0.104340315290916</v>
      </c>
      <c r="H149">
        <v>9.5742372163039102E-2</v>
      </c>
      <c r="I149">
        <v>0</v>
      </c>
      <c r="J149">
        <v>0</v>
      </c>
      <c r="K149">
        <f t="shared" si="22"/>
        <v>3.9490398160009071E-2</v>
      </c>
      <c r="L149">
        <f t="shared" si="23"/>
        <v>0.75530531891808506</v>
      </c>
      <c r="M149">
        <f t="shared" si="24"/>
        <v>0.50863470619400875</v>
      </c>
      <c r="N149">
        <f t="shared" si="25"/>
        <v>0.53279475549137767</v>
      </c>
      <c r="O149">
        <f t="shared" si="26"/>
        <v>0.51452956272080141</v>
      </c>
      <c r="P149">
        <f t="shared" si="27"/>
        <v>0</v>
      </c>
      <c r="Q149">
        <f t="shared" si="28"/>
        <v>0</v>
      </c>
      <c r="R149">
        <v>0.32432432432432434</v>
      </c>
      <c r="S149">
        <v>70</v>
      </c>
      <c r="T149">
        <f t="shared" si="29"/>
        <v>8.3732057416267949E-2</v>
      </c>
      <c r="U149">
        <v>556</v>
      </c>
      <c r="V149">
        <f t="shared" si="30"/>
        <v>0.59719222462203025</v>
      </c>
      <c r="W149">
        <v>8.1999999999999993</v>
      </c>
      <c r="X149">
        <f>INDEX([1]krishna_pos!$C$1:$W$354,MATCH(B149,[1]krishna_pos!$C:$C,0),16)</f>
        <v>0.64577246200000005</v>
      </c>
      <c r="Y149">
        <f>INDEX([1]krishna_pos!$C$1:$W$354,MATCH(B149,[1]krishna_pos!$C:$C,0),17)</f>
        <v>0.25243866399999998</v>
      </c>
      <c r="Z149">
        <f>INDEX([1]krishna_pos!$C$1:$W$354,MATCH(B149,[1]krishna_pos!$C:$C,0),18)</f>
        <v>0.76034345299999995</v>
      </c>
      <c r="AA149">
        <f>INDEX([1]krishna_pos!$C$1:$W$354,MATCH(B149,[1]krishna_pos!$C:$C,0),19)</f>
        <v>0.67782805400000001</v>
      </c>
      <c r="AB149">
        <f>INDEX([1]krishna_pos!$C$1:$W$354,MATCH(B149,[1]krishna_pos!$C:$C,0),20)</f>
        <v>0.65557865599999998</v>
      </c>
      <c r="AC149">
        <f>INDEX([1]krishna_pos!$C$1:$W$354,MATCH(B149,[1]krishna_pos!$C:$C,0),21)</f>
        <v>0.27041264300000001</v>
      </c>
      <c r="AD149">
        <f>INDEX([2]Analysis_csv!$B$1:$J$325,MATCH(B149,[2]Analysis_csv!$B:$B,0),8)</f>
        <v>7.7571430000000002E-3</v>
      </c>
      <c r="AE149">
        <f>INDEX([2]Analysis_csv!$B$1:$J$325,MATCH(B149,[2]Analysis_csv!$B:$B,0),9)</f>
        <v>9.6269779999999996E-3</v>
      </c>
      <c r="AF149">
        <f t="shared" si="31"/>
        <v>0.38700597896226863</v>
      </c>
      <c r="AG149">
        <f t="shared" si="32"/>
        <v>0.48474581911364562</v>
      </c>
      <c r="AH149">
        <f>INDEX([3]FINAL_DATASET!$B:$G,MATCH(B149,[3]FINAL_DATASET!$B:$B,0),3)</f>
        <v>8.1999999999999993</v>
      </c>
      <c r="AI149">
        <f>INDEX([3]FINAL_DATASET!$B:$G,MATCH(B149,[3]FINAL_DATASET!$B:$B,0),6)</f>
        <v>3</v>
      </c>
    </row>
    <row r="150" spans="1:35" x14ac:dyDescent="0.25">
      <c r="A150">
        <v>2005</v>
      </c>
      <c r="B150" t="s">
        <v>186</v>
      </c>
      <c r="D150">
        <v>4.0274270000000003</v>
      </c>
      <c r="E150">
        <v>0.105304969917752</v>
      </c>
      <c r="F150">
        <v>0.100854638141759</v>
      </c>
      <c r="G150">
        <v>0.15040616556313199</v>
      </c>
      <c r="H150">
        <v>0.129291455121162</v>
      </c>
      <c r="I150">
        <v>0.114007998016543</v>
      </c>
      <c r="J150">
        <v>0.109792134373412</v>
      </c>
      <c r="K150">
        <f t="shared" si="22"/>
        <v>7.1227874448647061E-2</v>
      </c>
      <c r="L150">
        <f t="shared" si="23"/>
        <v>0.57673531085585927</v>
      </c>
      <c r="M150">
        <f t="shared" si="24"/>
        <v>0.31128226824143973</v>
      </c>
      <c r="N150">
        <f t="shared" si="25"/>
        <v>0.76802160298418498</v>
      </c>
      <c r="O150">
        <f t="shared" si="26"/>
        <v>0.69482585781083239</v>
      </c>
      <c r="P150">
        <f t="shared" si="27"/>
        <v>0.56491556002263021</v>
      </c>
      <c r="Q150">
        <f t="shared" si="28"/>
        <v>0.54950254960071876</v>
      </c>
      <c r="R150">
        <v>0.84</v>
      </c>
      <c r="S150">
        <v>137</v>
      </c>
      <c r="T150">
        <f t="shared" si="29"/>
        <v>0.1638755980861244</v>
      </c>
      <c r="U150">
        <v>105</v>
      </c>
      <c r="V150">
        <f t="shared" si="30"/>
        <v>0.1101511879049676</v>
      </c>
      <c r="W150">
        <v>5.9</v>
      </c>
      <c r="X150">
        <f>INDEX([1]krishna_pos!$C$1:$W$354,MATCH(B150,[1]krishna_pos!$C:$C,0),16)</f>
        <v>0.78675675700000003</v>
      </c>
      <c r="Y150">
        <f>INDEX([1]krishna_pos!$C$1:$W$354,MATCH(B150,[1]krishna_pos!$C:$C,0),17)</f>
        <v>0.32797791799999998</v>
      </c>
      <c r="Z150">
        <f>INDEX([1]krishna_pos!$C$1:$W$354,MATCH(B150,[1]krishna_pos!$C:$C,0),18)</f>
        <v>0.96407506700000001</v>
      </c>
      <c r="AA150">
        <f>INDEX([1]krishna_pos!$C$1:$W$354,MATCH(B150,[1]krishna_pos!$C:$C,0),19)</f>
        <v>0.58244853699999999</v>
      </c>
      <c r="AB150">
        <f>INDEX([1]krishna_pos!$C$1:$W$354,MATCH(B150,[1]krishna_pos!$C:$C,0),20)</f>
        <v>0.76717948700000005</v>
      </c>
      <c r="AC150">
        <f>INDEX([1]krishna_pos!$C$1:$W$354,MATCH(B150,[1]krishna_pos!$C:$C,0),21)</f>
        <v>0.24721463099999999</v>
      </c>
      <c r="AD150">
        <f>INDEX([2]Analysis_csv!$B$1:$J$325,MATCH(B150,[2]Analysis_csv!$B:$B,0),8)</f>
        <v>-3.4654745000000001E-2</v>
      </c>
      <c r="AE150">
        <f>INDEX([2]Analysis_csv!$B$1:$J$325,MATCH(B150,[2]Analysis_csv!$B:$B,0),9)</f>
        <v>-4.7960000000000003E-2</v>
      </c>
      <c r="AF150">
        <f t="shared" si="31"/>
        <v>0.27729322938722173</v>
      </c>
      <c r="AG150">
        <f t="shared" si="32"/>
        <v>0.34628304478475525</v>
      </c>
      <c r="AH150">
        <f>INDEX([3]FINAL_DATASET!$B:$G,MATCH(B150,[3]FINAL_DATASET!$B:$B,0),3)</f>
        <v>5.9</v>
      </c>
      <c r="AI150">
        <f>INDEX([3]FINAL_DATASET!$B:$G,MATCH(B150,[3]FINAL_DATASET!$B:$B,0),6)</f>
        <v>3</v>
      </c>
    </row>
    <row r="151" spans="1:35" x14ac:dyDescent="0.25">
      <c r="A151">
        <v>1989</v>
      </c>
      <c r="B151" t="s">
        <v>187</v>
      </c>
      <c r="D151">
        <v>24.925475555555554</v>
      </c>
      <c r="E151">
        <v>8.84580857493351E-2</v>
      </c>
      <c r="F151">
        <v>9.1272701200855594E-2</v>
      </c>
      <c r="G151">
        <v>0</v>
      </c>
      <c r="H151">
        <v>0</v>
      </c>
      <c r="I151">
        <v>0</v>
      </c>
      <c r="J151">
        <v>0</v>
      </c>
      <c r="K151">
        <f t="shared" si="22"/>
        <v>0.36772262352603896</v>
      </c>
      <c r="L151">
        <f t="shared" si="23"/>
        <v>0.4844681274037072</v>
      </c>
      <c r="M151">
        <f t="shared" si="24"/>
        <v>0.238494003547289</v>
      </c>
      <c r="N151">
        <f t="shared" si="25"/>
        <v>0</v>
      </c>
      <c r="O151">
        <f t="shared" si="26"/>
        <v>0</v>
      </c>
      <c r="P151">
        <f t="shared" si="27"/>
        <v>0</v>
      </c>
      <c r="Q151">
        <f t="shared" si="28"/>
        <v>0</v>
      </c>
      <c r="R151">
        <v>0.17241379310344829</v>
      </c>
      <c r="S151">
        <v>78</v>
      </c>
      <c r="T151">
        <f t="shared" si="29"/>
        <v>9.3301435406698566E-2</v>
      </c>
      <c r="U151">
        <v>438</v>
      </c>
      <c r="V151">
        <f t="shared" si="30"/>
        <v>0.46976241900647947</v>
      </c>
      <c r="W151">
        <v>7.9</v>
      </c>
      <c r="X151">
        <f>INDEX([1]krishna_pos!$C$1:$W$354,MATCH(B151,[1]krishna_pos!$C:$C,0),16)</f>
        <v>0.632938432</v>
      </c>
      <c r="Y151">
        <f>INDEX([1]krishna_pos!$C$1:$W$354,MATCH(B151,[1]krishna_pos!$C:$C,0),17)</f>
        <v>0.315577889</v>
      </c>
      <c r="Z151">
        <f>INDEX([1]krishna_pos!$C$1:$W$354,MATCH(B151,[1]krishna_pos!$C:$C,0),18)</f>
        <v>0.81619158700000005</v>
      </c>
      <c r="AA151">
        <f>INDEX([1]krishna_pos!$C$1:$W$354,MATCH(B151,[1]krishna_pos!$C:$C,0),19)</f>
        <v>0.56615384599999996</v>
      </c>
      <c r="AB151">
        <f>INDEX([1]krishna_pos!$C$1:$W$354,MATCH(B151,[1]krishna_pos!$C:$C,0),20)</f>
        <v>0.589398643</v>
      </c>
      <c r="AC151">
        <f>INDEX([1]krishna_pos!$C$1:$W$354,MATCH(B151,[1]krishna_pos!$C:$C,0),21)</f>
        <v>0.20298507499999999</v>
      </c>
      <c r="AD151">
        <f>INDEX([2]Analysis_csv!$B$1:$J$325,MATCH(B151,[2]Analysis_csv!$B:$B,0),8)</f>
        <v>-4.3282049999999999E-3</v>
      </c>
      <c r="AE151">
        <f>INDEX([2]Analysis_csv!$B$1:$J$325,MATCH(B151,[2]Analysis_csv!$B:$B,0),9)</f>
        <v>-2.2616210000000001E-2</v>
      </c>
      <c r="AF151">
        <f t="shared" si="31"/>
        <v>0.35574312269302416</v>
      </c>
      <c r="AG151">
        <f t="shared" si="32"/>
        <v>0.40721993706982684</v>
      </c>
      <c r="AH151">
        <f>INDEX([3]FINAL_DATASET!$B:$G,MATCH(B151,[3]FINAL_DATASET!$B:$B,0),3)</f>
        <v>7.9</v>
      </c>
      <c r="AI151">
        <f>INDEX([3]FINAL_DATASET!$B:$G,MATCH(B151,[3]FINAL_DATASET!$B:$B,0),6)</f>
        <v>2</v>
      </c>
    </row>
    <row r="152" spans="1:35" x14ac:dyDescent="0.25">
      <c r="A152">
        <v>1984</v>
      </c>
      <c r="B152" t="s">
        <v>188</v>
      </c>
      <c r="D152">
        <v>-0.54110996</v>
      </c>
      <c r="E152">
        <v>0.114949390737836</v>
      </c>
      <c r="F152">
        <v>0.110248873900021</v>
      </c>
      <c r="G152">
        <v>0.11539664731601</v>
      </c>
      <c r="H152">
        <v>0.13024877416035899</v>
      </c>
      <c r="I152">
        <v>0.122074464014731</v>
      </c>
      <c r="J152">
        <v>0.118669979138237</v>
      </c>
      <c r="K152">
        <f t="shared" si="22"/>
        <v>6.4109507055018144E-3</v>
      </c>
      <c r="L152">
        <f t="shared" si="23"/>
        <v>0.62955597111567663</v>
      </c>
      <c r="M152">
        <f t="shared" si="24"/>
        <v>0.38264467890943982</v>
      </c>
      <c r="N152">
        <f t="shared" si="25"/>
        <v>0.58925189481971074</v>
      </c>
      <c r="O152">
        <f t="shared" si="26"/>
        <v>0.69997059086364966</v>
      </c>
      <c r="P152">
        <f t="shared" si="27"/>
        <v>0.60488531860139816</v>
      </c>
      <c r="Q152">
        <f t="shared" si="28"/>
        <v>0.5939355899188794</v>
      </c>
      <c r="R152">
        <v>0.47499999999999998</v>
      </c>
      <c r="S152">
        <v>48</v>
      </c>
      <c r="T152">
        <f t="shared" si="29"/>
        <v>5.7416267942583733E-2</v>
      </c>
      <c r="U152">
        <v>160</v>
      </c>
      <c r="V152">
        <f t="shared" si="30"/>
        <v>0.16954643628509719</v>
      </c>
      <c r="W152">
        <v>6.5</v>
      </c>
      <c r="X152">
        <f>INDEX([1]krishna_pos!$C$1:$W$354,MATCH(B152,[1]krishna_pos!$C:$C,0),16)</f>
        <v>0.72674622700000002</v>
      </c>
      <c r="Y152">
        <f>INDEX([1]krishna_pos!$C$1:$W$354,MATCH(B152,[1]krishna_pos!$C:$C,0),17)</f>
        <v>0.32570258699999999</v>
      </c>
      <c r="Z152">
        <f>INDEX([1]krishna_pos!$C$1:$W$354,MATCH(B152,[1]krishna_pos!$C:$C,0),18)</f>
        <v>0.99300163600000002</v>
      </c>
      <c r="AA152">
        <f>INDEX([1]krishna_pos!$C$1:$W$354,MATCH(B152,[1]krishna_pos!$C:$C,0),19)</f>
        <v>0.514529915</v>
      </c>
      <c r="AB152">
        <f>INDEX([1]krishna_pos!$C$1:$W$354,MATCH(B152,[1]krishna_pos!$C:$C,0),20)</f>
        <v>0.76923076899999998</v>
      </c>
      <c r="AC152">
        <f>INDEX([1]krishna_pos!$C$1:$W$354,MATCH(B152,[1]krishna_pos!$C:$C,0),21)</f>
        <v>0.24765063600000001</v>
      </c>
      <c r="AD152">
        <f>INDEX([2]Analysis_csv!$B$1:$J$325,MATCH(B152,[2]Analysis_csv!$B:$B,0),8)</f>
        <v>-7.7770829999999997E-3</v>
      </c>
      <c r="AE152">
        <f>INDEX([2]Analysis_csv!$B$1:$J$325,MATCH(B152,[2]Analysis_csv!$B:$B,0),9)</f>
        <v>4.7237500000000002E-2</v>
      </c>
      <c r="AF152">
        <f t="shared" si="31"/>
        <v>0.34682142865457705</v>
      </c>
      <c r="AG152">
        <f t="shared" si="32"/>
        <v>0.57517697909008625</v>
      </c>
      <c r="AH152">
        <f>INDEX([3]FINAL_DATASET!$B:$G,MATCH(B152,[3]FINAL_DATASET!$B:$B,0),3)</f>
        <v>6.5</v>
      </c>
      <c r="AI152">
        <f>INDEX([3]FINAL_DATASET!$B:$G,MATCH(B152,[3]FINAL_DATASET!$B:$B,0),6)</f>
        <v>3</v>
      </c>
    </row>
    <row r="153" spans="1:35" x14ac:dyDescent="0.25">
      <c r="A153">
        <v>1994</v>
      </c>
      <c r="B153" t="s">
        <v>189</v>
      </c>
      <c r="D153">
        <v>4.7377607692307695</v>
      </c>
      <c r="E153">
        <v>7.2225214375601601E-2</v>
      </c>
      <c r="F153">
        <v>8.3411268882737796E-2</v>
      </c>
      <c r="G153">
        <v>0.128593367635538</v>
      </c>
      <c r="H153">
        <v>0.150598626207499</v>
      </c>
      <c r="I153">
        <v>0.112997818756816</v>
      </c>
      <c r="J153">
        <v>0.131304768143131</v>
      </c>
      <c r="K153">
        <f t="shared" si="22"/>
        <v>8.130586006100636E-2</v>
      </c>
      <c r="L153">
        <f t="shared" si="23"/>
        <v>0.39556377535721243</v>
      </c>
      <c r="M153">
        <f t="shared" si="24"/>
        <v>0.17877538715735911</v>
      </c>
      <c r="N153">
        <f t="shared" si="25"/>
        <v>0.65663853589250376</v>
      </c>
      <c r="O153">
        <f t="shared" si="26"/>
        <v>0.8093328328751348</v>
      </c>
      <c r="P153">
        <f t="shared" si="27"/>
        <v>0.55991006924864861</v>
      </c>
      <c r="Q153">
        <f t="shared" si="28"/>
        <v>0.65717189378963925</v>
      </c>
      <c r="R153">
        <v>0.39622641509433965</v>
      </c>
      <c r="S153">
        <v>153</v>
      </c>
      <c r="T153">
        <f t="shared" si="29"/>
        <v>0.18301435406698566</v>
      </c>
      <c r="U153">
        <v>619</v>
      </c>
      <c r="V153">
        <f t="shared" si="30"/>
        <v>0.66522678185745143</v>
      </c>
      <c r="W153">
        <v>8.1</v>
      </c>
      <c r="X153">
        <f>INDEX([1]krishna_pos!$C$1:$W$354,MATCH(B153,[1]krishna_pos!$C:$C,0),16)</f>
        <v>0.67151351400000003</v>
      </c>
      <c r="Y153">
        <f>INDEX([1]krishna_pos!$C$1:$W$354,MATCH(B153,[1]krishna_pos!$C:$C,0),17)</f>
        <v>0.35223737700000002</v>
      </c>
      <c r="Z153">
        <f>INDEX([1]krishna_pos!$C$1:$W$354,MATCH(B153,[1]krishna_pos!$C:$C,0),18)</f>
        <v>0.844662735</v>
      </c>
      <c r="AA153">
        <f>INDEX([1]krishna_pos!$C$1:$W$354,MATCH(B153,[1]krishna_pos!$C:$C,0),19)</f>
        <v>0.55238095200000004</v>
      </c>
      <c r="AB153">
        <f>INDEX([1]krishna_pos!$C$1:$W$354,MATCH(B153,[1]krishna_pos!$C:$C,0),20)</f>
        <v>0.72746666699999996</v>
      </c>
      <c r="AC153">
        <f>INDEX([1]krishna_pos!$C$1:$W$354,MATCH(B153,[1]krishna_pos!$C:$C,0),21)</f>
        <v>0.26439232400000001</v>
      </c>
      <c r="AD153">
        <f>INDEX([2]Analysis_csv!$B$1:$J$325,MATCH(B153,[2]Analysis_csv!$B:$B,0),8)</f>
        <v>9.0830719000000004E-2</v>
      </c>
      <c r="AE153">
        <f>INDEX([2]Analysis_csv!$B$1:$J$325,MATCH(B153,[2]Analysis_csv!$B:$B,0),9)</f>
        <v>6.5092083999999995E-2</v>
      </c>
      <c r="AF153">
        <f t="shared" si="31"/>
        <v>0.60190399151930529</v>
      </c>
      <c r="AG153">
        <f t="shared" si="32"/>
        <v>0.61810674066097848</v>
      </c>
      <c r="AH153">
        <f>INDEX([3]FINAL_DATASET!$B:$G,MATCH(B153,[3]FINAL_DATASET!$B:$B,0),3)</f>
        <v>8.1</v>
      </c>
      <c r="AI153">
        <f>INDEX([3]FINAL_DATASET!$B:$G,MATCH(B153,[3]FINAL_DATASET!$B:$B,0),6)</f>
        <v>3</v>
      </c>
    </row>
    <row r="154" spans="1:35" x14ac:dyDescent="0.25">
      <c r="A154">
        <v>1999</v>
      </c>
      <c r="B154" t="s">
        <v>190</v>
      </c>
      <c r="D154">
        <v>-0.22685775</v>
      </c>
      <c r="E154">
        <v>0.107162382226037</v>
      </c>
      <c r="F154">
        <v>0.107368850162741</v>
      </c>
      <c r="G154">
        <v>0</v>
      </c>
      <c r="H154">
        <v>0</v>
      </c>
      <c r="I154">
        <v>0</v>
      </c>
      <c r="J154">
        <v>0</v>
      </c>
      <c r="K154">
        <f t="shared" si="22"/>
        <v>1.086945935061626E-2</v>
      </c>
      <c r="L154">
        <f t="shared" si="23"/>
        <v>0.58690800513460917</v>
      </c>
      <c r="M154">
        <f t="shared" si="24"/>
        <v>0.36076685489457955</v>
      </c>
      <c r="N154">
        <f t="shared" si="25"/>
        <v>0</v>
      </c>
      <c r="O154">
        <f t="shared" si="26"/>
        <v>0</v>
      </c>
      <c r="P154">
        <f t="shared" si="27"/>
        <v>0</v>
      </c>
      <c r="Q154">
        <f t="shared" si="28"/>
        <v>0</v>
      </c>
      <c r="R154">
        <v>0.40909090909090912</v>
      </c>
      <c r="S154">
        <v>186</v>
      </c>
      <c r="T154">
        <f t="shared" si="29"/>
        <v>0.22248803827751196</v>
      </c>
      <c r="U154">
        <v>441</v>
      </c>
      <c r="V154">
        <f t="shared" si="30"/>
        <v>0.47300215982721383</v>
      </c>
      <c r="W154">
        <v>6.1</v>
      </c>
      <c r="X154">
        <f>INDEX([1]krishna_pos!$C$1:$W$354,MATCH(B154,[1]krishna_pos!$C:$C,0),16)</f>
        <v>0.66910353</v>
      </c>
      <c r="Y154">
        <f>INDEX([1]krishna_pos!$C$1:$W$354,MATCH(B154,[1]krishna_pos!$C:$C,0),17)</f>
        <v>0.29944594800000002</v>
      </c>
      <c r="Z154">
        <f>INDEX([1]krishna_pos!$C$1:$W$354,MATCH(B154,[1]krishna_pos!$C:$C,0),18)</f>
        <v>0.87500060999999996</v>
      </c>
      <c r="AA154">
        <f>INDEX([1]krishna_pos!$C$1:$W$354,MATCH(B154,[1]krishna_pos!$C:$C,0),19)</f>
        <v>0.52741617399999996</v>
      </c>
      <c r="AB154">
        <f>INDEX([1]krishna_pos!$C$1:$W$354,MATCH(B154,[1]krishna_pos!$C:$C,0),20)</f>
        <v>0.72542151200000005</v>
      </c>
      <c r="AC154">
        <f>INDEX([1]krishna_pos!$C$1:$W$354,MATCH(B154,[1]krishna_pos!$C:$C,0),21)</f>
        <v>0.198239571</v>
      </c>
      <c r="AD154">
        <f>INDEX([2]Analysis_csv!$B$1:$J$325,MATCH(B154,[2]Analysis_csv!$B:$B,0),8)</f>
        <v>4.0827956999999998E-2</v>
      </c>
      <c r="AE154">
        <f>INDEX([2]Analysis_csv!$B$1:$J$325,MATCH(B154,[2]Analysis_csv!$B:$B,0),9)</f>
        <v>6.3889795999999999E-2</v>
      </c>
      <c r="AF154">
        <f t="shared" si="31"/>
        <v>0.47255486880713848</v>
      </c>
      <c r="AG154">
        <f t="shared" si="32"/>
        <v>0.6152159459396036</v>
      </c>
      <c r="AH154">
        <f>INDEX([3]FINAL_DATASET!$B:$G,MATCH(B154,[3]FINAL_DATASET!$B:$B,0),3)</f>
        <v>6.1</v>
      </c>
      <c r="AI154">
        <f>INDEX([3]FINAL_DATASET!$B:$G,MATCH(B154,[3]FINAL_DATASET!$B:$B,0),6)</f>
        <v>1</v>
      </c>
    </row>
    <row r="155" spans="1:35" x14ac:dyDescent="0.25">
      <c r="A155">
        <v>1999</v>
      </c>
      <c r="B155" t="s">
        <v>191</v>
      </c>
      <c r="D155">
        <v>-0.67291905555555553</v>
      </c>
      <c r="E155">
        <v>9.2018008172091104E-2</v>
      </c>
      <c r="F155">
        <v>0.109038733759506</v>
      </c>
      <c r="G155">
        <v>7.4395603410699895E-2</v>
      </c>
      <c r="H155">
        <v>9.4459820206113806E-2</v>
      </c>
      <c r="I155">
        <v>0</v>
      </c>
      <c r="J155">
        <v>0</v>
      </c>
      <c r="K155">
        <f t="shared" si="22"/>
        <v>4.5408859188797559E-3</v>
      </c>
      <c r="L155">
        <f t="shared" si="23"/>
        <v>0.50396514607922194</v>
      </c>
      <c r="M155">
        <f t="shared" si="24"/>
        <v>0.37345196543114412</v>
      </c>
      <c r="N155">
        <f t="shared" si="25"/>
        <v>0.37988755562336557</v>
      </c>
      <c r="O155">
        <f t="shared" si="26"/>
        <v>0.50763699381265148</v>
      </c>
      <c r="P155">
        <f t="shared" si="27"/>
        <v>0</v>
      </c>
      <c r="Q155">
        <f t="shared" si="28"/>
        <v>0</v>
      </c>
      <c r="R155">
        <v>0.5714285714285714</v>
      </c>
      <c r="S155">
        <v>149</v>
      </c>
      <c r="T155">
        <f t="shared" si="29"/>
        <v>0.17822966507177032</v>
      </c>
      <c r="U155">
        <v>229</v>
      </c>
      <c r="V155">
        <f t="shared" si="30"/>
        <v>0.24406047516198703</v>
      </c>
      <c r="W155">
        <v>7.4</v>
      </c>
      <c r="X155">
        <f>INDEX([1]krishna_pos!$C$1:$W$354,MATCH(B155,[1]krishna_pos!$C:$C,0),16)</f>
        <v>0.64446107799999997</v>
      </c>
      <c r="Y155">
        <f>INDEX([1]krishna_pos!$C$1:$W$354,MATCH(B155,[1]krishna_pos!$C:$C,0),17)</f>
        <v>0.35175879399999999</v>
      </c>
      <c r="Z155">
        <f>INDEX([1]krishna_pos!$C$1:$W$354,MATCH(B155,[1]krishna_pos!$C:$C,0),18)</f>
        <v>0.855982405</v>
      </c>
      <c r="AA155">
        <f>INDEX([1]krishna_pos!$C$1:$W$354,MATCH(B155,[1]krishna_pos!$C:$C,0),19)</f>
        <v>0.48461538500000001</v>
      </c>
      <c r="AB155">
        <f>INDEX([1]krishna_pos!$C$1:$W$354,MATCH(B155,[1]krishna_pos!$C:$C,0),20)</f>
        <v>0.68570551199999996</v>
      </c>
      <c r="AC155">
        <f>INDEX([1]krishna_pos!$C$1:$W$354,MATCH(B155,[1]krishna_pos!$C:$C,0),21)</f>
        <v>0.31343283599999999</v>
      </c>
      <c r="AD155">
        <f>INDEX([2]Analysis_csv!$B$1:$J$325,MATCH(B155,[2]Analysis_csv!$B:$B,0),8)</f>
        <v>8.7518791999999998E-2</v>
      </c>
      <c r="AE155">
        <f>INDEX([2]Analysis_csv!$B$1:$J$325,MATCH(B155,[2]Analysis_csv!$B:$B,0),9)</f>
        <v>0.154137991</v>
      </c>
      <c r="AF155">
        <f t="shared" si="31"/>
        <v>0.59333656774505972</v>
      </c>
      <c r="AG155">
        <f t="shared" si="32"/>
        <v>0.8322097159178562</v>
      </c>
      <c r="AH155">
        <f>INDEX([3]FINAL_DATASET!$B:$G,MATCH(B155,[3]FINAL_DATASET!$B:$B,0),3)</f>
        <v>7.4</v>
      </c>
      <c r="AI155">
        <f>INDEX([3]FINAL_DATASET!$B:$G,MATCH(B155,[3]FINAL_DATASET!$B:$B,0),6)</f>
        <v>3</v>
      </c>
    </row>
    <row r="156" spans="1:35" x14ac:dyDescent="0.25">
      <c r="A156">
        <v>2000</v>
      </c>
      <c r="B156" t="s">
        <v>194</v>
      </c>
      <c r="D156">
        <v>2.6061982857142856</v>
      </c>
      <c r="E156">
        <v>6.7211831083759097E-2</v>
      </c>
      <c r="F156">
        <v>6.5007383943192401E-2</v>
      </c>
      <c r="G156">
        <v>9.6563334276700899E-2</v>
      </c>
      <c r="H156">
        <v>9.2855106749981597E-2</v>
      </c>
      <c r="I156">
        <v>0.12146748460734</v>
      </c>
      <c r="J156">
        <v>0.12231869984758</v>
      </c>
      <c r="K156">
        <f t="shared" si="22"/>
        <v>5.1063941442964313E-2</v>
      </c>
      <c r="L156">
        <f t="shared" si="23"/>
        <v>0.36810642767914298</v>
      </c>
      <c r="M156">
        <f t="shared" si="24"/>
        <v>3.8972040856686777E-2</v>
      </c>
      <c r="N156">
        <f t="shared" si="25"/>
        <v>0.49308302291344708</v>
      </c>
      <c r="O156">
        <f t="shared" si="26"/>
        <v>0.49901309517485859</v>
      </c>
      <c r="P156">
        <f t="shared" si="27"/>
        <v>0.60187770406720786</v>
      </c>
      <c r="Q156">
        <f t="shared" si="28"/>
        <v>0.61219720168193903</v>
      </c>
      <c r="R156">
        <v>0.57894736842105265</v>
      </c>
      <c r="S156">
        <v>437</v>
      </c>
      <c r="T156">
        <f t="shared" si="29"/>
        <v>0.52272727272727271</v>
      </c>
      <c r="U156">
        <v>296</v>
      </c>
      <c r="V156">
        <f t="shared" si="30"/>
        <v>0.31641468682505397</v>
      </c>
      <c r="W156">
        <v>7.2</v>
      </c>
      <c r="X156">
        <f>INDEX([1]krishna_pos!$C$1:$W$354,MATCH(B156,[1]krishna_pos!$C:$C,0),16)</f>
        <v>0.55488099999999996</v>
      </c>
      <c r="Y156">
        <f>INDEX([1]krishna_pos!$C$1:$W$354,MATCH(B156,[1]krishna_pos!$C:$C,0),17)</f>
        <v>0.31322441400000001</v>
      </c>
      <c r="Z156">
        <f>INDEX([1]krishna_pos!$C$1:$W$354,MATCH(B156,[1]krishna_pos!$C:$C,0),18)</f>
        <v>0.78098515499999999</v>
      </c>
      <c r="AA156">
        <f>INDEX([1]krishna_pos!$C$1:$W$354,MATCH(B156,[1]krishna_pos!$C:$C,0),19)</f>
        <v>0.54441437999999998</v>
      </c>
      <c r="AB156">
        <f>INDEX([1]krishna_pos!$C$1:$W$354,MATCH(B156,[1]krishna_pos!$C:$C,0),20)</f>
        <v>0.71060084199999995</v>
      </c>
      <c r="AC156">
        <f>INDEX([1]krishna_pos!$C$1:$W$354,MATCH(B156,[1]krishna_pos!$C:$C,0),21)</f>
        <v>0.25095627399999998</v>
      </c>
      <c r="AD156">
        <f>INDEX([2]Analysis_csv!$B$1:$J$325,MATCH(B156,[2]Analysis_csv!$B:$B,0),8)</f>
        <v>2.2190389000000001E-2</v>
      </c>
      <c r="AE156">
        <f>INDEX([2]Analysis_csv!$B$1:$J$325,MATCH(B156,[2]Analysis_csv!$B:$B,0),9)</f>
        <v>4.4842229999999997E-2</v>
      </c>
      <c r="AF156">
        <f t="shared" si="31"/>
        <v>0.42434247065424541</v>
      </c>
      <c r="AG156">
        <f t="shared" si="32"/>
        <v>0.56941776509787501</v>
      </c>
      <c r="AH156">
        <f>INDEX([3]FINAL_DATASET!$B:$G,MATCH(B156,[3]FINAL_DATASET!$B:$B,0),3)</f>
        <v>7.2</v>
      </c>
      <c r="AI156">
        <f>INDEX([3]FINAL_DATASET!$B:$G,MATCH(B156,[3]FINAL_DATASET!$B:$B,0),6)</f>
        <v>3</v>
      </c>
    </row>
    <row r="157" spans="1:35" x14ac:dyDescent="0.25">
      <c r="A157">
        <v>1971</v>
      </c>
      <c r="B157" t="s">
        <v>195</v>
      </c>
      <c r="D157">
        <v>1.7849981777777777</v>
      </c>
      <c r="E157">
        <v>0.12535551576074599</v>
      </c>
      <c r="F157">
        <v>0.13913602617344001</v>
      </c>
      <c r="G157">
        <v>4.3320994755649801E-2</v>
      </c>
      <c r="H157">
        <v>5.4737452641834897E-2</v>
      </c>
      <c r="I157">
        <v>0</v>
      </c>
      <c r="J157">
        <v>0</v>
      </c>
      <c r="K157">
        <f t="shared" si="22"/>
        <v>3.9413020099869113E-2</v>
      </c>
      <c r="L157">
        <f t="shared" si="23"/>
        <v>0.6865483405601619</v>
      </c>
      <c r="M157">
        <f t="shared" si="24"/>
        <v>0.60208315976210325</v>
      </c>
      <c r="N157">
        <f t="shared" si="25"/>
        <v>0.2212107443237635</v>
      </c>
      <c r="O157">
        <f t="shared" si="26"/>
        <v>0.29416481894028607</v>
      </c>
      <c r="P157">
        <f t="shared" si="27"/>
        <v>0</v>
      </c>
      <c r="Q157">
        <f t="shared" si="28"/>
        <v>0</v>
      </c>
      <c r="R157">
        <v>0.3125</v>
      </c>
      <c r="S157">
        <v>16</v>
      </c>
      <c r="T157">
        <f t="shared" si="29"/>
        <v>1.9138755980861243E-2</v>
      </c>
      <c r="U157">
        <v>34</v>
      </c>
      <c r="V157">
        <f t="shared" si="30"/>
        <v>3.3477321814254862E-2</v>
      </c>
      <c r="W157">
        <v>6.1</v>
      </c>
      <c r="X157">
        <f>INDEX([1]krishna_pos!$C$1:$W$354,MATCH(B157,[1]krishna_pos!$C:$C,0),16)</f>
        <v>0.45945945900000001</v>
      </c>
      <c r="Y157">
        <f>INDEX([1]krishna_pos!$C$1:$W$354,MATCH(B157,[1]krishna_pos!$C:$C,0),17)</f>
        <v>0.28140703500000003</v>
      </c>
      <c r="Z157">
        <f>INDEX([1]krishna_pos!$C$1:$W$354,MATCH(B157,[1]krishna_pos!$C:$C,0),18)</f>
        <v>0.81082848399999996</v>
      </c>
      <c r="AA157">
        <f>INDEX([1]krishna_pos!$C$1:$W$354,MATCH(B157,[1]krishna_pos!$C:$C,0),19)</f>
        <v>0.43076923099999997</v>
      </c>
      <c r="AB157">
        <f>INDEX([1]krishna_pos!$C$1:$W$354,MATCH(B157,[1]krishna_pos!$C:$C,0),20)</f>
        <v>0.68792995599999995</v>
      </c>
      <c r="AC157">
        <f>INDEX([1]krishna_pos!$C$1:$W$354,MATCH(B157,[1]krishna_pos!$C:$C,0),21)</f>
        <v>0.371475954</v>
      </c>
      <c r="AD157">
        <f>INDEX([2]Analysis_csv!$B$1:$J$325,MATCH(B157,[2]Analysis_csv!$B:$B,0),8)</f>
        <v>0.10978125</v>
      </c>
      <c r="AE157">
        <f>INDEX([2]Analysis_csv!$B$1:$J$325,MATCH(B157,[2]Analysis_csv!$B:$B,0),9)</f>
        <v>4.9861765000000002E-2</v>
      </c>
      <c r="AF157">
        <f t="shared" si="31"/>
        <v>0.65092597474054648</v>
      </c>
      <c r="AG157">
        <f t="shared" si="32"/>
        <v>0.58148679122286051</v>
      </c>
      <c r="AH157">
        <f>INDEX([3]FINAL_DATASET!$B:$G,MATCH(B157,[3]FINAL_DATASET!$B:$B,0),3)</f>
        <v>6.1</v>
      </c>
      <c r="AI157">
        <f>INDEX([3]FINAL_DATASET!$B:$G,MATCH(B157,[3]FINAL_DATASET!$B:$B,0),6)</f>
        <v>1</v>
      </c>
    </row>
    <row r="158" spans="1:35" x14ac:dyDescent="0.25">
      <c r="A158">
        <v>1996</v>
      </c>
      <c r="B158" t="s">
        <v>196</v>
      </c>
      <c r="D158">
        <v>3.9282939615384613</v>
      </c>
      <c r="E158">
        <v>8.9479119820157604E-2</v>
      </c>
      <c r="F158">
        <v>0.10826316387882701</v>
      </c>
      <c r="G158">
        <v>0.12208100364157699</v>
      </c>
      <c r="H158">
        <v>0.115859614578051</v>
      </c>
      <c r="I158">
        <v>8.2637100775169198E-2</v>
      </c>
      <c r="J158">
        <v>9.4362063965981194E-2</v>
      </c>
      <c r="K158">
        <f t="shared" si="22"/>
        <v>6.9821406984194756E-2</v>
      </c>
      <c r="L158">
        <f t="shared" si="23"/>
        <v>0.49006013699917239</v>
      </c>
      <c r="M158">
        <f t="shared" si="24"/>
        <v>0.36756042323963906</v>
      </c>
      <c r="N158">
        <f t="shared" si="25"/>
        <v>0.62338433906399005</v>
      </c>
      <c r="O158">
        <f t="shared" si="26"/>
        <v>0.62264173614092422</v>
      </c>
      <c r="P158">
        <f t="shared" si="27"/>
        <v>0.40947113251017142</v>
      </c>
      <c r="Q158">
        <f t="shared" si="28"/>
        <v>0.47227604264016981</v>
      </c>
      <c r="R158">
        <v>0.3235294117647059</v>
      </c>
      <c r="S158">
        <v>41</v>
      </c>
      <c r="T158">
        <f t="shared" si="29"/>
        <v>4.9043062200956937E-2</v>
      </c>
      <c r="U158">
        <v>208</v>
      </c>
      <c r="V158">
        <f t="shared" si="30"/>
        <v>0.22138228941684665</v>
      </c>
      <c r="W158">
        <v>5.3</v>
      </c>
      <c r="X158">
        <f>INDEX([1]krishna_pos!$C$1:$W$354,MATCH(B158,[1]krishna_pos!$C:$C,0),16)</f>
        <v>0.67161594400000002</v>
      </c>
      <c r="Y158">
        <f>INDEX([1]krishna_pos!$C$1:$W$354,MATCH(B158,[1]krishna_pos!$C:$C,0),17)</f>
        <v>0.33257195099999998</v>
      </c>
      <c r="Z158">
        <f>INDEX([1]krishna_pos!$C$1:$W$354,MATCH(B158,[1]krishna_pos!$C:$C,0),18)</f>
        <v>0.89674904799999999</v>
      </c>
      <c r="AA158">
        <f>INDEX([1]krishna_pos!$C$1:$W$354,MATCH(B158,[1]krishna_pos!$C:$C,0),19)</f>
        <v>0.31328671299999999</v>
      </c>
      <c r="AB158">
        <f>INDEX([1]krishna_pos!$C$1:$W$354,MATCH(B158,[1]krishna_pos!$C:$C,0),20)</f>
        <v>0.80586080599999999</v>
      </c>
      <c r="AC158">
        <f>INDEX([1]krishna_pos!$C$1:$W$354,MATCH(B158,[1]krishna_pos!$C:$C,0),21)</f>
        <v>0.11397557699999999</v>
      </c>
      <c r="AD158">
        <f>INDEX([2]Analysis_csv!$B$1:$J$325,MATCH(B158,[2]Analysis_csv!$B:$B,0),8)</f>
        <v>-5.1756099999999998E-3</v>
      </c>
      <c r="AE158">
        <f>INDEX([2]Analysis_csv!$B$1:$J$325,MATCH(B158,[2]Analysis_csv!$B:$B,0),9)</f>
        <v>-2.8386537999999999E-2</v>
      </c>
      <c r="AF158">
        <f t="shared" si="31"/>
        <v>0.35355102191803295</v>
      </c>
      <c r="AG158">
        <f t="shared" si="32"/>
        <v>0.39334569585391038</v>
      </c>
      <c r="AH158">
        <f>INDEX([3]FINAL_DATASET!$B:$G,MATCH(B158,[3]FINAL_DATASET!$B:$B,0),3)</f>
        <v>5.3</v>
      </c>
      <c r="AI158">
        <f>INDEX([3]FINAL_DATASET!$B:$G,MATCH(B158,[3]FINAL_DATASET!$B:$B,0),6)</f>
        <v>1</v>
      </c>
    </row>
    <row r="159" spans="1:35" x14ac:dyDescent="0.25">
      <c r="A159">
        <v>1997</v>
      </c>
      <c r="B159" t="s">
        <v>197</v>
      </c>
      <c r="D159">
        <v>3.939562</v>
      </c>
      <c r="E159">
        <v>9.5027273505313994E-2</v>
      </c>
      <c r="F159">
        <v>0.110743428377557</v>
      </c>
      <c r="G159">
        <v>0.128121897937679</v>
      </c>
      <c r="H159">
        <v>0.13853321389349699</v>
      </c>
      <c r="I159">
        <v>8.9935338949446705E-2</v>
      </c>
      <c r="J159">
        <v>9.9816201331773505E-2</v>
      </c>
      <c r="K159">
        <f t="shared" si="22"/>
        <v>6.9981274266891838E-2</v>
      </c>
      <c r="L159">
        <f t="shared" si="23"/>
        <v>0.52044632050773765</v>
      </c>
      <c r="M159">
        <f t="shared" si="24"/>
        <v>0.38640151455118787</v>
      </c>
      <c r="N159">
        <f t="shared" si="25"/>
        <v>0.65423106202497705</v>
      </c>
      <c r="O159">
        <f t="shared" si="26"/>
        <v>0.74449204000864888</v>
      </c>
      <c r="P159">
        <f t="shared" si="27"/>
        <v>0.44563428226394808</v>
      </c>
      <c r="Q159">
        <f t="shared" si="28"/>
        <v>0.49957364829725787</v>
      </c>
      <c r="R159">
        <v>0.25454545454545452</v>
      </c>
      <c r="S159">
        <v>93</v>
      </c>
      <c r="T159">
        <f t="shared" si="29"/>
        <v>0.11124401913875598</v>
      </c>
      <c r="U159">
        <v>254</v>
      </c>
      <c r="V159">
        <f t="shared" si="30"/>
        <v>0.2710583153347732</v>
      </c>
      <c r="W159">
        <v>7.3</v>
      </c>
      <c r="X159">
        <f>INDEX([1]krishna_pos!$C$1:$W$354,MATCH(B159,[1]krishna_pos!$C:$C,0),16)</f>
        <v>0.57880286599999997</v>
      </c>
      <c r="Y159">
        <f>INDEX([1]krishna_pos!$C$1:$W$354,MATCH(B159,[1]krishna_pos!$C:$C,0),17)</f>
        <v>0</v>
      </c>
      <c r="Z159">
        <f>INDEX([1]krishna_pos!$C$1:$W$354,MATCH(B159,[1]krishna_pos!$C:$C,0),18)</f>
        <v>0.83924253100000001</v>
      </c>
      <c r="AA159">
        <f>INDEX([1]krishna_pos!$C$1:$W$354,MATCH(B159,[1]krishna_pos!$C:$C,0),19)</f>
        <v>0</v>
      </c>
      <c r="AB159">
        <f>INDEX([1]krishna_pos!$C$1:$W$354,MATCH(B159,[1]krishna_pos!$C:$C,0),20)</f>
        <v>0.63725707499999995</v>
      </c>
      <c r="AC159">
        <f>INDEX([1]krishna_pos!$C$1:$W$354,MATCH(B159,[1]krishna_pos!$C:$C,0),21)</f>
        <v>0</v>
      </c>
      <c r="AD159">
        <f>INDEX([2]Analysis_csv!$B$1:$J$325,MATCH(B159,[2]Analysis_csv!$B:$B,0),8)</f>
        <v>-1.6075270000000001E-3</v>
      </c>
      <c r="AE159">
        <f>INDEX([2]Analysis_csv!$B$1:$J$325,MATCH(B159,[2]Analysis_csv!$B:$B,0),9)</f>
        <v>2.1094881999999999E-2</v>
      </c>
      <c r="AF159">
        <f t="shared" si="31"/>
        <v>0.36278108016589922</v>
      </c>
      <c r="AG159">
        <f t="shared" si="32"/>
        <v>0.51231937582254916</v>
      </c>
      <c r="AH159">
        <f>INDEX([3]FINAL_DATASET!$B:$G,MATCH(B159,[3]FINAL_DATASET!$B:$B,0),3)</f>
        <v>7.3</v>
      </c>
      <c r="AI159">
        <f>INDEX([3]FINAL_DATASET!$B:$G,MATCH(B159,[3]FINAL_DATASET!$B:$B,0),6)</f>
        <v>1</v>
      </c>
    </row>
    <row r="160" spans="1:35" x14ac:dyDescent="0.25">
      <c r="A160">
        <v>1966</v>
      </c>
      <c r="B160" t="s">
        <v>198</v>
      </c>
      <c r="D160">
        <v>-0.1544527</v>
      </c>
      <c r="E160">
        <v>0.117112637545094</v>
      </c>
      <c r="F160">
        <v>0.116621565533174</v>
      </c>
      <c r="G160">
        <v>0.120767154356407</v>
      </c>
      <c r="H160">
        <v>0.117226634399166</v>
      </c>
      <c r="I160">
        <v>0</v>
      </c>
      <c r="J160">
        <v>0</v>
      </c>
      <c r="K160">
        <f t="shared" si="22"/>
        <v>1.1896718765514069E-2</v>
      </c>
      <c r="L160">
        <f t="shared" si="23"/>
        <v>0.64140366283256645</v>
      </c>
      <c r="M160">
        <f t="shared" si="24"/>
        <v>0.43105421951370171</v>
      </c>
      <c r="N160">
        <f t="shared" si="25"/>
        <v>0.61667540774925389</v>
      </c>
      <c r="O160">
        <f t="shared" si="26"/>
        <v>0.62998824422191479</v>
      </c>
      <c r="P160">
        <f t="shared" si="27"/>
        <v>0</v>
      </c>
      <c r="Q160">
        <f t="shared" si="28"/>
        <v>0</v>
      </c>
      <c r="R160">
        <v>0.23809523809523808</v>
      </c>
      <c r="S160">
        <v>48</v>
      </c>
      <c r="T160">
        <f t="shared" si="29"/>
        <v>5.7416267942583733E-2</v>
      </c>
      <c r="U160">
        <v>354</v>
      </c>
      <c r="V160">
        <f t="shared" si="30"/>
        <v>0.37904967602591794</v>
      </c>
      <c r="W160">
        <v>6.8</v>
      </c>
      <c r="X160">
        <f>INDEX([1]krishna_pos!$C$1:$W$354,MATCH(B160,[1]krishna_pos!$C:$C,0),16)</f>
        <v>0.59415007099999995</v>
      </c>
      <c r="Y160">
        <f>INDEX([1]krishna_pos!$C$1:$W$354,MATCH(B160,[1]krishna_pos!$C:$C,0),17)</f>
        <v>0.32017229000000003</v>
      </c>
      <c r="Z160">
        <f>INDEX([1]krishna_pos!$C$1:$W$354,MATCH(B160,[1]krishna_pos!$C:$C,0),18)</f>
        <v>0.821257232</v>
      </c>
      <c r="AA160">
        <f>INDEX([1]krishna_pos!$C$1:$W$354,MATCH(B160,[1]krishna_pos!$C:$C,0),19)</f>
        <v>0.6</v>
      </c>
      <c r="AB160">
        <f>INDEX([1]krishna_pos!$C$1:$W$354,MATCH(B160,[1]krishna_pos!$C:$C,0),20)</f>
        <v>0.60121457499999997</v>
      </c>
      <c r="AC160">
        <f>INDEX([1]krishna_pos!$C$1:$W$354,MATCH(B160,[1]krishna_pos!$C:$C,0),21)</f>
        <v>0.26439232400000001</v>
      </c>
      <c r="AD160">
        <f>INDEX([2]Analysis_csv!$B$1:$J$325,MATCH(B160,[2]Analysis_csv!$B:$B,0),8)</f>
        <v>0.116675</v>
      </c>
      <c r="AE160">
        <f>INDEX([2]Analysis_csv!$B$1:$J$325,MATCH(B160,[2]Analysis_csv!$B:$B,0),9)</f>
        <v>-3.0031070000000001E-3</v>
      </c>
      <c r="AF160">
        <f t="shared" si="31"/>
        <v>0.66875899993817456</v>
      </c>
      <c r="AG160">
        <f t="shared" si="32"/>
        <v>0.45437790140298356</v>
      </c>
      <c r="AH160">
        <f>INDEX([3]FINAL_DATASET!$B:$G,MATCH(B160,[3]FINAL_DATASET!$B:$B,0),3)</f>
        <v>6.8</v>
      </c>
      <c r="AI160">
        <f>INDEX([3]FINAL_DATASET!$B:$G,MATCH(B160,[3]FINAL_DATASET!$B:$B,0),6)</f>
        <v>0</v>
      </c>
    </row>
    <row r="161" spans="1:35" x14ac:dyDescent="0.25">
      <c r="A161">
        <v>1996</v>
      </c>
      <c r="B161" t="s">
        <v>199</v>
      </c>
      <c r="D161">
        <v>2.0709518249999999</v>
      </c>
      <c r="E161">
        <v>0.11891699562545099</v>
      </c>
      <c r="F161">
        <v>0.11417248237160101</v>
      </c>
      <c r="G161">
        <v>7.9153303706214498E-2</v>
      </c>
      <c r="H161">
        <v>8.5010412620695794E-2</v>
      </c>
      <c r="I161">
        <v>5.5798990955400897E-2</v>
      </c>
      <c r="J161">
        <v>5.90506579500093E-2</v>
      </c>
      <c r="K161">
        <f t="shared" si="22"/>
        <v>4.3470037895359817E-2</v>
      </c>
      <c r="L161">
        <f t="shared" si="23"/>
        <v>0.65128578918598323</v>
      </c>
      <c r="M161">
        <f t="shared" si="24"/>
        <v>0.41244999423837281</v>
      </c>
      <c r="N161">
        <f t="shared" si="25"/>
        <v>0.40418188287915685</v>
      </c>
      <c r="O161">
        <f t="shared" si="26"/>
        <v>0.45685488508636796</v>
      </c>
      <c r="P161">
        <f t="shared" si="27"/>
        <v>0.27648690243375779</v>
      </c>
      <c r="Q161">
        <f t="shared" si="28"/>
        <v>0.29554473354867217</v>
      </c>
      <c r="R161">
        <v>0.32142857142857145</v>
      </c>
      <c r="S161">
        <v>188</v>
      </c>
      <c r="T161">
        <f t="shared" si="29"/>
        <v>0.22488038277511962</v>
      </c>
      <c r="U161">
        <v>520</v>
      </c>
      <c r="V161">
        <f t="shared" si="30"/>
        <v>0.55831533477321815</v>
      </c>
      <c r="W161">
        <v>8.3000000000000007</v>
      </c>
      <c r="X161">
        <f>INDEX([1]krishna_pos!$C$1:$W$354,MATCH(B161,[1]krishna_pos!$C:$C,0),16)</f>
        <v>0.63115899200000003</v>
      </c>
      <c r="Y161">
        <f>INDEX([1]krishna_pos!$C$1:$W$354,MATCH(B161,[1]krishna_pos!$C:$C,0),17)</f>
        <v>0.30954773899999999</v>
      </c>
      <c r="Z161">
        <f>INDEX([1]krishna_pos!$C$1:$W$354,MATCH(B161,[1]krishna_pos!$C:$C,0),18)</f>
        <v>0.87372814099999996</v>
      </c>
      <c r="AA161">
        <f>INDEX([1]krishna_pos!$C$1:$W$354,MATCH(B161,[1]krishna_pos!$C:$C,0),19)</f>
        <v>0.49065666000000002</v>
      </c>
      <c r="AB161">
        <f>INDEX([1]krishna_pos!$C$1:$W$354,MATCH(B161,[1]krishna_pos!$C:$C,0),20)</f>
        <v>0.654942142</v>
      </c>
      <c r="AC161">
        <f>INDEX([1]krishna_pos!$C$1:$W$354,MATCH(B161,[1]krishna_pos!$C:$C,0),21)</f>
        <v>0.25074626900000002</v>
      </c>
      <c r="AD161">
        <f>INDEX([2]Analysis_csv!$B$1:$J$325,MATCH(B161,[2]Analysis_csv!$B:$B,0),8)</f>
        <v>7.9174467999999998E-2</v>
      </c>
      <c r="AE161">
        <f>INDEX([2]Analysis_csv!$B$1:$J$325,MATCH(B161,[2]Analysis_csv!$B:$B,0),9)</f>
        <v>6.2434037999999997E-2</v>
      </c>
      <c r="AF161">
        <f t="shared" si="31"/>
        <v>0.5717511403435479</v>
      </c>
      <c r="AG161">
        <f t="shared" si="32"/>
        <v>0.61171570511377871</v>
      </c>
      <c r="AH161">
        <f>INDEX([3]FINAL_DATASET!$B:$G,MATCH(B161,[3]FINAL_DATASET!$B:$B,0),3)</f>
        <v>8.3000000000000007</v>
      </c>
      <c r="AI161">
        <f>INDEX([3]FINAL_DATASET!$B:$G,MATCH(B161,[3]FINAL_DATASET!$B:$B,0),6)</f>
        <v>2</v>
      </c>
    </row>
    <row r="162" spans="1:35" x14ac:dyDescent="0.25">
      <c r="A162">
        <v>1999</v>
      </c>
      <c r="B162" t="s">
        <v>200</v>
      </c>
      <c r="D162">
        <v>1.346041055718475</v>
      </c>
      <c r="E162">
        <v>0.12548748140511901</v>
      </c>
      <c r="F162">
        <v>0.119275766028675</v>
      </c>
      <c r="G162">
        <v>8.7440039508578399E-2</v>
      </c>
      <c r="H162">
        <v>9.1940120057915506E-2</v>
      </c>
      <c r="I162">
        <v>0.123049100277799</v>
      </c>
      <c r="J162">
        <v>0.12577431241069401</v>
      </c>
      <c r="K162">
        <f t="shared" si="22"/>
        <v>3.3185238524248824E-2</v>
      </c>
      <c r="L162">
        <f t="shared" si="23"/>
        <v>0.68727109131911668</v>
      </c>
      <c r="M162">
        <f t="shared" si="24"/>
        <v>0.45121659893754895</v>
      </c>
      <c r="N162">
        <f t="shared" si="25"/>
        <v>0.44649658514291846</v>
      </c>
      <c r="O162">
        <f t="shared" si="26"/>
        <v>0.4940958606012007</v>
      </c>
      <c r="P162">
        <f t="shared" si="27"/>
        <v>0.60971469197825134</v>
      </c>
      <c r="Q162">
        <f t="shared" si="28"/>
        <v>0.62949231963096464</v>
      </c>
      <c r="R162">
        <v>0.33333333333333331</v>
      </c>
      <c r="S162">
        <v>133</v>
      </c>
      <c r="T162">
        <f t="shared" si="29"/>
        <v>0.15909090909090909</v>
      </c>
      <c r="U162">
        <v>646</v>
      </c>
      <c r="V162">
        <f t="shared" si="30"/>
        <v>0.69438444924406051</v>
      </c>
      <c r="W162">
        <v>8.8000000000000007</v>
      </c>
      <c r="X162">
        <f>INDEX([1]krishna_pos!$C$1:$W$354,MATCH(B162,[1]krishna_pos!$C:$C,0),16)</f>
        <v>0.58586223100000001</v>
      </c>
      <c r="Y162">
        <f>INDEX([1]krishna_pos!$C$1:$W$354,MATCH(B162,[1]krishna_pos!$C:$C,0),17)</f>
        <v>0.403350084</v>
      </c>
      <c r="Z162">
        <f>INDEX([1]krishna_pos!$C$1:$W$354,MATCH(B162,[1]krishna_pos!$C:$C,0),18)</f>
        <v>0.77007055000000002</v>
      </c>
      <c r="AA162">
        <f>INDEX([1]krishna_pos!$C$1:$W$354,MATCH(B162,[1]krishna_pos!$C:$C,0),19)</f>
        <v>0.65333333299999996</v>
      </c>
      <c r="AB162">
        <f>INDEX([1]krishna_pos!$C$1:$W$354,MATCH(B162,[1]krishna_pos!$C:$C,0),20)</f>
        <v>0.60552531600000004</v>
      </c>
      <c r="AC162">
        <f>INDEX([1]krishna_pos!$C$1:$W$354,MATCH(B162,[1]krishna_pos!$C:$C,0),21)</f>
        <v>0.222885572</v>
      </c>
      <c r="AD162">
        <f>INDEX([2]Analysis_csv!$B$1:$J$325,MATCH(B162,[2]Analysis_csv!$B:$B,0),8)</f>
        <v>-4.8150379999999998E-3</v>
      </c>
      <c r="AE162">
        <f>INDEX([2]Analysis_csv!$B$1:$J$325,MATCH(B162,[2]Analysis_csv!$B:$B,0),9)</f>
        <v>-1.4150464E-2</v>
      </c>
      <c r="AF162">
        <f t="shared" si="31"/>
        <v>0.35448376383086111</v>
      </c>
      <c r="AG162">
        <f t="shared" si="32"/>
        <v>0.42757507148795354</v>
      </c>
      <c r="AH162">
        <f>INDEX([3]FINAL_DATASET!$B:$G,MATCH(B162,[3]FINAL_DATASET!$B:$B,0),3)</f>
        <v>8.8000000000000007</v>
      </c>
      <c r="AI162">
        <f>INDEX([3]FINAL_DATASET!$B:$G,MATCH(B162,[3]FINAL_DATASET!$B:$B,0),6)</f>
        <v>1</v>
      </c>
    </row>
    <row r="163" spans="1:35" x14ac:dyDescent="0.25">
      <c r="A163">
        <v>2003</v>
      </c>
      <c r="B163" t="s">
        <v>201</v>
      </c>
      <c r="D163">
        <v>7.6588535714285717</v>
      </c>
      <c r="E163">
        <v>0.16788499405804</v>
      </c>
      <c r="F163">
        <v>0.14511975703857</v>
      </c>
      <c r="G163">
        <v>8.4084296505690603E-2</v>
      </c>
      <c r="H163">
        <v>8.11760823495742E-2</v>
      </c>
      <c r="I163">
        <v>0</v>
      </c>
      <c r="J163">
        <v>0</v>
      </c>
      <c r="K163">
        <f t="shared" si="22"/>
        <v>0.12274937930238411</v>
      </c>
      <c r="L163">
        <f t="shared" si="23"/>
        <v>0.91947421201224111</v>
      </c>
      <c r="M163">
        <f t="shared" si="24"/>
        <v>0.64753799720842198</v>
      </c>
      <c r="N163">
        <f t="shared" si="25"/>
        <v>0.42936109664328609</v>
      </c>
      <c r="O163">
        <f t="shared" si="26"/>
        <v>0.4362487915338944</v>
      </c>
      <c r="P163">
        <f t="shared" si="27"/>
        <v>0</v>
      </c>
      <c r="Q163">
        <f t="shared" si="28"/>
        <v>0</v>
      </c>
      <c r="R163">
        <v>0.44444444444444442</v>
      </c>
      <c r="S163">
        <v>151</v>
      </c>
      <c r="T163">
        <f t="shared" si="29"/>
        <v>0.18062200956937799</v>
      </c>
      <c r="U163">
        <v>104</v>
      </c>
      <c r="V163">
        <f t="shared" si="30"/>
        <v>0.10907127429805616</v>
      </c>
      <c r="W163">
        <v>6.4</v>
      </c>
      <c r="X163">
        <f>INDEX([1]krishna_pos!$C$1:$W$354,MATCH(B163,[1]krishna_pos!$C:$C,0),16)</f>
        <v>0.397072072</v>
      </c>
      <c r="Y163">
        <f>INDEX([1]krishna_pos!$C$1:$W$354,MATCH(B163,[1]krishna_pos!$C:$C,0),17)</f>
        <v>0.32330541600000001</v>
      </c>
      <c r="Z163">
        <f>INDEX([1]krishna_pos!$C$1:$W$354,MATCH(B163,[1]krishna_pos!$C:$C,0),18)</f>
        <v>0.88650580899999998</v>
      </c>
      <c r="AA163">
        <f>INDEX([1]krishna_pos!$C$1:$W$354,MATCH(B163,[1]krishna_pos!$C:$C,0),19)</f>
        <v>0.52266666699999997</v>
      </c>
      <c r="AB163">
        <f>INDEX([1]krishna_pos!$C$1:$W$354,MATCH(B163,[1]krishna_pos!$C:$C,0),20)</f>
        <v>0.41367521400000001</v>
      </c>
      <c r="AC163">
        <f>INDEX([1]krishna_pos!$C$1:$W$354,MATCH(B163,[1]krishna_pos!$C:$C,0),21)</f>
        <v>0.22845771100000001</v>
      </c>
      <c r="AD163">
        <f>INDEX([2]Analysis_csv!$B$1:$J$325,MATCH(B163,[2]Analysis_csv!$B:$B,0),8)</f>
        <v>-6.4953642000000006E-2</v>
      </c>
      <c r="AE163">
        <f>INDEX([2]Analysis_csv!$B$1:$J$325,MATCH(B163,[2]Analysis_csv!$B:$B,0),9)</f>
        <v>-7.4376922999999998E-2</v>
      </c>
      <c r="AF163">
        <f t="shared" si="31"/>
        <v>0.19891484408729965</v>
      </c>
      <c r="AG163">
        <f t="shared" si="32"/>
        <v>0.28276589950561465</v>
      </c>
      <c r="AH163">
        <f>INDEX([3]FINAL_DATASET!$B:$G,MATCH(B163,[3]FINAL_DATASET!$B:$B,0),3)</f>
        <v>6.4</v>
      </c>
      <c r="AI163">
        <f>INDEX([3]FINAL_DATASET!$B:$G,MATCH(B163,[3]FINAL_DATASET!$B:$B,0),6)</f>
        <v>3</v>
      </c>
    </row>
    <row r="164" spans="1:35" x14ac:dyDescent="0.25">
      <c r="A164">
        <v>2000</v>
      </c>
      <c r="B164" t="s">
        <v>202</v>
      </c>
      <c r="D164">
        <v>0.60085322222222226</v>
      </c>
      <c r="E164">
        <v>0.126647843678518</v>
      </c>
      <c r="F164">
        <v>0.13893290895674701</v>
      </c>
      <c r="G164">
        <v>7.2404253097027305E-2</v>
      </c>
      <c r="H164">
        <v>6.8106360985317804E-2</v>
      </c>
      <c r="I164">
        <v>0</v>
      </c>
      <c r="J164">
        <v>0</v>
      </c>
      <c r="K164">
        <f t="shared" si="22"/>
        <v>2.2612754728901299E-2</v>
      </c>
      <c r="L164">
        <f t="shared" si="23"/>
        <v>0.69362617500583035</v>
      </c>
      <c r="M164">
        <f t="shared" si="24"/>
        <v>0.60054019931227209</v>
      </c>
      <c r="N164">
        <f t="shared" si="25"/>
        <v>0.36971908909618767</v>
      </c>
      <c r="O164">
        <f t="shared" si="26"/>
        <v>0.36601073636035003</v>
      </c>
      <c r="P164">
        <f t="shared" si="27"/>
        <v>0</v>
      </c>
      <c r="Q164">
        <f t="shared" si="28"/>
        <v>0</v>
      </c>
      <c r="R164">
        <v>0.33898305084745761</v>
      </c>
      <c r="S164">
        <v>44</v>
      </c>
      <c r="T164">
        <f t="shared" si="29"/>
        <v>5.2631578947368418E-2</v>
      </c>
      <c r="U164">
        <v>95</v>
      </c>
      <c r="V164">
        <f t="shared" si="30"/>
        <v>9.9352051835853133E-2</v>
      </c>
      <c r="W164">
        <v>6.8</v>
      </c>
      <c r="X164">
        <f>INDEX([1]krishna_pos!$C$1:$W$354,MATCH(B164,[1]krishna_pos!$C:$C,0),16)</f>
        <v>0.62779506100000004</v>
      </c>
      <c r="Y164">
        <f>INDEX([1]krishna_pos!$C$1:$W$354,MATCH(B164,[1]krishna_pos!$C:$C,0),17)</f>
        <v>0</v>
      </c>
      <c r="Z164">
        <f>INDEX([1]krishna_pos!$C$1:$W$354,MATCH(B164,[1]krishna_pos!$C:$C,0),18)</f>
        <v>0.81077015100000005</v>
      </c>
      <c r="AA164">
        <f>INDEX([1]krishna_pos!$C$1:$W$354,MATCH(B164,[1]krishna_pos!$C:$C,0),19)</f>
        <v>0</v>
      </c>
      <c r="AB164">
        <f>INDEX([1]krishna_pos!$C$1:$W$354,MATCH(B164,[1]krishna_pos!$C:$C,0),20)</f>
        <v>0.56004427199999995</v>
      </c>
      <c r="AC164">
        <f>INDEX([1]krishna_pos!$C$1:$W$354,MATCH(B164,[1]krishna_pos!$C:$C,0),21)</f>
        <v>0</v>
      </c>
      <c r="AD164">
        <f>INDEX([2]Analysis_csv!$B$1:$J$325,MATCH(B164,[2]Analysis_csv!$B:$B,0),8)</f>
        <v>-8.6181820000000003E-3</v>
      </c>
      <c r="AE164">
        <f>INDEX([2]Analysis_csv!$B$1:$J$325,MATCH(B164,[2]Analysis_csv!$B:$B,0),9)</f>
        <v>-7.6179999999999998E-2</v>
      </c>
      <c r="AF164">
        <f t="shared" si="31"/>
        <v>0.34464564048983365</v>
      </c>
      <c r="AG164">
        <f t="shared" si="32"/>
        <v>0.2784305609895249</v>
      </c>
      <c r="AH164">
        <f>INDEX([3]FINAL_DATASET!$B:$G,MATCH(B164,[3]FINAL_DATASET!$B:$B,0),3)</f>
        <v>6.8</v>
      </c>
      <c r="AI164">
        <f>INDEX([3]FINAL_DATASET!$B:$G,MATCH(B164,[3]FINAL_DATASET!$B:$B,0),6)</f>
        <v>1</v>
      </c>
    </row>
    <row r="165" spans="1:35" x14ac:dyDescent="0.25">
      <c r="A165">
        <v>1985</v>
      </c>
      <c r="B165" t="s">
        <v>203</v>
      </c>
      <c r="D165">
        <v>2.4779386538461536</v>
      </c>
      <c r="E165">
        <v>9.7781252000890898E-2</v>
      </c>
      <c r="F165">
        <v>0.10603612684538501</v>
      </c>
      <c r="G165">
        <v>0.13716557705551</v>
      </c>
      <c r="H165">
        <v>0.12699045606673201</v>
      </c>
      <c r="I165">
        <v>8.3621732001767202E-2</v>
      </c>
      <c r="J165">
        <v>8.2082149051415601E-2</v>
      </c>
      <c r="K165">
        <f t="shared" si="22"/>
        <v>4.9244235298325709E-2</v>
      </c>
      <c r="L165">
        <f t="shared" si="23"/>
        <v>0.53552933743445474</v>
      </c>
      <c r="M165">
        <f t="shared" si="24"/>
        <v>0.35064295007386709</v>
      </c>
      <c r="N165">
        <f t="shared" si="25"/>
        <v>0.70041095702426637</v>
      </c>
      <c r="O165">
        <f t="shared" si="26"/>
        <v>0.68246004724494491</v>
      </c>
      <c r="P165">
        <f t="shared" si="27"/>
        <v>0.41435003145117966</v>
      </c>
      <c r="Q165">
        <f t="shared" si="28"/>
        <v>0.41081586069777565</v>
      </c>
      <c r="R165">
        <v>0.16666666666666666</v>
      </c>
      <c r="S165">
        <v>25</v>
      </c>
      <c r="T165">
        <f t="shared" si="29"/>
        <v>2.9904306220095694E-2</v>
      </c>
      <c r="U165">
        <v>256</v>
      </c>
      <c r="V165">
        <f t="shared" si="30"/>
        <v>0.27321814254859611</v>
      </c>
      <c r="W165">
        <v>5.8</v>
      </c>
      <c r="X165">
        <f>INDEX([1]krishna_pos!$C$1:$W$354,MATCH(B165,[1]krishna_pos!$C:$C,0),16)</f>
        <v>0.65718965699999998</v>
      </c>
      <c r="Y165">
        <f>INDEX([1]krishna_pos!$C$1:$W$354,MATCH(B165,[1]krishna_pos!$C:$C,0),17)</f>
        <v>0.30391959800000001</v>
      </c>
      <c r="Z165">
        <f>INDEX([1]krishna_pos!$C$1:$W$354,MATCH(B165,[1]krishna_pos!$C:$C,0),18)</f>
        <v>0.84764922300000001</v>
      </c>
      <c r="AA165">
        <f>INDEX([1]krishna_pos!$C$1:$W$354,MATCH(B165,[1]krishna_pos!$C:$C,0),19)</f>
        <v>0.51692307699999995</v>
      </c>
      <c r="AB165">
        <f>INDEX([1]krishna_pos!$C$1:$W$354,MATCH(B165,[1]krishna_pos!$C:$C,0),20)</f>
        <v>0.65445665399999997</v>
      </c>
      <c r="AC165">
        <f>INDEX([1]krishna_pos!$C$1:$W$354,MATCH(B165,[1]krishna_pos!$C:$C,0),21)</f>
        <v>0.25910447800000003</v>
      </c>
      <c r="AD165">
        <f>INDEX([2]Analysis_csv!$B$1:$J$325,MATCH(B165,[2]Analysis_csv!$B:$B,0),8)</f>
        <v>-4.99E-2</v>
      </c>
      <c r="AE165">
        <f>INDEX([2]Analysis_csv!$B$1:$J$325,MATCH(B165,[2]Analysis_csv!$B:$B,0),9)</f>
        <v>4.2691409999999997E-3</v>
      </c>
      <c r="AF165">
        <f t="shared" si="31"/>
        <v>0.2378562006932213</v>
      </c>
      <c r="AG165">
        <f t="shared" si="32"/>
        <v>0.47186337587409971</v>
      </c>
      <c r="AH165">
        <f>INDEX([3]FINAL_DATASET!$B:$G,MATCH(B165,[3]FINAL_DATASET!$B:$B,0),3)</f>
        <v>5.8</v>
      </c>
      <c r="AI165">
        <f>INDEX([3]FINAL_DATASET!$B:$G,MATCH(B165,[3]FINAL_DATASET!$B:$B,0),6)</f>
        <v>0</v>
      </c>
    </row>
    <row r="166" spans="1:35" x14ac:dyDescent="0.25">
      <c r="A166">
        <v>1970</v>
      </c>
      <c r="B166" t="s">
        <v>204</v>
      </c>
      <c r="D166">
        <v>1.3174919130434783</v>
      </c>
      <c r="E166">
        <v>9.8927785081455097E-2</v>
      </c>
      <c r="F166">
        <v>9.1139598704644595E-2</v>
      </c>
      <c r="G166">
        <v>0</v>
      </c>
      <c r="H166">
        <v>0</v>
      </c>
      <c r="I166">
        <v>0</v>
      </c>
      <c r="J166">
        <v>0</v>
      </c>
      <c r="K166">
        <f t="shared" si="22"/>
        <v>3.2780192528145631E-2</v>
      </c>
      <c r="L166">
        <f t="shared" si="23"/>
        <v>0.5418086812597479</v>
      </c>
      <c r="M166">
        <f t="shared" si="24"/>
        <v>0.23748290320448662</v>
      </c>
      <c r="N166">
        <f t="shared" si="25"/>
        <v>0</v>
      </c>
      <c r="O166">
        <f t="shared" si="26"/>
        <v>0</v>
      </c>
      <c r="P166">
        <f t="shared" si="27"/>
        <v>0</v>
      </c>
      <c r="Q166">
        <f t="shared" si="28"/>
        <v>0</v>
      </c>
      <c r="R166">
        <v>0.53333333333333333</v>
      </c>
      <c r="S166">
        <v>224</v>
      </c>
      <c r="T166">
        <f t="shared" si="29"/>
        <v>0.26794258373205743</v>
      </c>
      <c r="U166">
        <v>284</v>
      </c>
      <c r="V166">
        <f t="shared" si="30"/>
        <v>0.30345572354211664</v>
      </c>
      <c r="W166">
        <v>7.5</v>
      </c>
      <c r="X166">
        <f>INDEX([1]krishna_pos!$C$1:$W$354,MATCH(B166,[1]krishna_pos!$C:$C,0),16)</f>
        <v>0.66002697099999996</v>
      </c>
      <c r="Y166">
        <f>INDEX([1]krishna_pos!$C$1:$W$354,MATCH(B166,[1]krishna_pos!$C:$C,0),17)</f>
        <v>0.24492834499999999</v>
      </c>
      <c r="Z166">
        <f>INDEX([1]krishna_pos!$C$1:$W$354,MATCH(B166,[1]krishna_pos!$C:$C,0),18)</f>
        <v>0.87706019099999999</v>
      </c>
      <c r="AA166">
        <f>INDEX([1]krishna_pos!$C$1:$W$354,MATCH(B166,[1]krishna_pos!$C:$C,0),19)</f>
        <v>0.42279202300000002</v>
      </c>
      <c r="AB166">
        <f>INDEX([1]krishna_pos!$C$1:$W$354,MATCH(B166,[1]krishna_pos!$C:$C,0),20)</f>
        <v>0.75995522100000001</v>
      </c>
      <c r="AC166">
        <f>INDEX([1]krishna_pos!$C$1:$W$354,MATCH(B166,[1]krishna_pos!$C:$C,0),21)</f>
        <v>0.15478164699999999</v>
      </c>
      <c r="AD166">
        <f>INDEX([2]Analysis_csv!$B$1:$J$325,MATCH(B166,[2]Analysis_csv!$B:$B,0),8)</f>
        <v>0.104770089</v>
      </c>
      <c r="AE166">
        <f>INDEX([2]Analysis_csv!$B$1:$J$325,MATCH(B166,[2]Analysis_csv!$B:$B,0),9)</f>
        <v>5.4404577000000003E-2</v>
      </c>
      <c r="AF166">
        <f t="shared" si="31"/>
        <v>0.63796290523811727</v>
      </c>
      <c r="AG166">
        <f t="shared" si="32"/>
        <v>0.59240957923188886</v>
      </c>
      <c r="AH166">
        <f>INDEX([3]FINAL_DATASET!$B:$G,MATCH(B166,[3]FINAL_DATASET!$B:$B,0),3)</f>
        <v>7.5</v>
      </c>
      <c r="AI166">
        <f>INDEX([3]FINAL_DATASET!$B:$G,MATCH(B166,[3]FINAL_DATASET!$B:$B,0),6)</f>
        <v>3</v>
      </c>
    </row>
    <row r="167" spans="1:35" x14ac:dyDescent="0.25">
      <c r="A167">
        <v>1985</v>
      </c>
      <c r="B167" t="s">
        <v>205</v>
      </c>
      <c r="D167">
        <v>5.8272825454545458</v>
      </c>
      <c r="E167">
        <v>0.10563602610933601</v>
      </c>
      <c r="F167">
        <v>0.100988990323994</v>
      </c>
      <c r="G167">
        <v>0.119577332575587</v>
      </c>
      <c r="H167">
        <v>0.12512731208931399</v>
      </c>
      <c r="I167">
        <v>0.13070720001740499</v>
      </c>
      <c r="J167">
        <v>0.12866675808602501</v>
      </c>
      <c r="K167">
        <f t="shared" si="22"/>
        <v>9.6763642389201127E-2</v>
      </c>
      <c r="L167">
        <f t="shared" si="23"/>
        <v>0.57854844271196337</v>
      </c>
      <c r="M167">
        <f t="shared" si="24"/>
        <v>0.31230286170423033</v>
      </c>
      <c r="N167">
        <f t="shared" si="25"/>
        <v>0.61059980022379434</v>
      </c>
      <c r="O167">
        <f t="shared" si="26"/>
        <v>0.67244731584578632</v>
      </c>
      <c r="P167">
        <f t="shared" si="27"/>
        <v>0.64766097450556082</v>
      </c>
      <c r="Q167">
        <f t="shared" si="28"/>
        <v>0.64396882363780228</v>
      </c>
      <c r="R167">
        <v>0.30434782608695654</v>
      </c>
      <c r="S167">
        <v>85</v>
      </c>
      <c r="T167">
        <f t="shared" si="29"/>
        <v>0.10167464114832536</v>
      </c>
      <c r="U167">
        <v>634</v>
      </c>
      <c r="V167">
        <f t="shared" si="30"/>
        <v>0.68142548596112307</v>
      </c>
      <c r="W167">
        <v>6.7</v>
      </c>
      <c r="X167">
        <f>INDEX([1]krishna_pos!$C$1:$W$354,MATCH(B167,[1]krishna_pos!$C:$C,0),16)</f>
        <v>0.70156195200000004</v>
      </c>
      <c r="Y167">
        <f>INDEX([1]krishna_pos!$C$1:$W$354,MATCH(B167,[1]krishna_pos!$C:$C,0),17)</f>
        <v>0.28681870900000001</v>
      </c>
      <c r="Z167">
        <f>INDEX([1]krishna_pos!$C$1:$W$354,MATCH(B167,[1]krishna_pos!$C:$C,0),18)</f>
        <v>0.80927234800000003</v>
      </c>
      <c r="AA167">
        <f>INDEX([1]krishna_pos!$C$1:$W$354,MATCH(B167,[1]krishna_pos!$C:$C,0),19)</f>
        <v>0.77869822499999997</v>
      </c>
      <c r="AB167">
        <f>INDEX([1]krishna_pos!$C$1:$W$354,MATCH(B167,[1]krishna_pos!$C:$C,0),20)</f>
        <v>0.68538868500000005</v>
      </c>
      <c r="AC167">
        <f>INDEX([1]krishna_pos!$C$1:$W$354,MATCH(B167,[1]krishna_pos!$C:$C,0),21)</f>
        <v>0.241102181</v>
      </c>
      <c r="AD167">
        <f>INDEX([2]Analysis_csv!$B$1:$J$325,MATCH(B167,[2]Analysis_csv!$B:$B,0),8)</f>
        <v>6.7722981000000002E-2</v>
      </c>
      <c r="AE167">
        <f>INDEX([2]Analysis_csv!$B$1:$J$325,MATCH(B167,[2]Analysis_csv!$B:$B,0),9)</f>
        <v>4.1418996E-2</v>
      </c>
      <c r="AF167">
        <f t="shared" si="31"/>
        <v>0.54212798078288627</v>
      </c>
      <c r="AG167">
        <f t="shared" si="32"/>
        <v>0.56118690296065743</v>
      </c>
      <c r="AH167">
        <f>INDEX([3]FINAL_DATASET!$B:$G,MATCH(B167,[3]FINAL_DATASET!$B:$B,0),3)</f>
        <v>6.7</v>
      </c>
      <c r="AI167">
        <f>INDEX([3]FINAL_DATASET!$B:$G,MATCH(B167,[3]FINAL_DATASET!$B:$B,0),6)</f>
        <v>1</v>
      </c>
    </row>
    <row r="168" spans="1:35" x14ac:dyDescent="0.25">
      <c r="A168">
        <v>1989</v>
      </c>
      <c r="B168" t="s">
        <v>207</v>
      </c>
      <c r="D168">
        <v>6.4516109999999998</v>
      </c>
      <c r="E168">
        <v>0.12076042472684199</v>
      </c>
      <c r="F168">
        <v>0.13468619053931799</v>
      </c>
      <c r="G168">
        <v>0</v>
      </c>
      <c r="H168">
        <v>0</v>
      </c>
      <c r="I168">
        <v>0</v>
      </c>
      <c r="J168">
        <v>0</v>
      </c>
      <c r="K168">
        <f t="shared" si="22"/>
        <v>0.1056214124331472</v>
      </c>
      <c r="L168">
        <f t="shared" si="23"/>
        <v>0.66138190009757514</v>
      </c>
      <c r="M168">
        <f t="shared" si="24"/>
        <v>0.56828041027840648</v>
      </c>
      <c r="N168">
        <f t="shared" si="25"/>
        <v>0</v>
      </c>
      <c r="O168">
        <f t="shared" si="26"/>
        <v>0</v>
      </c>
      <c r="P168">
        <f t="shared" si="27"/>
        <v>0</v>
      </c>
      <c r="Q168">
        <f t="shared" si="28"/>
        <v>0</v>
      </c>
      <c r="R168">
        <v>0.63636363636363635</v>
      </c>
      <c r="S168">
        <v>130</v>
      </c>
      <c r="T168">
        <f t="shared" si="29"/>
        <v>0.15550239234449761</v>
      </c>
      <c r="U168">
        <v>98</v>
      </c>
      <c r="V168">
        <f t="shared" si="30"/>
        <v>0.10259179265658748</v>
      </c>
      <c r="W168">
        <v>3.9</v>
      </c>
      <c r="X168">
        <f>INDEX([1]krishna_pos!$C$1:$W$354,MATCH(B168,[1]krishna_pos!$C:$C,0),16)</f>
        <v>0.587837838</v>
      </c>
      <c r="Y168">
        <f>INDEX([1]krishna_pos!$C$1:$W$354,MATCH(B168,[1]krishna_pos!$C:$C,0),17)</f>
        <v>0.345728643</v>
      </c>
      <c r="Z168">
        <f>INDEX([1]krishna_pos!$C$1:$W$354,MATCH(B168,[1]krishna_pos!$C:$C,0),18)</f>
        <v>0.88920856999999998</v>
      </c>
      <c r="AA168">
        <f>INDEX([1]krishna_pos!$C$1:$W$354,MATCH(B168,[1]krishna_pos!$C:$C,0),19)</f>
        <v>0.66256410300000002</v>
      </c>
      <c r="AB168">
        <f>INDEX([1]krishna_pos!$C$1:$W$354,MATCH(B168,[1]krishna_pos!$C:$C,0),20)</f>
        <v>0.66958515699999999</v>
      </c>
      <c r="AC168">
        <f>INDEX([1]krishna_pos!$C$1:$W$354,MATCH(B168,[1]krishna_pos!$C:$C,0),21)</f>
        <v>0.29850746299999997</v>
      </c>
      <c r="AD168">
        <f>INDEX([2]Analysis_csv!$B$1:$J$325,MATCH(B168,[2]Analysis_csv!$B:$B,0),8)</f>
        <v>5.4776154000000001E-2</v>
      </c>
      <c r="AE168">
        <f>INDEX([2]Analysis_csv!$B$1:$J$325,MATCH(B168,[2]Analysis_csv!$B:$B,0),9)</f>
        <v>-2.6495918E-2</v>
      </c>
      <c r="AF168">
        <f t="shared" si="31"/>
        <v>0.50863661655872217</v>
      </c>
      <c r="AG168">
        <f t="shared" si="32"/>
        <v>0.3978915237388479</v>
      </c>
      <c r="AH168">
        <f>INDEX([3]FINAL_DATASET!$B:$G,MATCH(B168,[3]FINAL_DATASET!$B:$B,0),3)</f>
        <v>3.9</v>
      </c>
      <c r="AI168">
        <f>INDEX([3]FINAL_DATASET!$B:$G,MATCH(B168,[3]FINAL_DATASET!$B:$B,0),6)</f>
        <v>3</v>
      </c>
    </row>
    <row r="169" spans="1:35" x14ac:dyDescent="0.25">
      <c r="A169">
        <v>1997</v>
      </c>
      <c r="B169" t="s">
        <v>208</v>
      </c>
      <c r="D169">
        <v>8.1725167499999998</v>
      </c>
      <c r="E169">
        <v>8.7052899642091494E-2</v>
      </c>
      <c r="F169">
        <v>9.00010275017286E-2</v>
      </c>
      <c r="G169">
        <v>0.104009919830022</v>
      </c>
      <c r="H169">
        <v>0.10911264683057099</v>
      </c>
      <c r="I169">
        <v>9.7538033503442395E-2</v>
      </c>
      <c r="J169">
        <v>9.97652163486904E-2</v>
      </c>
      <c r="K169">
        <f t="shared" si="22"/>
        <v>0.13003706622855618</v>
      </c>
      <c r="L169">
        <f t="shared" si="23"/>
        <v>0.47677219009890143</v>
      </c>
      <c r="M169">
        <f t="shared" si="24"/>
        <v>0.2288338562944395</v>
      </c>
      <c r="N169">
        <f t="shared" si="25"/>
        <v>0.53110765143853222</v>
      </c>
      <c r="O169">
        <f t="shared" si="26"/>
        <v>0.58638282290979382</v>
      </c>
      <c r="P169">
        <f t="shared" si="27"/>
        <v>0.48330602921479154</v>
      </c>
      <c r="Q169">
        <f t="shared" si="28"/>
        <v>0.49931847174608313</v>
      </c>
      <c r="R169">
        <v>0.29545454545454547</v>
      </c>
      <c r="S169">
        <v>91</v>
      </c>
      <c r="T169">
        <f t="shared" si="29"/>
        <v>0.10885167464114832</v>
      </c>
      <c r="U169">
        <v>289</v>
      </c>
      <c r="V169">
        <f t="shared" si="30"/>
        <v>0.30885529157667385</v>
      </c>
      <c r="W169">
        <v>7.8</v>
      </c>
      <c r="X169">
        <f>INDEX([1]krishna_pos!$C$1:$W$354,MATCH(B169,[1]krishna_pos!$C:$C,0),16)</f>
        <v>0.66376772799999995</v>
      </c>
      <c r="Y169">
        <f>INDEX([1]krishna_pos!$C$1:$W$354,MATCH(B169,[1]krishna_pos!$C:$C,0),17)</f>
        <v>0.26678848799999999</v>
      </c>
      <c r="Z169">
        <f>INDEX([1]krishna_pos!$C$1:$W$354,MATCH(B169,[1]krishna_pos!$C:$C,0),18)</f>
        <v>0.88870013000000003</v>
      </c>
      <c r="AA169">
        <f>INDEX([1]krishna_pos!$C$1:$W$354,MATCH(B169,[1]krishna_pos!$C:$C,0),19)</f>
        <v>0.44755244799999999</v>
      </c>
      <c r="AB169">
        <f>INDEX([1]krishna_pos!$C$1:$W$354,MATCH(B169,[1]krishna_pos!$C:$C,0),20)</f>
        <v>0.66277397000000005</v>
      </c>
      <c r="AC169">
        <f>INDEX([1]krishna_pos!$C$1:$W$354,MATCH(B169,[1]krishna_pos!$C:$C,0),21)</f>
        <v>0.16824966099999999</v>
      </c>
      <c r="AD169">
        <f>INDEX([2]Analysis_csv!$B$1:$J$325,MATCH(B169,[2]Analysis_csv!$B:$B,0),8)</f>
        <v>-8.5189010999999995E-2</v>
      </c>
      <c r="AE169">
        <f>INDEX([2]Analysis_csv!$B$1:$J$325,MATCH(B169,[2]Analysis_csv!$B:$B,0),9)</f>
        <v>-8.377509E-3</v>
      </c>
      <c r="AF169">
        <f t="shared" si="31"/>
        <v>0.14656919110303102</v>
      </c>
      <c r="AG169">
        <f t="shared" si="32"/>
        <v>0.44145562909206743</v>
      </c>
      <c r="AH169">
        <f>INDEX([3]FINAL_DATASET!$B:$G,MATCH(B169,[3]FINAL_DATASET!$B:$B,0),3)</f>
        <v>7.8</v>
      </c>
      <c r="AI169">
        <f>INDEX([3]FINAL_DATASET!$B:$G,MATCH(B169,[3]FINAL_DATASET!$B:$B,0),6)</f>
        <v>1</v>
      </c>
    </row>
    <row r="170" spans="1:35" x14ac:dyDescent="0.25">
      <c r="A170">
        <v>2000</v>
      </c>
      <c r="B170" t="s">
        <v>209</v>
      </c>
      <c r="D170">
        <v>1.8</v>
      </c>
      <c r="E170">
        <v>8.1212400639266893E-2</v>
      </c>
      <c r="F170">
        <v>9.2490284468810594E-2</v>
      </c>
      <c r="G170">
        <v>0.105192702342471</v>
      </c>
      <c r="H170">
        <v>0.11151271653261099</v>
      </c>
      <c r="I170">
        <v>8.1693224736279005E-2</v>
      </c>
      <c r="J170">
        <v>8.4063899008526705E-2</v>
      </c>
      <c r="K170">
        <f t="shared" si="22"/>
        <v>3.9625861098092317E-2</v>
      </c>
      <c r="L170">
        <f t="shared" si="23"/>
        <v>0.44478488683507378</v>
      </c>
      <c r="M170">
        <f t="shared" si="24"/>
        <v>0.24774325802909963</v>
      </c>
      <c r="N170">
        <f t="shared" si="25"/>
        <v>0.53714731422623518</v>
      </c>
      <c r="O170">
        <f t="shared" si="26"/>
        <v>0.59928104954018446</v>
      </c>
      <c r="P170">
        <f t="shared" si="27"/>
        <v>0.40479417764403802</v>
      </c>
      <c r="Q170">
        <f t="shared" si="28"/>
        <v>0.42073439138595747</v>
      </c>
      <c r="R170">
        <v>0.4</v>
      </c>
      <c r="S170">
        <v>142</v>
      </c>
      <c r="T170">
        <f t="shared" si="29"/>
        <v>0.16985645933014354</v>
      </c>
      <c r="U170">
        <v>328</v>
      </c>
      <c r="V170">
        <f t="shared" si="30"/>
        <v>0.35097192224622031</v>
      </c>
      <c r="W170">
        <v>4.8</v>
      </c>
      <c r="X170">
        <f>INDEX([1]krishna_pos!$C$1:$W$354,MATCH(B170,[1]krishna_pos!$C:$C,0),16)</f>
        <v>0.64153627300000005</v>
      </c>
      <c r="Y170">
        <f>INDEX([1]krishna_pos!$C$1:$W$354,MATCH(B170,[1]krishna_pos!$C:$C,0),17)</f>
        <v>0.381523</v>
      </c>
      <c r="Z170">
        <f>INDEX([1]krishna_pos!$C$1:$W$354,MATCH(B170,[1]krishna_pos!$C:$C,0),18)</f>
        <v>0.79212899400000003</v>
      </c>
      <c r="AA170">
        <f>INDEX([1]krishna_pos!$C$1:$W$354,MATCH(B170,[1]krishna_pos!$C:$C,0),19)</f>
        <v>0.74142011799999996</v>
      </c>
      <c r="AB170">
        <f>INDEX([1]krishna_pos!$C$1:$W$354,MATCH(B170,[1]krishna_pos!$C:$C,0),20)</f>
        <v>0.63697705800000004</v>
      </c>
      <c r="AC170">
        <f>INDEX([1]krishna_pos!$C$1:$W$354,MATCH(B170,[1]krishna_pos!$C:$C,0),21)</f>
        <v>0.38576348999999999</v>
      </c>
      <c r="AD170">
        <f>INDEX([2]Analysis_csv!$B$1:$J$325,MATCH(B170,[2]Analysis_csv!$B:$B,0),8)</f>
        <v>-7.017606E-3</v>
      </c>
      <c r="AE170">
        <f>INDEX([2]Analysis_csv!$B$1:$J$325,MATCH(B170,[2]Analysis_csv!$B:$B,0),9)</f>
        <v>4.5412195000000002E-2</v>
      </c>
      <c r="AF170">
        <f t="shared" si="31"/>
        <v>0.34878607380098048</v>
      </c>
      <c r="AG170">
        <f t="shared" si="32"/>
        <v>0.5707881953220546</v>
      </c>
      <c r="AH170">
        <f>INDEX([3]FINAL_DATASET!$B:$G,MATCH(B170,[3]FINAL_DATASET!$B:$B,0),3)</f>
        <v>4.8</v>
      </c>
      <c r="AI170">
        <f>INDEX([3]FINAL_DATASET!$B:$G,MATCH(B170,[3]FINAL_DATASET!$B:$B,0),6)</f>
        <v>1</v>
      </c>
    </row>
    <row r="171" spans="1:35" x14ac:dyDescent="0.25">
      <c r="A171">
        <v>1992</v>
      </c>
      <c r="B171" t="s">
        <v>210</v>
      </c>
      <c r="D171">
        <v>-0.65186730555555561</v>
      </c>
      <c r="E171">
        <v>0</v>
      </c>
      <c r="F171">
        <v>7.2246733181620407E-2</v>
      </c>
      <c r="G171">
        <v>0</v>
      </c>
      <c r="H171">
        <v>0</v>
      </c>
      <c r="I171">
        <v>0</v>
      </c>
      <c r="J171">
        <v>0</v>
      </c>
      <c r="K171">
        <f t="shared" si="22"/>
        <v>4.8395613343041625E-3</v>
      </c>
      <c r="L171">
        <f t="shared" si="23"/>
        <v>0</v>
      </c>
      <c r="M171">
        <f t="shared" si="24"/>
        <v>9.3965062813520364E-2</v>
      </c>
      <c r="N171">
        <f t="shared" si="25"/>
        <v>0</v>
      </c>
      <c r="O171">
        <f t="shared" si="26"/>
        <v>0</v>
      </c>
      <c r="P171">
        <f t="shared" si="27"/>
        <v>0</v>
      </c>
      <c r="Q171">
        <f t="shared" si="28"/>
        <v>0</v>
      </c>
      <c r="R171">
        <v>0.34285714285714286</v>
      </c>
      <c r="S171">
        <v>0</v>
      </c>
      <c r="T171">
        <f t="shared" si="29"/>
        <v>0</v>
      </c>
      <c r="U171">
        <v>929</v>
      </c>
      <c r="V171">
        <f t="shared" si="30"/>
        <v>1</v>
      </c>
      <c r="W171">
        <v>7.9</v>
      </c>
      <c r="X171">
        <f>INDEX([1]krishna_pos!$C$1:$W$354,MATCH(B171,[1]krishna_pos!$C:$C,0),16)</f>
        <v>0.59460914099999995</v>
      </c>
      <c r="Y171">
        <f>INDEX([1]krishna_pos!$C$1:$W$354,MATCH(B171,[1]krishna_pos!$C:$C,0),17)</f>
        <v>0</v>
      </c>
      <c r="Z171">
        <f>INDEX([1]krishna_pos!$C$1:$W$354,MATCH(B171,[1]krishna_pos!$C:$C,0),18)</f>
        <v>0.81911132799999997</v>
      </c>
      <c r="AA171">
        <f>INDEX([1]krishna_pos!$C$1:$W$354,MATCH(B171,[1]krishna_pos!$C:$C,0),19)</f>
        <v>0</v>
      </c>
      <c r="AB171">
        <f>INDEX([1]krishna_pos!$C$1:$W$354,MATCH(B171,[1]krishna_pos!$C:$C,0),20)</f>
        <v>0.65336314200000001</v>
      </c>
      <c r="AC171">
        <f>INDEX([1]krishna_pos!$C$1:$W$354,MATCH(B171,[1]krishna_pos!$C:$C,0),21)</f>
        <v>0</v>
      </c>
      <c r="AD171">
        <f>INDEX([2]Analysis_csv!$B$1:$J$325,MATCH(B171,[2]Analysis_csv!$B:$B,0),8)</f>
        <v>0</v>
      </c>
      <c r="AE171">
        <f>INDEX([2]Analysis_csv!$B$1:$J$325,MATCH(B171,[2]Analysis_csv!$B:$B,0),9)</f>
        <v>-7.3836379999999997E-3</v>
      </c>
      <c r="AF171">
        <f t="shared" si="31"/>
        <v>0.36693949459880837</v>
      </c>
      <c r="AG171">
        <f t="shared" si="32"/>
        <v>0.44384530364635694</v>
      </c>
      <c r="AH171">
        <f>INDEX([3]FINAL_DATASET!$B:$G,MATCH(B171,[3]FINAL_DATASET!$B:$B,0),3)</f>
        <v>7.9</v>
      </c>
      <c r="AI171">
        <f>INDEX([3]FINAL_DATASET!$B:$G,MATCH(B171,[3]FINAL_DATASET!$B:$B,0),6)</f>
        <v>0</v>
      </c>
    </row>
    <row r="172" spans="1:35" x14ac:dyDescent="0.25">
      <c r="A172">
        <v>2000</v>
      </c>
      <c r="B172" t="s">
        <v>211</v>
      </c>
      <c r="D172">
        <v>-0.6947642610062893</v>
      </c>
      <c r="E172">
        <v>8.4047814852074396E-2</v>
      </c>
      <c r="F172">
        <v>8.8045749347623395E-2</v>
      </c>
      <c r="G172">
        <v>0.11383581977248999</v>
      </c>
      <c r="H172">
        <v>0.108698302020993</v>
      </c>
      <c r="I172">
        <v>7.3947303886598204E-2</v>
      </c>
      <c r="J172">
        <v>6.9495963555839396E-2</v>
      </c>
      <c r="K172">
        <f t="shared" si="22"/>
        <v>4.230953214328855E-3</v>
      </c>
      <c r="L172">
        <f t="shared" si="23"/>
        <v>0.46031391171116359</v>
      </c>
      <c r="M172">
        <f t="shared" si="24"/>
        <v>0.21398077338338856</v>
      </c>
      <c r="N172">
        <f t="shared" si="25"/>
        <v>0.58128181415534508</v>
      </c>
      <c r="O172">
        <f t="shared" si="26"/>
        <v>0.58415609038926719</v>
      </c>
      <c r="P172">
        <f t="shared" si="27"/>
        <v>0.36641273694850496</v>
      </c>
      <c r="Q172">
        <f t="shared" si="28"/>
        <v>0.34782281425562933</v>
      </c>
      <c r="R172">
        <v>0.31578947368421051</v>
      </c>
      <c r="S172">
        <v>84</v>
      </c>
      <c r="T172">
        <f t="shared" si="29"/>
        <v>0.10047846889952153</v>
      </c>
      <c r="U172">
        <v>567</v>
      </c>
      <c r="V172">
        <f t="shared" si="30"/>
        <v>0.60907127429805619</v>
      </c>
      <c r="W172">
        <v>6</v>
      </c>
      <c r="X172">
        <f>INDEX([1]krishna_pos!$C$1:$W$354,MATCH(B172,[1]krishna_pos!$C:$C,0),16)</f>
        <v>0.62639598100000005</v>
      </c>
      <c r="Y172">
        <f>INDEX([1]krishna_pos!$C$1:$W$354,MATCH(B172,[1]krishna_pos!$C:$C,0),17)</f>
        <v>0</v>
      </c>
      <c r="Z172">
        <f>INDEX([1]krishna_pos!$C$1:$W$354,MATCH(B172,[1]krishna_pos!$C:$C,0),18)</f>
        <v>0.84820630699999999</v>
      </c>
      <c r="AA172">
        <f>INDEX([1]krishna_pos!$C$1:$W$354,MATCH(B172,[1]krishna_pos!$C:$C,0),19)</f>
        <v>0</v>
      </c>
      <c r="AB172">
        <f>INDEX([1]krishna_pos!$C$1:$W$354,MATCH(B172,[1]krishna_pos!$C:$C,0),20)</f>
        <v>0.64122257699999996</v>
      </c>
      <c r="AC172">
        <f>INDEX([1]krishna_pos!$C$1:$W$354,MATCH(B172,[1]krishna_pos!$C:$C,0),21)</f>
        <v>0</v>
      </c>
      <c r="AD172">
        <f>INDEX([2]Analysis_csv!$B$1:$J$325,MATCH(B172,[2]Analysis_csv!$B:$B,0),8)</f>
        <v>-3.7926189999999999E-2</v>
      </c>
      <c r="AE172">
        <f>INDEX([2]Analysis_csv!$B$1:$J$325,MATCH(B172,[2]Analysis_csv!$B:$B,0),9)</f>
        <v>1.4034921000000001E-2</v>
      </c>
      <c r="AF172">
        <f t="shared" si="31"/>
        <v>0.26883052605193186</v>
      </c>
      <c r="AG172">
        <f t="shared" si="32"/>
        <v>0.49534432658982558</v>
      </c>
      <c r="AH172">
        <f>INDEX([3]FINAL_DATASET!$B:$G,MATCH(B172,[3]FINAL_DATASET!$B:$B,0),3)</f>
        <v>6</v>
      </c>
      <c r="AI172">
        <f>INDEX([3]FINAL_DATASET!$B:$G,MATCH(B172,[3]FINAL_DATASET!$B:$B,0),6)</f>
        <v>1</v>
      </c>
    </row>
    <row r="173" spans="1:35" x14ac:dyDescent="0.25">
      <c r="A173">
        <v>1990</v>
      </c>
      <c r="B173" t="s">
        <v>212</v>
      </c>
      <c r="D173">
        <v>-0.14198176000000001</v>
      </c>
      <c r="E173">
        <v>0.13624189431870801</v>
      </c>
      <c r="F173">
        <v>0.127655011984456</v>
      </c>
      <c r="G173">
        <v>9.1017634147243898E-2</v>
      </c>
      <c r="H173">
        <v>9.7968342012853399E-2</v>
      </c>
      <c r="I173">
        <v>6.2974980516075196E-2</v>
      </c>
      <c r="J173">
        <v>7.3704549192914401E-2</v>
      </c>
      <c r="K173">
        <f t="shared" si="22"/>
        <v>1.2073652425909659E-2</v>
      </c>
      <c r="L173">
        <f t="shared" si="23"/>
        <v>0.74617096736139099</v>
      </c>
      <c r="M173">
        <f t="shared" si="24"/>
        <v>0.51486873694768232</v>
      </c>
      <c r="N173">
        <f t="shared" si="25"/>
        <v>0.46476491848502594</v>
      </c>
      <c r="O173">
        <f t="shared" si="26"/>
        <v>0.52649215846163255</v>
      </c>
      <c r="P173">
        <f t="shared" si="27"/>
        <v>0.31204430394866417</v>
      </c>
      <c r="Q173">
        <f t="shared" si="28"/>
        <v>0.36888651386383847</v>
      </c>
      <c r="R173">
        <v>0.28125</v>
      </c>
      <c r="S173">
        <v>65</v>
      </c>
      <c r="T173">
        <f t="shared" si="29"/>
        <v>7.7751196172248807E-2</v>
      </c>
      <c r="U173">
        <v>228</v>
      </c>
      <c r="V173">
        <f t="shared" si="30"/>
        <v>0.24298056155507558</v>
      </c>
      <c r="W173">
        <v>8.8000000000000007</v>
      </c>
      <c r="X173">
        <f>INDEX([1]krishna_pos!$C$1:$W$354,MATCH(B173,[1]krishna_pos!$C:$C,0),16)</f>
        <v>0.56546715299999994</v>
      </c>
      <c r="Y173">
        <f>INDEX([1]krishna_pos!$C$1:$W$354,MATCH(B173,[1]krishna_pos!$C:$C,0),17)</f>
        <v>0.34634712000000001</v>
      </c>
      <c r="Z173">
        <f>INDEX([1]krishna_pos!$C$1:$W$354,MATCH(B173,[1]krishna_pos!$C:$C,0),18)</f>
        <v>0.75577110400000003</v>
      </c>
      <c r="AA173">
        <f>INDEX([1]krishna_pos!$C$1:$W$354,MATCH(B173,[1]krishna_pos!$C:$C,0),19)</f>
        <v>0.70414201200000004</v>
      </c>
      <c r="AB173">
        <f>INDEX([1]krishna_pos!$C$1:$W$354,MATCH(B173,[1]krishna_pos!$C:$C,0),20)</f>
        <v>0.59156823199999997</v>
      </c>
      <c r="AC173">
        <f>INDEX([1]krishna_pos!$C$1:$W$354,MATCH(B173,[1]krishna_pos!$C:$C,0),21)</f>
        <v>0.43398392699999999</v>
      </c>
      <c r="AD173">
        <f>INDEX([2]Analysis_csv!$B$1:$J$325,MATCH(B173,[2]Analysis_csv!$B:$B,0),8)</f>
        <v>-4.3973845999999997E-2</v>
      </c>
      <c r="AE173">
        <f>INDEX([2]Analysis_csv!$B$1:$J$325,MATCH(B173,[2]Analysis_csv!$B:$B,0),9)</f>
        <v>-5.8457455999999998E-2</v>
      </c>
      <c r="AF173">
        <f t="shared" si="31"/>
        <v>0.25318621028263555</v>
      </c>
      <c r="AG173">
        <f t="shared" si="32"/>
        <v>0.32104284410682671</v>
      </c>
      <c r="AH173">
        <f>INDEX([3]FINAL_DATASET!$B:$G,MATCH(B173,[3]FINAL_DATASET!$B:$B,0),3)</f>
        <v>8.8000000000000007</v>
      </c>
      <c r="AI173">
        <f>INDEX([3]FINAL_DATASET!$B:$G,MATCH(B173,[3]FINAL_DATASET!$B:$B,0),6)</f>
        <v>3</v>
      </c>
    </row>
    <row r="174" spans="1:35" x14ac:dyDescent="0.25">
      <c r="A174">
        <v>1997</v>
      </c>
      <c r="B174" t="s">
        <v>213</v>
      </c>
      <c r="D174">
        <v>1.6355811</v>
      </c>
      <c r="E174">
        <v>9.4654905733693201E-2</v>
      </c>
      <c r="F174">
        <v>9.5730539492218505E-2</v>
      </c>
      <c r="G174">
        <v>0</v>
      </c>
      <c r="H174">
        <v>0</v>
      </c>
      <c r="I174">
        <v>0</v>
      </c>
      <c r="J174">
        <v>0</v>
      </c>
      <c r="K174">
        <f t="shared" si="22"/>
        <v>3.7293138960449411E-2</v>
      </c>
      <c r="L174">
        <f t="shared" si="23"/>
        <v>0.51840693297753693</v>
      </c>
      <c r="M174">
        <f t="shared" si="24"/>
        <v>0.2723575444489526</v>
      </c>
      <c r="N174">
        <f t="shared" si="25"/>
        <v>0</v>
      </c>
      <c r="O174">
        <f t="shared" si="26"/>
        <v>0</v>
      </c>
      <c r="P174">
        <f t="shared" si="27"/>
        <v>0</v>
      </c>
      <c r="Q174">
        <f t="shared" si="28"/>
        <v>0</v>
      </c>
      <c r="R174">
        <v>0.23880597014925373</v>
      </c>
      <c r="S174">
        <v>125</v>
      </c>
      <c r="T174">
        <f t="shared" si="29"/>
        <v>0.14952153110047847</v>
      </c>
      <c r="U174">
        <v>754</v>
      </c>
      <c r="V174">
        <f t="shared" si="30"/>
        <v>0.81101511879049681</v>
      </c>
      <c r="W174">
        <v>8.1</v>
      </c>
      <c r="X174">
        <f>INDEX([1]krishna_pos!$C$1:$W$354,MATCH(B174,[1]krishna_pos!$C:$C,0),16)</f>
        <v>0.61918838499999995</v>
      </c>
      <c r="Y174">
        <f>INDEX([1]krishna_pos!$C$1:$W$354,MATCH(B174,[1]krishna_pos!$C:$C,0),17)</f>
        <v>0.35549729299999999</v>
      </c>
      <c r="Z174">
        <f>INDEX([1]krishna_pos!$C$1:$W$354,MATCH(B174,[1]krishna_pos!$C:$C,0),18)</f>
        <v>0.79548065899999998</v>
      </c>
      <c r="AA174">
        <f>INDEX([1]krishna_pos!$C$1:$W$354,MATCH(B174,[1]krishna_pos!$C:$C,0),19)</f>
        <v>0.55146785600000003</v>
      </c>
      <c r="AB174">
        <f>INDEX([1]krishna_pos!$C$1:$W$354,MATCH(B174,[1]krishna_pos!$C:$C,0),20)</f>
        <v>0.61782661800000005</v>
      </c>
      <c r="AC174">
        <f>INDEX([1]krishna_pos!$C$1:$W$354,MATCH(B174,[1]krishna_pos!$C:$C,0),21)</f>
        <v>0.26447472799999999</v>
      </c>
      <c r="AD174">
        <f>INDEX([2]Analysis_csv!$B$1:$J$325,MATCH(B174,[2]Analysis_csv!$B:$B,0),8)</f>
        <v>7.2732000000000005E-2</v>
      </c>
      <c r="AE174">
        <f>INDEX([2]Analysis_csv!$B$1:$J$325,MATCH(B174,[2]Analysis_csv!$B:$B,0),9)</f>
        <v>4.8167241E-2</v>
      </c>
      <c r="AF174">
        <f t="shared" si="31"/>
        <v>0.5550855092749839</v>
      </c>
      <c r="AG174">
        <f t="shared" si="32"/>
        <v>0.57741245875473046</v>
      </c>
      <c r="AH174">
        <f>INDEX([3]FINAL_DATASET!$B:$G,MATCH(B174,[3]FINAL_DATASET!$B:$B,0),3)</f>
        <v>8.1</v>
      </c>
      <c r="AI174">
        <f>INDEX([3]FINAL_DATASET!$B:$G,MATCH(B174,[3]FINAL_DATASET!$B:$B,0),6)</f>
        <v>0</v>
      </c>
    </row>
    <row r="175" spans="1:35" x14ac:dyDescent="0.25">
      <c r="A175">
        <v>1997</v>
      </c>
      <c r="B175" t="s">
        <v>214</v>
      </c>
      <c r="D175">
        <v>0.87345576000000003</v>
      </c>
      <c r="E175">
        <v>0.10580797469174801</v>
      </c>
      <c r="F175">
        <v>0.107449163826124</v>
      </c>
      <c r="G175">
        <v>0.114963945966022</v>
      </c>
      <c r="H175">
        <v>0.12453073445142</v>
      </c>
      <c r="I175">
        <v>0.12129616350734</v>
      </c>
      <c r="J175">
        <v>0.12522437274807</v>
      </c>
      <c r="K175">
        <f t="shared" si="22"/>
        <v>2.6480351304792871E-2</v>
      </c>
      <c r="L175">
        <f t="shared" si="23"/>
        <v>0.57949017242525291</v>
      </c>
      <c r="M175">
        <f t="shared" si="24"/>
        <v>0.36137694993328973</v>
      </c>
      <c r="N175">
        <f t="shared" si="25"/>
        <v>0.58704238443702816</v>
      </c>
      <c r="O175">
        <f t="shared" si="26"/>
        <v>0.66924124496807824</v>
      </c>
      <c r="P175">
        <f t="shared" si="27"/>
        <v>0.60102879910585472</v>
      </c>
      <c r="Q175">
        <f t="shared" si="28"/>
        <v>0.62673990709737937</v>
      </c>
      <c r="R175">
        <v>0.31818181818181818</v>
      </c>
      <c r="S175">
        <v>113</v>
      </c>
      <c r="T175">
        <f t="shared" si="29"/>
        <v>0.13516746411483255</v>
      </c>
      <c r="U175">
        <v>322</v>
      </c>
      <c r="V175">
        <f t="shared" si="30"/>
        <v>0.34449244060475159</v>
      </c>
      <c r="W175">
        <v>7.4</v>
      </c>
      <c r="X175">
        <f>INDEX([1]krishna_pos!$C$1:$W$354,MATCH(B175,[1]krishna_pos!$C:$C,0),16)</f>
        <v>0.67469485600000001</v>
      </c>
      <c r="Y175">
        <f>INDEX([1]krishna_pos!$C$1:$W$354,MATCH(B175,[1]krishna_pos!$C:$C,0),17)</f>
        <v>0.27313035800000002</v>
      </c>
      <c r="Z175">
        <f>INDEX([1]krishna_pos!$C$1:$W$354,MATCH(B175,[1]krishna_pos!$C:$C,0),18)</f>
        <v>0.91689008000000005</v>
      </c>
      <c r="AA175">
        <f>INDEX([1]krishna_pos!$C$1:$W$354,MATCH(B175,[1]krishna_pos!$C:$C,0),19)</f>
        <v>0.52867132900000002</v>
      </c>
      <c r="AB175">
        <f>INDEX([1]krishna_pos!$C$1:$W$354,MATCH(B175,[1]krishna_pos!$C:$C,0),20)</f>
        <v>0.805210918</v>
      </c>
      <c r="AC175">
        <f>INDEX([1]krishna_pos!$C$1:$W$354,MATCH(B175,[1]krishna_pos!$C:$C,0),21)</f>
        <v>0.21901189200000001</v>
      </c>
      <c r="AD175">
        <f>INDEX([2]Analysis_csv!$B$1:$J$325,MATCH(B175,[2]Analysis_csv!$B:$B,0),8)</f>
        <v>6.3323009E-2</v>
      </c>
      <c r="AE175">
        <f>INDEX([2]Analysis_csv!$B$1:$J$325,MATCH(B175,[2]Analysis_csv!$B:$B,0),9)</f>
        <v>3.2740683E-2</v>
      </c>
      <c r="AF175">
        <f t="shared" si="31"/>
        <v>0.5307459591625987</v>
      </c>
      <c r="AG175">
        <f t="shared" si="32"/>
        <v>0.54032067006900475</v>
      </c>
      <c r="AH175">
        <f>INDEX([3]FINAL_DATASET!$B:$G,MATCH(B175,[3]FINAL_DATASET!$B:$B,0),3)</f>
        <v>7.4</v>
      </c>
      <c r="AI175">
        <f>INDEX([3]FINAL_DATASET!$B:$G,MATCH(B175,[3]FINAL_DATASET!$B:$B,0),6)</f>
        <v>3</v>
      </c>
    </row>
    <row r="176" spans="1:35" x14ac:dyDescent="0.25">
      <c r="A176">
        <v>1995</v>
      </c>
      <c r="B176" t="s">
        <v>215</v>
      </c>
      <c r="D176">
        <v>21.5933435</v>
      </c>
      <c r="E176">
        <v>9.2864896705200095E-2</v>
      </c>
      <c r="F176">
        <v>9.1689631940821498E-2</v>
      </c>
      <c r="G176">
        <v>0.112183158498217</v>
      </c>
      <c r="H176">
        <v>0.13460426452712701</v>
      </c>
      <c r="I176">
        <v>7.9846940406647401E-2</v>
      </c>
      <c r="J176">
        <v>9.6848203156018706E-2</v>
      </c>
      <c r="K176">
        <f t="shared" si="22"/>
        <v>0.320447412394326</v>
      </c>
      <c r="L176">
        <f t="shared" si="23"/>
        <v>0.50860339365466267</v>
      </c>
      <c r="M176">
        <f t="shared" si="24"/>
        <v>0.24166117791369693</v>
      </c>
      <c r="N176">
        <f t="shared" si="25"/>
        <v>0.57284280132429022</v>
      </c>
      <c r="O176">
        <f t="shared" si="26"/>
        <v>0.72337745350155858</v>
      </c>
      <c r="P176">
        <f t="shared" si="27"/>
        <v>0.39564574276069325</v>
      </c>
      <c r="Q176">
        <f t="shared" si="28"/>
        <v>0.48471900889986125</v>
      </c>
      <c r="R176">
        <v>0.14634146341463414</v>
      </c>
      <c r="S176">
        <v>88</v>
      </c>
      <c r="T176">
        <f t="shared" si="29"/>
        <v>0.10526315789473684</v>
      </c>
      <c r="U176">
        <v>332</v>
      </c>
      <c r="V176">
        <f t="shared" si="30"/>
        <v>0.35529157667386607</v>
      </c>
      <c r="W176">
        <v>5.8</v>
      </c>
      <c r="X176">
        <f>INDEX([1]krishna_pos!$C$1:$W$354,MATCH(B176,[1]krishna_pos!$C:$C,0),16)</f>
        <v>0.57621621599999995</v>
      </c>
      <c r="Y176">
        <f>INDEX([1]krishna_pos!$C$1:$W$354,MATCH(B176,[1]krishna_pos!$C:$C,0),17)</f>
        <v>0.37553283700000001</v>
      </c>
      <c r="Z176">
        <f>INDEX([1]krishna_pos!$C$1:$W$354,MATCH(B176,[1]krishna_pos!$C:$C,0),18)</f>
        <v>0.86796977799999997</v>
      </c>
      <c r="AA176">
        <f>INDEX([1]krishna_pos!$C$1:$W$354,MATCH(B176,[1]krishna_pos!$C:$C,0),19)</f>
        <v>0.52137931000000004</v>
      </c>
      <c r="AB176">
        <f>INDEX([1]krishna_pos!$C$1:$W$354,MATCH(B176,[1]krishna_pos!$C:$C,0),20)</f>
        <v>0.70153846200000003</v>
      </c>
      <c r="AC176">
        <f>INDEX([1]krishna_pos!$C$1:$W$354,MATCH(B176,[1]krishna_pos!$C:$C,0),21)</f>
        <v>0.270921256</v>
      </c>
      <c r="AD176">
        <f>INDEX([2]Analysis_csv!$B$1:$J$325,MATCH(B176,[2]Analysis_csv!$B:$B,0),8)</f>
        <v>1.6625000000000001E-2</v>
      </c>
      <c r="AE176">
        <f>INDEX([2]Analysis_csv!$B$1:$J$325,MATCH(B176,[2]Analysis_csv!$B:$B,0),9)</f>
        <v>2.0399095999999999E-2</v>
      </c>
      <c r="AF176">
        <f t="shared" si="31"/>
        <v>0.40994570223769389</v>
      </c>
      <c r="AG176">
        <f t="shared" si="32"/>
        <v>0.51064642017797268</v>
      </c>
      <c r="AH176">
        <f>INDEX([3]FINAL_DATASET!$B:$G,MATCH(B176,[3]FINAL_DATASET!$B:$B,0),3)</f>
        <v>5.8</v>
      </c>
      <c r="AI176">
        <f>INDEX([3]FINAL_DATASET!$B:$G,MATCH(B176,[3]FINAL_DATASET!$B:$B,0),6)</f>
        <v>2</v>
      </c>
    </row>
    <row r="177" spans="1:35" x14ac:dyDescent="0.25">
      <c r="A177">
        <v>1986</v>
      </c>
      <c r="B177" t="s">
        <v>217</v>
      </c>
      <c r="D177">
        <v>-0.62181359999999997</v>
      </c>
      <c r="E177">
        <v>0.119472553156951</v>
      </c>
      <c r="F177">
        <v>0.11693054480935999</v>
      </c>
      <c r="G177">
        <v>0.100509169989769</v>
      </c>
      <c r="H177">
        <v>0.105538960882628</v>
      </c>
      <c r="I177">
        <v>0.13786803696854599</v>
      </c>
      <c r="J177">
        <v>0.136744564496285</v>
      </c>
      <c r="K177">
        <f t="shared" si="22"/>
        <v>5.2659535815923163E-3</v>
      </c>
      <c r="L177">
        <f t="shared" si="23"/>
        <v>0.65432847222248403</v>
      </c>
      <c r="M177">
        <f t="shared" si="24"/>
        <v>0.43340135094221566</v>
      </c>
      <c r="N177">
        <f t="shared" si="25"/>
        <v>0.51323171201882001</v>
      </c>
      <c r="O177">
        <f t="shared" si="26"/>
        <v>0.56717745932254782</v>
      </c>
      <c r="P177">
        <f t="shared" si="27"/>
        <v>0.68314329405210328</v>
      </c>
      <c r="Q177">
        <f t="shared" si="28"/>
        <v>0.6843977236036437</v>
      </c>
      <c r="R177">
        <v>0.66666666666666663</v>
      </c>
      <c r="S177">
        <v>655</v>
      </c>
      <c r="T177">
        <f t="shared" si="29"/>
        <v>0.78349282296650713</v>
      </c>
      <c r="U177">
        <v>425</v>
      </c>
      <c r="V177">
        <f t="shared" si="30"/>
        <v>0.45572354211663069</v>
      </c>
      <c r="W177">
        <v>7.9</v>
      </c>
      <c r="X177">
        <f>INDEX([1]krishna_pos!$C$1:$W$354,MATCH(B177,[1]krishna_pos!$C:$C,0),16)</f>
        <v>0.67393346300000001</v>
      </c>
      <c r="Y177">
        <f>INDEX([1]krishna_pos!$C$1:$W$354,MATCH(B177,[1]krishna_pos!$C:$C,0),17)</f>
        <v>0.35020528499999998</v>
      </c>
      <c r="Z177">
        <f>INDEX([1]krishna_pos!$C$1:$W$354,MATCH(B177,[1]krishna_pos!$C:$C,0),18)</f>
        <v>0.86613207699999994</v>
      </c>
      <c r="AA177">
        <f>INDEX([1]krishna_pos!$C$1:$W$354,MATCH(B177,[1]krishna_pos!$C:$C,0),19)</f>
        <v>0.58092695900000002</v>
      </c>
      <c r="AB177">
        <f>INDEX([1]krishna_pos!$C$1:$W$354,MATCH(B177,[1]krishna_pos!$C:$C,0),20)</f>
        <v>0.63999080100000005</v>
      </c>
      <c r="AC177">
        <f>INDEX([1]krishna_pos!$C$1:$W$354,MATCH(B177,[1]krishna_pos!$C:$C,0),21)</f>
        <v>0.26168840300000001</v>
      </c>
      <c r="AD177">
        <f>INDEX([2]Analysis_csv!$B$1:$J$325,MATCH(B177,[2]Analysis_csv!$B:$B,0),8)</f>
        <v>0.11706412200000001</v>
      </c>
      <c r="AE177">
        <f>INDEX([2]Analysis_csv!$B$1:$J$325,MATCH(B177,[2]Analysis_csv!$B:$B,0),9)</f>
        <v>0.107146118</v>
      </c>
      <c r="AF177">
        <f t="shared" si="31"/>
        <v>0.66976559612036157</v>
      </c>
      <c r="AG177">
        <f t="shared" si="32"/>
        <v>0.7192219306152331</v>
      </c>
      <c r="AH177">
        <f>INDEX([3]FINAL_DATASET!$B:$G,MATCH(B177,[3]FINAL_DATASET!$B:$B,0),3)</f>
        <v>7.9</v>
      </c>
      <c r="AI177">
        <f>INDEX([3]FINAL_DATASET!$B:$G,MATCH(B177,[3]FINAL_DATASET!$B:$B,0),6)</f>
        <v>3</v>
      </c>
    </row>
    <row r="178" spans="1:35" x14ac:dyDescent="0.25">
      <c r="A178">
        <v>1989</v>
      </c>
      <c r="B178" t="s">
        <v>219</v>
      </c>
      <c r="D178">
        <v>5.2631314062500003</v>
      </c>
      <c r="E178">
        <v>0.13998433380073</v>
      </c>
      <c r="F178">
        <v>0.144635389160538</v>
      </c>
      <c r="G178">
        <v>0.13682273466109501</v>
      </c>
      <c r="H178">
        <v>0.145861635092149</v>
      </c>
      <c r="I178">
        <v>0</v>
      </c>
      <c r="J178">
        <v>0</v>
      </c>
      <c r="K178">
        <f t="shared" si="22"/>
        <v>8.8759648618418646E-2</v>
      </c>
      <c r="L178">
        <f t="shared" si="23"/>
        <v>0.76666759728976952</v>
      </c>
      <c r="M178">
        <f t="shared" si="24"/>
        <v>0.64385854309251822</v>
      </c>
      <c r="N178">
        <f t="shared" si="25"/>
        <v>0.69866029497963755</v>
      </c>
      <c r="O178">
        <f t="shared" si="26"/>
        <v>0.78387574514972458</v>
      </c>
      <c r="P178">
        <f t="shared" si="27"/>
        <v>0</v>
      </c>
      <c r="Q178">
        <f t="shared" si="28"/>
        <v>0</v>
      </c>
      <c r="R178">
        <v>0.52941176470588236</v>
      </c>
      <c r="S178">
        <v>263</v>
      </c>
      <c r="T178">
        <f t="shared" si="29"/>
        <v>0.3145933014354067</v>
      </c>
      <c r="U178">
        <v>162</v>
      </c>
      <c r="V178">
        <f t="shared" si="30"/>
        <v>0.1717062634989201</v>
      </c>
      <c r="W178">
        <v>7.3</v>
      </c>
      <c r="X178">
        <f>INDEX([1]krishna_pos!$C$1:$W$354,MATCH(B178,[1]krishna_pos!$C:$C,0),16)</f>
        <v>0.68855268300000005</v>
      </c>
      <c r="Y178">
        <f>INDEX([1]krishna_pos!$C$1:$W$354,MATCH(B178,[1]krishna_pos!$C:$C,0),17)</f>
        <v>0.31162524000000003</v>
      </c>
      <c r="Z178">
        <f>INDEX([1]krishna_pos!$C$1:$W$354,MATCH(B178,[1]krishna_pos!$C:$C,0),18)</f>
        <v>0.90336869099999995</v>
      </c>
      <c r="AA178">
        <f>INDEX([1]krishna_pos!$C$1:$W$354,MATCH(B178,[1]krishna_pos!$C:$C,0),19)</f>
        <v>0.50738254999999999</v>
      </c>
      <c r="AB178">
        <f>INDEX([1]krishna_pos!$C$1:$W$354,MATCH(B178,[1]krishna_pos!$C:$C,0),20)</f>
        <v>0.600891862</v>
      </c>
      <c r="AC178">
        <f>INDEX([1]krishna_pos!$C$1:$W$354,MATCH(B178,[1]krishna_pos!$C:$C,0),21)</f>
        <v>0.26084343399999999</v>
      </c>
      <c r="AD178">
        <f>INDEX([2]Analysis_csv!$B$1:$J$325,MATCH(B178,[2]Analysis_csv!$B:$B,0),8)</f>
        <v>2.4767681E-2</v>
      </c>
      <c r="AE178">
        <f>INDEX([2]Analysis_csv!$B$1:$J$325,MATCH(B178,[2]Analysis_csv!$B:$B,0),9)</f>
        <v>-3.8169135999999999E-2</v>
      </c>
      <c r="AF178">
        <f t="shared" si="31"/>
        <v>0.43100951155036804</v>
      </c>
      <c r="AG178">
        <f t="shared" si="32"/>
        <v>0.36982430775078307</v>
      </c>
      <c r="AH178">
        <f>INDEX([3]FINAL_DATASET!$B:$G,MATCH(B178,[3]FINAL_DATASET!$B:$B,0),3)</f>
        <v>7.3</v>
      </c>
      <c r="AI178">
        <f>INDEX([3]FINAL_DATASET!$B:$G,MATCH(B178,[3]FINAL_DATASET!$B:$B,0),6)</f>
        <v>3</v>
      </c>
    </row>
    <row r="179" spans="1:35" x14ac:dyDescent="0.25">
      <c r="A179">
        <v>1994</v>
      </c>
      <c r="B179" t="s">
        <v>220</v>
      </c>
      <c r="D179">
        <v>3.0424398620689654</v>
      </c>
      <c r="E179">
        <v>0.115662748722849</v>
      </c>
      <c r="F179">
        <v>0.10592938089828401</v>
      </c>
      <c r="G179">
        <v>9.7987110275411904E-2</v>
      </c>
      <c r="H179">
        <v>0.107168703530283</v>
      </c>
      <c r="I179">
        <v>0.15079026487762001</v>
      </c>
      <c r="J179">
        <v>0.16632361619427199</v>
      </c>
      <c r="K179">
        <f t="shared" si="22"/>
        <v>5.7253195735036566E-2</v>
      </c>
      <c r="L179">
        <f t="shared" si="23"/>
        <v>0.63346289725182492</v>
      </c>
      <c r="M179">
        <f t="shared" si="24"/>
        <v>0.3498320647277689</v>
      </c>
      <c r="N179">
        <f t="shared" si="25"/>
        <v>0.50035327490561987</v>
      </c>
      <c r="O179">
        <f t="shared" si="26"/>
        <v>0.57593586746411141</v>
      </c>
      <c r="P179">
        <f t="shared" si="27"/>
        <v>0.74717360546003941</v>
      </c>
      <c r="Q179">
        <f t="shared" si="28"/>
        <v>0.83243896914073234</v>
      </c>
      <c r="R179">
        <v>0.4</v>
      </c>
      <c r="S179">
        <v>186</v>
      </c>
      <c r="T179">
        <f t="shared" si="29"/>
        <v>0.22248803827751196</v>
      </c>
      <c r="U179">
        <v>21</v>
      </c>
      <c r="V179">
        <f t="shared" si="30"/>
        <v>1.9438444924406047E-2</v>
      </c>
      <c r="W179">
        <v>7.6</v>
      </c>
      <c r="X179">
        <f>INDEX([1]krishna_pos!$C$1:$W$354,MATCH(B179,[1]krishna_pos!$C:$C,0),16)</f>
        <v>1</v>
      </c>
      <c r="Y179">
        <f>INDEX([1]krishna_pos!$C$1:$W$354,MATCH(B179,[1]krishna_pos!$C:$C,0),17)</f>
        <v>0.32802567100000002</v>
      </c>
      <c r="Z179">
        <f>INDEX([1]krishna_pos!$C$1:$W$354,MATCH(B179,[1]krishna_pos!$C:$C,0),18)</f>
        <v>0.95677761100000003</v>
      </c>
      <c r="AA179">
        <f>INDEX([1]krishna_pos!$C$1:$W$354,MATCH(B179,[1]krishna_pos!$C:$C,0),19)</f>
        <v>0.491751622</v>
      </c>
      <c r="AB179">
        <f>INDEX([1]krishna_pos!$C$1:$W$354,MATCH(B179,[1]krishna_pos!$C:$C,0),20)</f>
        <v>0.93558474000000003</v>
      </c>
      <c r="AC179">
        <f>INDEX([1]krishna_pos!$C$1:$W$354,MATCH(B179,[1]krishna_pos!$C:$C,0),21)</f>
        <v>0.21650782199999999</v>
      </c>
      <c r="AD179">
        <f>INDEX([2]Analysis_csv!$B$1:$J$325,MATCH(B179,[2]Analysis_csv!$B:$B,0),8)</f>
        <v>3.0767742000000001E-2</v>
      </c>
      <c r="AE179">
        <f>INDEX([2]Analysis_csv!$B$1:$J$325,MATCH(B179,[2]Analysis_csv!$B:$B,0),9)</f>
        <v>0.19374761900000001</v>
      </c>
      <c r="AF179">
        <f t="shared" si="31"/>
        <v>0.4465307066909382</v>
      </c>
      <c r="AG179">
        <f t="shared" si="32"/>
        <v>0.92744754873164437</v>
      </c>
      <c r="AH179">
        <f>INDEX([3]FINAL_DATASET!$B:$G,MATCH(B179,[3]FINAL_DATASET!$B:$B,0),3)</f>
        <v>7.6</v>
      </c>
      <c r="AI179">
        <f>INDEX([3]FINAL_DATASET!$B:$G,MATCH(B179,[3]FINAL_DATASET!$B:$B,0),6)</f>
        <v>3</v>
      </c>
    </row>
    <row r="180" spans="1:35" x14ac:dyDescent="0.25">
      <c r="A180">
        <v>1999</v>
      </c>
      <c r="B180" t="s">
        <v>223</v>
      </c>
      <c r="D180">
        <v>-0.39017299999999999</v>
      </c>
      <c r="E180">
        <v>0.13961645878547699</v>
      </c>
      <c r="F180">
        <v>0.14474972717516199</v>
      </c>
      <c r="G180">
        <v>0.13606268788065001</v>
      </c>
      <c r="H180">
        <v>0.14386974829072499</v>
      </c>
      <c r="I180">
        <v>7.6503926706311398E-2</v>
      </c>
      <c r="J180">
        <v>7.3252661779504194E-2</v>
      </c>
      <c r="K180">
        <f t="shared" si="22"/>
        <v>8.552395441967767E-3</v>
      </c>
      <c r="L180">
        <f t="shared" si="23"/>
        <v>0.76465281573250998</v>
      </c>
      <c r="M180">
        <f t="shared" si="24"/>
        <v>0.64472710085118257</v>
      </c>
      <c r="N180">
        <f t="shared" si="25"/>
        <v>0.69477925496724979</v>
      </c>
      <c r="O180">
        <f t="shared" si="26"/>
        <v>0.77317113629398448</v>
      </c>
      <c r="P180">
        <f t="shared" si="27"/>
        <v>0.37908093599674492</v>
      </c>
      <c r="Q180">
        <f t="shared" si="28"/>
        <v>0.36662484651199656</v>
      </c>
      <c r="R180">
        <v>0.625</v>
      </c>
      <c r="S180">
        <v>167</v>
      </c>
      <c r="T180">
        <f t="shared" si="29"/>
        <v>0.19976076555023922</v>
      </c>
      <c r="U180">
        <v>309</v>
      </c>
      <c r="V180">
        <f t="shared" si="30"/>
        <v>0.33045356371490281</v>
      </c>
      <c r="W180">
        <v>5.3</v>
      </c>
      <c r="X180">
        <f>INDEX([1]krishna_pos!$C$1:$W$354,MATCH(B180,[1]krishna_pos!$C:$C,0),16)</f>
        <v>0.61047209099999999</v>
      </c>
      <c r="Y180">
        <f>INDEX([1]krishna_pos!$C$1:$W$354,MATCH(B180,[1]krishna_pos!$C:$C,0),17)</f>
        <v>0.41605878899999998</v>
      </c>
      <c r="Z180">
        <f>INDEX([1]krishna_pos!$C$1:$W$354,MATCH(B180,[1]krishna_pos!$C:$C,0),18)</f>
        <v>0.80636151700000003</v>
      </c>
      <c r="AA180">
        <f>INDEX([1]krishna_pos!$C$1:$W$354,MATCH(B180,[1]krishna_pos!$C:$C,0),19)</f>
        <v>0.62299420999999999</v>
      </c>
      <c r="AB180">
        <f>INDEX([1]krishna_pos!$C$1:$W$354,MATCH(B180,[1]krishna_pos!$C:$C,0),20)</f>
        <v>0.63921804900000001</v>
      </c>
      <c r="AC180">
        <f>INDEX([1]krishna_pos!$C$1:$W$354,MATCH(B180,[1]krishna_pos!$C:$C,0),21)</f>
        <v>0.37746750099999998</v>
      </c>
      <c r="AD180">
        <f>INDEX([2]Analysis_csv!$B$1:$J$325,MATCH(B180,[2]Analysis_csv!$B:$B,0),8)</f>
        <v>-5.0148502999999997E-2</v>
      </c>
      <c r="AE180">
        <f>INDEX([2]Analysis_csv!$B$1:$J$325,MATCH(B180,[2]Analysis_csv!$B:$B,0),9)</f>
        <v>-1.1334950999999999E-2</v>
      </c>
      <c r="AF180">
        <f t="shared" si="31"/>
        <v>0.23721336330273193</v>
      </c>
      <c r="AG180">
        <f t="shared" si="32"/>
        <v>0.43434472245208394</v>
      </c>
      <c r="AH180">
        <f>INDEX([3]FINAL_DATASET!$B:$G,MATCH(B180,[3]FINAL_DATASET!$B:$B,0),3)</f>
        <v>5.3</v>
      </c>
      <c r="AI180">
        <f>INDEX([3]FINAL_DATASET!$B:$G,MATCH(B180,[3]FINAL_DATASET!$B:$B,0),6)</f>
        <v>3</v>
      </c>
    </row>
    <row r="181" spans="1:35" x14ac:dyDescent="0.25">
      <c r="A181">
        <v>1943</v>
      </c>
      <c r="B181" t="s">
        <v>226</v>
      </c>
      <c r="D181">
        <v>1.5069922</v>
      </c>
      <c r="E181">
        <v>0.14874574902347301</v>
      </c>
      <c r="F181">
        <v>0.17632786509187401</v>
      </c>
      <c r="G181">
        <v>0</v>
      </c>
      <c r="H181">
        <v>0</v>
      </c>
      <c r="I181">
        <v>0</v>
      </c>
      <c r="J181">
        <v>0</v>
      </c>
      <c r="K181">
        <f t="shared" si="22"/>
        <v>3.5468761266126247E-2</v>
      </c>
      <c r="L181">
        <f t="shared" si="23"/>
        <v>0.81465220367608326</v>
      </c>
      <c r="M181">
        <f t="shared" si="24"/>
        <v>0.88460739597378035</v>
      </c>
      <c r="N181">
        <f t="shared" si="25"/>
        <v>0</v>
      </c>
      <c r="O181">
        <f t="shared" si="26"/>
        <v>0</v>
      </c>
      <c r="P181">
        <f t="shared" si="27"/>
        <v>0</v>
      </c>
      <c r="Q181">
        <f t="shared" si="28"/>
        <v>0</v>
      </c>
      <c r="R181">
        <v>0.25</v>
      </c>
      <c r="S181">
        <v>161</v>
      </c>
      <c r="T181">
        <f t="shared" si="29"/>
        <v>0.19258373205741627</v>
      </c>
      <c r="U181">
        <v>136</v>
      </c>
      <c r="V181">
        <f t="shared" si="30"/>
        <v>0.14362850971922247</v>
      </c>
      <c r="W181">
        <v>7.3</v>
      </c>
      <c r="X181">
        <f>INDEX([1]krishna_pos!$C$1:$W$354,MATCH(B181,[1]krishna_pos!$C:$C,0),16)</f>
        <v>0.73664004900000002</v>
      </c>
      <c r="Y181">
        <f>INDEX([1]krishna_pos!$C$1:$W$354,MATCH(B181,[1]krishna_pos!$C:$C,0),17)</f>
        <v>0.329235108</v>
      </c>
      <c r="Z181">
        <f>INDEX([1]krishna_pos!$C$1:$W$354,MATCH(B181,[1]krishna_pos!$C:$C,0),18)</f>
        <v>0.85376553700000002</v>
      </c>
      <c r="AA181">
        <f>INDEX([1]krishna_pos!$C$1:$W$354,MATCH(B181,[1]krishna_pos!$C:$C,0),19)</f>
        <v>0.51164487700000005</v>
      </c>
      <c r="AB181">
        <f>INDEX([1]krishna_pos!$C$1:$W$354,MATCH(B181,[1]krishna_pos!$C:$C,0),20)</f>
        <v>1</v>
      </c>
      <c r="AC181">
        <f>INDEX([1]krishna_pos!$C$1:$W$354,MATCH(B181,[1]krishna_pos!$C:$C,0),21)</f>
        <v>0.241165713</v>
      </c>
      <c r="AD181">
        <f>INDEX([2]Analysis_csv!$B$1:$J$325,MATCH(B181,[2]Analysis_csv!$B:$B,0),8)</f>
        <v>8.1996894000000001E-2</v>
      </c>
      <c r="AE181">
        <f>INDEX([2]Analysis_csv!$B$1:$J$325,MATCH(B181,[2]Analysis_csv!$B:$B,0),9)</f>
        <v>1.4897059999999999E-3</v>
      </c>
      <c r="AF181">
        <f t="shared" si="31"/>
        <v>0.57905230356769155</v>
      </c>
      <c r="AG181">
        <f t="shared" si="32"/>
        <v>0.46518047125689926</v>
      </c>
      <c r="AH181">
        <f>INDEX([3]FINAL_DATASET!$B:$G,MATCH(B181,[3]FINAL_DATASET!$B:$B,0),3)</f>
        <v>7.3</v>
      </c>
      <c r="AI181">
        <f>INDEX([3]FINAL_DATASET!$B:$G,MATCH(B181,[3]FINAL_DATASET!$B:$B,0),6)</f>
        <v>3</v>
      </c>
    </row>
    <row r="182" spans="1:35" x14ac:dyDescent="0.25">
      <c r="A182" t="s">
        <v>227</v>
      </c>
      <c r="B182" t="s">
        <v>228</v>
      </c>
      <c r="D182">
        <v>-0.73510646153846149</v>
      </c>
      <c r="E182">
        <v>0.124138004537013</v>
      </c>
      <c r="F182">
        <v>0.12341938167112</v>
      </c>
      <c r="G182">
        <v>9.0639976364372501E-2</v>
      </c>
      <c r="H182">
        <v>9.2837632988238106E-2</v>
      </c>
      <c r="I182">
        <v>0.13911419719670701</v>
      </c>
      <c r="J182">
        <v>0.13042593636203301</v>
      </c>
      <c r="K182">
        <f t="shared" si="22"/>
        <v>3.6585911302702253E-3</v>
      </c>
      <c r="L182">
        <f t="shared" si="23"/>
        <v>0.67988026293155057</v>
      </c>
      <c r="M182">
        <f t="shared" si="24"/>
        <v>0.48269317763278236</v>
      </c>
      <c r="N182">
        <f t="shared" si="25"/>
        <v>0.46283647802053846</v>
      </c>
      <c r="O182">
        <f t="shared" si="26"/>
        <v>0.4989191893441815</v>
      </c>
      <c r="P182">
        <f t="shared" si="27"/>
        <v>0.68931808279865558</v>
      </c>
      <c r="Q182">
        <f t="shared" si="28"/>
        <v>0.65277339742066409</v>
      </c>
      <c r="R182">
        <v>0.36363636363636365</v>
      </c>
      <c r="S182">
        <v>81</v>
      </c>
      <c r="T182">
        <f t="shared" si="29"/>
        <v>9.6889952153110054E-2</v>
      </c>
      <c r="U182">
        <v>203</v>
      </c>
      <c r="V182">
        <f t="shared" si="30"/>
        <v>0.21598272138228941</v>
      </c>
      <c r="W182">
        <v>7.3</v>
      </c>
      <c r="X182">
        <f>INDEX([1]krishna_pos!$C$1:$W$354,MATCH(B182,[1]krishna_pos!$C:$C,0),16)</f>
        <v>0.68191268199999999</v>
      </c>
      <c r="Y182">
        <f>INDEX([1]krishna_pos!$C$1:$W$354,MATCH(B182,[1]krishna_pos!$C:$C,0),17)</f>
        <v>0.26743647300000001</v>
      </c>
      <c r="Z182">
        <f>INDEX([1]krishna_pos!$C$1:$W$354,MATCH(B182,[1]krishna_pos!$C:$C,0),18)</f>
        <v>0.87410712599999996</v>
      </c>
      <c r="AA182">
        <f>INDEX([1]krishna_pos!$C$1:$W$354,MATCH(B182,[1]krishna_pos!$C:$C,0),19)</f>
        <v>0.44298963400000002</v>
      </c>
      <c r="AB182">
        <f>INDEX([1]krishna_pos!$C$1:$W$354,MATCH(B182,[1]krishna_pos!$C:$C,0),20)</f>
        <v>0.75739645</v>
      </c>
      <c r="AC182">
        <f>INDEX([1]krishna_pos!$C$1:$W$354,MATCH(B182,[1]krishna_pos!$C:$C,0),21)</f>
        <v>0.210437176</v>
      </c>
      <c r="AD182">
        <f>INDEX([2]Analysis_csv!$B$1:$J$325,MATCH(B182,[2]Analysis_csv!$B:$B,0),8)</f>
        <v>6.2290123000000003E-2</v>
      </c>
      <c r="AE182">
        <f>INDEX([2]Analysis_csv!$B$1:$J$325,MATCH(B182,[2]Analysis_csv!$B:$B,0),9)</f>
        <v>1.3587192E-2</v>
      </c>
      <c r="AF182">
        <f t="shared" si="31"/>
        <v>0.52807404879969355</v>
      </c>
      <c r="AG182">
        <f t="shared" si="32"/>
        <v>0.49426780197192499</v>
      </c>
      <c r="AH182">
        <f>INDEX([3]FINAL_DATASET!$B:$G,MATCH(B182,[3]FINAL_DATASET!$B:$B,0),3)</f>
        <v>7.3</v>
      </c>
      <c r="AI182">
        <f>INDEX([3]FINAL_DATASET!$B:$G,MATCH(B182,[3]FINAL_DATASET!$B:$B,0),6)</f>
        <v>1</v>
      </c>
    </row>
    <row r="183" spans="1:35" x14ac:dyDescent="0.25">
      <c r="A183">
        <v>1978</v>
      </c>
      <c r="B183" t="s">
        <v>231</v>
      </c>
      <c r="D183">
        <v>-0.38458289230769233</v>
      </c>
      <c r="E183">
        <v>5.5638449051948501E-2</v>
      </c>
      <c r="F183">
        <v>6.6625408428557201E-2</v>
      </c>
      <c r="G183">
        <v>0</v>
      </c>
      <c r="H183">
        <v>0</v>
      </c>
      <c r="I183">
        <v>0</v>
      </c>
      <c r="J183">
        <v>0</v>
      </c>
      <c r="K183">
        <f t="shared" si="22"/>
        <v>8.6317060806209503E-3</v>
      </c>
      <c r="L183">
        <f t="shared" si="23"/>
        <v>0.30472121339169572</v>
      </c>
      <c r="M183">
        <f t="shared" si="24"/>
        <v>5.1263208628789234E-2</v>
      </c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>
        <v>0.23076923076923078</v>
      </c>
      <c r="S183">
        <v>150</v>
      </c>
      <c r="T183">
        <f t="shared" si="29"/>
        <v>0.17942583732057416</v>
      </c>
      <c r="U183">
        <v>502</v>
      </c>
      <c r="V183">
        <f t="shared" si="30"/>
        <v>0.5388768898488121</v>
      </c>
      <c r="W183">
        <v>5.6</v>
      </c>
      <c r="X183">
        <f>INDEX([1]krishna_pos!$C$1:$W$354,MATCH(B183,[1]krishna_pos!$C:$C,0),16)</f>
        <v>0.69562474200000002</v>
      </c>
      <c r="Y183">
        <f>INDEX([1]krishna_pos!$C$1:$W$354,MATCH(B183,[1]krishna_pos!$C:$C,0),17)</f>
        <v>0.36404243400000003</v>
      </c>
      <c r="Z183">
        <f>INDEX([1]krishna_pos!$C$1:$W$354,MATCH(B183,[1]krishna_pos!$C:$C,0),18)</f>
        <v>0.870890363</v>
      </c>
      <c r="AA183">
        <f>INDEX([1]krishna_pos!$C$1:$W$354,MATCH(B183,[1]krishna_pos!$C:$C,0),19)</f>
        <v>0.51623931599999995</v>
      </c>
      <c r="AB183">
        <f>INDEX([1]krishna_pos!$C$1:$W$354,MATCH(B183,[1]krishna_pos!$C:$C,0),20)</f>
        <v>0.75085977999999998</v>
      </c>
      <c r="AC183">
        <f>INDEX([1]krishna_pos!$C$1:$W$354,MATCH(B183,[1]krishna_pos!$C:$C,0),21)</f>
        <v>0.271973466</v>
      </c>
      <c r="AD183">
        <f>INDEX([2]Analysis_csv!$B$1:$J$325,MATCH(B183,[2]Analysis_csv!$B:$B,0),8)</f>
        <v>1.8054000000000001E-2</v>
      </c>
      <c r="AE183">
        <f>INDEX([2]Analysis_csv!$B$1:$J$325,MATCH(B183,[2]Analysis_csv!$B:$B,0),9)</f>
        <v>3.7553780000000002E-3</v>
      </c>
      <c r="AF183">
        <f t="shared" si="31"/>
        <v>0.41364229596497004</v>
      </c>
      <c r="AG183">
        <f t="shared" si="32"/>
        <v>0.47062807836764725</v>
      </c>
      <c r="AH183">
        <f>INDEX([3]FINAL_DATASET!$B:$G,MATCH(B183,[3]FINAL_DATASET!$B:$B,0),3)</f>
        <v>5.6</v>
      </c>
      <c r="AI183">
        <f>INDEX([3]FINAL_DATASET!$B:$G,MATCH(B183,[3]FINAL_DATASET!$B:$B,0),6)</f>
        <v>2</v>
      </c>
    </row>
    <row r="184" spans="1:35" x14ac:dyDescent="0.25">
      <c r="A184">
        <v>1987</v>
      </c>
      <c r="B184" t="s">
        <v>233</v>
      </c>
      <c r="D184">
        <v>8.3942003500000002</v>
      </c>
      <c r="E184">
        <v>5.8414283286678997E-2</v>
      </c>
      <c r="F184">
        <v>7.2033141146001997E-2</v>
      </c>
      <c r="G184">
        <v>0</v>
      </c>
      <c r="H184">
        <v>0</v>
      </c>
      <c r="I184">
        <v>0</v>
      </c>
      <c r="J184">
        <v>0</v>
      </c>
      <c r="K184">
        <f t="shared" si="22"/>
        <v>0.13318224139559826</v>
      </c>
      <c r="L184">
        <f t="shared" si="23"/>
        <v>0.31992393004886793</v>
      </c>
      <c r="M184">
        <f t="shared" si="24"/>
        <v>9.2342531406661682E-2</v>
      </c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>
        <v>0.31818181818181818</v>
      </c>
      <c r="S184">
        <v>234</v>
      </c>
      <c r="T184">
        <f t="shared" si="29"/>
        <v>0.27990430622009571</v>
      </c>
      <c r="U184">
        <v>396</v>
      </c>
      <c r="V184">
        <f t="shared" si="30"/>
        <v>0.4244060475161987</v>
      </c>
      <c r="W184">
        <v>2.6</v>
      </c>
      <c r="X184">
        <f>INDEX([1]krishna_pos!$C$1:$W$354,MATCH(B184,[1]krishna_pos!$C:$C,0),16)</f>
        <v>0.63404073100000002</v>
      </c>
      <c r="Y184">
        <f>INDEX([1]krishna_pos!$C$1:$W$354,MATCH(B184,[1]krishna_pos!$C:$C,0),17)</f>
        <v>0.32898597000000002</v>
      </c>
      <c r="Z184">
        <f>INDEX([1]krishna_pos!$C$1:$W$354,MATCH(B184,[1]krishna_pos!$C:$C,0),18)</f>
        <v>0.87089831200000001</v>
      </c>
      <c r="AA184">
        <f>INDEX([1]krishna_pos!$C$1:$W$354,MATCH(B184,[1]krishna_pos!$C:$C,0),19)</f>
        <v>0.56273899500000002</v>
      </c>
      <c r="AB184">
        <f>INDEX([1]krishna_pos!$C$1:$W$354,MATCH(B184,[1]krishna_pos!$C:$C,0),20)</f>
        <v>0.75081256799999996</v>
      </c>
      <c r="AC184">
        <f>INDEX([1]krishna_pos!$C$1:$W$354,MATCH(B184,[1]krishna_pos!$C:$C,0),21)</f>
        <v>0.22465706199999999</v>
      </c>
      <c r="AD184">
        <f>INDEX([2]Analysis_csv!$B$1:$J$325,MATCH(B184,[2]Analysis_csv!$B:$B,0),8)</f>
        <v>2.5223077E-2</v>
      </c>
      <c r="AE184">
        <f>INDEX([2]Analysis_csv!$B$1:$J$325,MATCH(B184,[2]Analysis_csv!$B:$B,0),9)</f>
        <v>7.7363639999999999E-3</v>
      </c>
      <c r="AF184">
        <f t="shared" si="31"/>
        <v>0.43218754793737063</v>
      </c>
      <c r="AG184">
        <f t="shared" si="32"/>
        <v>0.48020000565517518</v>
      </c>
      <c r="AH184">
        <f>INDEX([3]FINAL_DATASET!$B:$G,MATCH(B184,[3]FINAL_DATASET!$B:$B,0),3)</f>
        <v>2.6</v>
      </c>
      <c r="AI184">
        <f>INDEX([3]FINAL_DATASET!$B:$G,MATCH(B184,[3]FINAL_DATASET!$B:$B,0),6)</f>
        <v>3</v>
      </c>
    </row>
    <row r="185" spans="1:35" x14ac:dyDescent="0.25">
      <c r="A185">
        <v>1996</v>
      </c>
      <c r="B185" t="s">
        <v>234</v>
      </c>
      <c r="D185">
        <v>3.2920514634146341</v>
      </c>
      <c r="E185">
        <v>0.111167479008486</v>
      </c>
      <c r="F185">
        <v>0.11467099728896001</v>
      </c>
      <c r="G185">
        <v>0.10860102539871599</v>
      </c>
      <c r="H185">
        <v>0.104922729362435</v>
      </c>
      <c r="I185">
        <v>0.134778013730281</v>
      </c>
      <c r="J185">
        <v>0.135178909030233</v>
      </c>
      <c r="K185">
        <f t="shared" si="22"/>
        <v>6.0794604346038943E-2</v>
      </c>
      <c r="L185">
        <f t="shared" si="23"/>
        <v>0.60884315918894916</v>
      </c>
      <c r="M185">
        <f t="shared" si="24"/>
        <v>0.4162369149812773</v>
      </c>
      <c r="N185">
        <f t="shared" si="25"/>
        <v>0.55455129316117113</v>
      </c>
      <c r="O185">
        <f t="shared" si="26"/>
        <v>0.56386576641734454</v>
      </c>
      <c r="P185">
        <f t="shared" si="27"/>
        <v>0.66783206818640473</v>
      </c>
      <c r="Q185">
        <f t="shared" si="28"/>
        <v>0.6765617190000186</v>
      </c>
      <c r="R185">
        <v>0.41176470588235292</v>
      </c>
      <c r="S185">
        <v>179</v>
      </c>
      <c r="T185">
        <f t="shared" si="29"/>
        <v>0.21411483253588517</v>
      </c>
      <c r="U185">
        <v>394</v>
      </c>
      <c r="V185">
        <f t="shared" si="30"/>
        <v>0.4222462203023758</v>
      </c>
      <c r="W185">
        <v>7.3</v>
      </c>
      <c r="X185">
        <f>INDEX([1]krishna_pos!$C$1:$W$354,MATCH(B185,[1]krishna_pos!$C:$C,0),16)</f>
        <v>0.63631122600000001</v>
      </c>
      <c r="Y185">
        <f>INDEX([1]krishna_pos!$C$1:$W$354,MATCH(B185,[1]krishna_pos!$C:$C,0),17)</f>
        <v>0.28241206000000002</v>
      </c>
      <c r="Z185">
        <f>INDEX([1]krishna_pos!$C$1:$W$354,MATCH(B185,[1]krishna_pos!$C:$C,0),18)</f>
        <v>0.82032043499999996</v>
      </c>
      <c r="AA185">
        <f>INDEX([1]krishna_pos!$C$1:$W$354,MATCH(B185,[1]krishna_pos!$C:$C,0),19)</f>
        <v>0.46</v>
      </c>
      <c r="AB185">
        <f>INDEX([1]krishna_pos!$C$1:$W$354,MATCH(B185,[1]krishna_pos!$C:$C,0),20)</f>
        <v>0.58142994699999995</v>
      </c>
      <c r="AC185">
        <f>INDEX([1]krishna_pos!$C$1:$W$354,MATCH(B185,[1]krishna_pos!$C:$C,0),21)</f>
        <v>0.21343283599999999</v>
      </c>
      <c r="AD185">
        <f>INDEX([2]Analysis_csv!$B$1:$J$325,MATCH(B185,[2]Analysis_csv!$B:$B,0),8)</f>
        <v>9.8752514E-2</v>
      </c>
      <c r="AE185">
        <f>INDEX([2]Analysis_csv!$B$1:$J$325,MATCH(B185,[2]Analysis_csv!$B:$B,0),9)</f>
        <v>8.9327919000000006E-2</v>
      </c>
      <c r="AF185">
        <f t="shared" si="31"/>
        <v>0.6223964041895419</v>
      </c>
      <c r="AG185">
        <f t="shared" si="32"/>
        <v>0.67637965354550633</v>
      </c>
      <c r="AH185">
        <f>INDEX([3]FINAL_DATASET!$B:$G,MATCH(B185,[3]FINAL_DATASET!$B:$B,0),3)</f>
        <v>7.3</v>
      </c>
      <c r="AI185">
        <f>INDEX([3]FINAL_DATASET!$B:$G,MATCH(B185,[3]FINAL_DATASET!$B:$B,0),6)</f>
        <v>2</v>
      </c>
    </row>
    <row r="186" spans="1:35" x14ac:dyDescent="0.25">
      <c r="A186">
        <v>2001</v>
      </c>
      <c r="B186" t="s">
        <v>235</v>
      </c>
      <c r="D186">
        <v>1.2556962173913044</v>
      </c>
      <c r="E186">
        <v>8.5753411955447598E-2</v>
      </c>
      <c r="F186">
        <v>9.4427674890537897E-2</v>
      </c>
      <c r="G186">
        <v>9.5789646053823299E-2</v>
      </c>
      <c r="H186">
        <v>0.12731929878787701</v>
      </c>
      <c r="I186">
        <v>0.111345708887318</v>
      </c>
      <c r="J186">
        <v>0.113510402554912</v>
      </c>
      <c r="K186">
        <f t="shared" si="22"/>
        <v>3.1903455198928191E-2</v>
      </c>
      <c r="L186">
        <f t="shared" si="23"/>
        <v>0.46965514295957561</v>
      </c>
      <c r="M186">
        <f t="shared" si="24"/>
        <v>0.26246045849726546</v>
      </c>
      <c r="N186">
        <f t="shared" si="25"/>
        <v>0.48913232536777346</v>
      </c>
      <c r="O186">
        <f t="shared" si="26"/>
        <v>0.68422728256293475</v>
      </c>
      <c r="P186">
        <f t="shared" si="27"/>
        <v>0.55172377891478142</v>
      </c>
      <c r="Q186">
        <f t="shared" si="28"/>
        <v>0.56811224197525989</v>
      </c>
      <c r="R186">
        <v>0.26804123711340205</v>
      </c>
      <c r="S186">
        <v>74</v>
      </c>
      <c r="T186">
        <f t="shared" si="29"/>
        <v>8.8516746411483258E-2</v>
      </c>
      <c r="U186">
        <v>212</v>
      </c>
      <c r="V186">
        <f t="shared" si="30"/>
        <v>0.22570194384449244</v>
      </c>
      <c r="W186">
        <v>5.7</v>
      </c>
      <c r="X186">
        <f>INDEX([1]krishna_pos!$C$1:$W$354,MATCH(B186,[1]krishna_pos!$C:$C,0),16)</f>
        <v>0.61384406000000002</v>
      </c>
      <c r="Y186">
        <f>INDEX([1]krishna_pos!$C$1:$W$354,MATCH(B186,[1]krishna_pos!$C:$C,0),17)</f>
        <v>0.27374970100000001</v>
      </c>
      <c r="Z186">
        <f>INDEX([1]krishna_pos!$C$1:$W$354,MATCH(B186,[1]krishna_pos!$C:$C,0),18)</f>
        <v>0.77967867000000002</v>
      </c>
      <c r="AA186">
        <f>INDEX([1]krishna_pos!$C$1:$W$354,MATCH(B186,[1]krishna_pos!$C:$C,0),19)</f>
        <v>0.44542124500000002</v>
      </c>
      <c r="AB186">
        <f>INDEX([1]krishna_pos!$C$1:$W$354,MATCH(B186,[1]krishna_pos!$C:$C,0),20)</f>
        <v>0.59251060700000002</v>
      </c>
      <c r="AC186">
        <f>INDEX([1]krishna_pos!$C$1:$W$354,MATCH(B186,[1]krishna_pos!$C:$C,0),21)</f>
        <v>0.20469083199999999</v>
      </c>
      <c r="AD186">
        <f>INDEX([2]Analysis_csv!$B$1:$J$325,MATCH(B186,[2]Analysis_csv!$B:$B,0),8)</f>
        <v>0.167636486</v>
      </c>
      <c r="AE186">
        <f>INDEX([2]Analysis_csv!$B$1:$J$325,MATCH(B186,[2]Analysis_csv!$B:$B,0),9)</f>
        <v>5.7981131999999998E-2</v>
      </c>
      <c r="AF186">
        <f t="shared" si="31"/>
        <v>0.80058818781800345</v>
      </c>
      <c r="AG186">
        <f t="shared" si="32"/>
        <v>0.60100908809724141</v>
      </c>
      <c r="AH186">
        <f>INDEX([3]FINAL_DATASET!$B:$G,MATCH(B186,[3]FINAL_DATASET!$B:$B,0),3)</f>
        <v>5.7</v>
      </c>
      <c r="AI186">
        <f>INDEX([3]FINAL_DATASET!$B:$G,MATCH(B186,[3]FINAL_DATASET!$B:$B,0),6)</f>
        <v>2</v>
      </c>
    </row>
    <row r="187" spans="1:35" x14ac:dyDescent="0.25">
      <c r="A187">
        <v>1993</v>
      </c>
      <c r="B187" t="s">
        <v>236</v>
      </c>
      <c r="D187">
        <v>4.4710518400000003</v>
      </c>
      <c r="E187">
        <v>8.8375357599974197E-2</v>
      </c>
      <c r="F187">
        <v>0.107092465642758</v>
      </c>
      <c r="G187">
        <v>0.109591790022858</v>
      </c>
      <c r="H187">
        <v>0.12904576056162301</v>
      </c>
      <c r="I187">
        <v>0.11355960340077501</v>
      </c>
      <c r="J187">
        <v>0.122625266996128</v>
      </c>
      <c r="K187">
        <f t="shared" si="22"/>
        <v>7.7521880095663867E-2</v>
      </c>
      <c r="L187">
        <f t="shared" si="23"/>
        <v>0.48401504104913673</v>
      </c>
      <c r="M187">
        <f t="shared" si="24"/>
        <v>0.35866732640446697</v>
      </c>
      <c r="N187">
        <f t="shared" si="25"/>
        <v>0.55961045168678469</v>
      </c>
      <c r="O187">
        <f t="shared" si="26"/>
        <v>0.69350546944540514</v>
      </c>
      <c r="P187">
        <f t="shared" si="27"/>
        <v>0.56269374137933681</v>
      </c>
      <c r="Q187">
        <f t="shared" si="28"/>
        <v>0.61373155048308359</v>
      </c>
      <c r="R187">
        <v>0.33673469387755101</v>
      </c>
      <c r="S187">
        <v>155</v>
      </c>
      <c r="T187">
        <f t="shared" si="29"/>
        <v>0.1854066985645933</v>
      </c>
      <c r="U187">
        <v>384</v>
      </c>
      <c r="V187">
        <f t="shared" si="30"/>
        <v>0.41144708423326132</v>
      </c>
      <c r="W187">
        <v>7.9</v>
      </c>
      <c r="X187">
        <f>INDEX([1]krishna_pos!$C$1:$W$354,MATCH(B187,[1]krishna_pos!$C:$C,0),16)</f>
        <v>0.61581167199999998</v>
      </c>
      <c r="Y187">
        <f>INDEX([1]krishna_pos!$C$1:$W$354,MATCH(B187,[1]krishna_pos!$C:$C,0),17)</f>
        <v>0.30391959800000001</v>
      </c>
      <c r="Z187">
        <f>INDEX([1]krishna_pos!$C$1:$W$354,MATCH(B187,[1]krishna_pos!$C:$C,0),18)</f>
        <v>0.80463106799999995</v>
      </c>
      <c r="AA187">
        <f>INDEX([1]krishna_pos!$C$1:$W$354,MATCH(B187,[1]krishna_pos!$C:$C,0),19)</f>
        <v>0.45852991500000001</v>
      </c>
      <c r="AB187">
        <f>INDEX([1]krishna_pos!$C$1:$W$354,MATCH(B187,[1]krishna_pos!$C:$C,0),20)</f>
        <v>0.56410256400000003</v>
      </c>
      <c r="AC187">
        <f>INDEX([1]krishna_pos!$C$1:$W$354,MATCH(B187,[1]krishna_pos!$C:$C,0),21)</f>
        <v>0.198739635</v>
      </c>
      <c r="AD187">
        <f>INDEX([2]Analysis_csv!$B$1:$J$325,MATCH(B187,[2]Analysis_csv!$B:$B,0),8)</f>
        <v>3.0770967999999999E-2</v>
      </c>
      <c r="AE187">
        <f>INDEX([2]Analysis_csv!$B$1:$J$325,MATCH(B187,[2]Analysis_csv!$B:$B,0),9)</f>
        <v>5.9570312E-2</v>
      </c>
      <c r="AF187">
        <f t="shared" si="31"/>
        <v>0.44653905183534981</v>
      </c>
      <c r="AG187">
        <f t="shared" si="32"/>
        <v>0.60483013027292187</v>
      </c>
      <c r="AH187">
        <f>INDEX([3]FINAL_DATASET!$B:$G,MATCH(B187,[3]FINAL_DATASET!$B:$B,0),3)</f>
        <v>7.9</v>
      </c>
      <c r="AI187">
        <f>INDEX([3]FINAL_DATASET!$B:$G,MATCH(B187,[3]FINAL_DATASET!$B:$B,0),6)</f>
        <v>3</v>
      </c>
    </row>
    <row r="188" spans="1:35" x14ac:dyDescent="0.25">
      <c r="A188">
        <v>2003</v>
      </c>
      <c r="B188" t="s">
        <v>237</v>
      </c>
      <c r="D188">
        <v>2.9653850430107527</v>
      </c>
      <c r="E188">
        <v>0.15268030012484701</v>
      </c>
      <c r="F188">
        <v>0.16572549843634199</v>
      </c>
      <c r="G188">
        <v>8.2715685657319293E-2</v>
      </c>
      <c r="H188">
        <v>9.2365027528715005E-2</v>
      </c>
      <c r="I188">
        <v>0</v>
      </c>
      <c r="J188">
        <v>0</v>
      </c>
      <c r="K188">
        <f t="shared" si="22"/>
        <v>5.615996690167762E-2</v>
      </c>
      <c r="L188">
        <f t="shared" si="23"/>
        <v>0.83620099243981916</v>
      </c>
      <c r="M188">
        <f t="shared" si="24"/>
        <v>0.804067534851031</v>
      </c>
      <c r="N188">
        <f t="shared" si="25"/>
        <v>0.42237253541182196</v>
      </c>
      <c r="O188">
        <f t="shared" si="26"/>
        <v>0.49637935797240607</v>
      </c>
      <c r="P188">
        <f t="shared" si="27"/>
        <v>0</v>
      </c>
      <c r="Q188">
        <f t="shared" si="28"/>
        <v>0</v>
      </c>
      <c r="R188">
        <v>0.2558139534883721</v>
      </c>
      <c r="S188">
        <v>178</v>
      </c>
      <c r="T188">
        <f t="shared" si="29"/>
        <v>0.21291866028708134</v>
      </c>
      <c r="U188">
        <v>46</v>
      </c>
      <c r="V188">
        <f t="shared" si="30"/>
        <v>4.6436285097192227E-2</v>
      </c>
      <c r="W188">
        <v>5.8</v>
      </c>
      <c r="X188">
        <f>INDEX([1]krishna_pos!$C$1:$W$354,MATCH(B188,[1]krishna_pos!$C:$C,0),16)</f>
        <v>0.85239085199999998</v>
      </c>
      <c r="Y188">
        <f>INDEX([1]krishna_pos!$C$1:$W$354,MATCH(B188,[1]krishna_pos!$C:$C,0),17)</f>
        <v>0.33853477900000001</v>
      </c>
      <c r="Z188">
        <f>INDEX([1]krishna_pos!$C$1:$W$354,MATCH(B188,[1]krishna_pos!$C:$C,0),18)</f>
        <v>0.81831305399999998</v>
      </c>
      <c r="AA188">
        <f>INDEX([1]krishna_pos!$C$1:$W$354,MATCH(B188,[1]krishna_pos!$C:$C,0),19)</f>
        <v>0.56842105300000001</v>
      </c>
      <c r="AB188">
        <f>INDEX([1]krishna_pos!$C$1:$W$354,MATCH(B188,[1]krishna_pos!$C:$C,0),20)</f>
        <v>0.60749506900000005</v>
      </c>
      <c r="AC188">
        <f>INDEX([1]krishna_pos!$C$1:$W$354,MATCH(B188,[1]krishna_pos!$C:$C,0),21)</f>
        <v>0.207384132</v>
      </c>
      <c r="AD188">
        <f>INDEX([2]Analysis_csv!$B$1:$J$325,MATCH(B188,[2]Analysis_csv!$B:$B,0),8)</f>
        <v>-6.7717416000000002E-2</v>
      </c>
      <c r="AE188">
        <f>INDEX([2]Analysis_csv!$B$1:$J$325,MATCH(B188,[2]Analysis_csv!$B:$B,0),9)</f>
        <v>4.3456520000000002E-3</v>
      </c>
      <c r="AF188">
        <f t="shared" si="31"/>
        <v>0.19176540417686638</v>
      </c>
      <c r="AG188">
        <f t="shared" si="32"/>
        <v>0.47204733977869423</v>
      </c>
      <c r="AH188">
        <f>INDEX([3]FINAL_DATASET!$B:$G,MATCH(B188,[3]FINAL_DATASET!$B:$B,0),3)</f>
        <v>5.8</v>
      </c>
      <c r="AI188">
        <f>INDEX([3]FINAL_DATASET!$B:$G,MATCH(B188,[3]FINAL_DATASET!$B:$B,0),6)</f>
        <v>3</v>
      </c>
    </row>
    <row r="189" spans="1:35" x14ac:dyDescent="0.25">
      <c r="A189">
        <v>2005</v>
      </c>
      <c r="B189" t="s">
        <v>238</v>
      </c>
      <c r="D189">
        <v>13.604761904761904</v>
      </c>
      <c r="E189">
        <v>0.14956390556045901</v>
      </c>
      <c r="F189">
        <v>0.15079848898225201</v>
      </c>
      <c r="G189">
        <v>9.0714629395911003E-2</v>
      </c>
      <c r="H189">
        <v>0.111286932212732</v>
      </c>
      <c r="I189">
        <v>0.13353264409703899</v>
      </c>
      <c r="J189">
        <v>0.139399001810142</v>
      </c>
      <c r="K189">
        <f t="shared" si="22"/>
        <v>0.20710800229257625</v>
      </c>
      <c r="L189">
        <f t="shared" si="23"/>
        <v>0.81913309156823044</v>
      </c>
      <c r="M189">
        <f t="shared" si="24"/>
        <v>0.69067593960912455</v>
      </c>
      <c r="N189">
        <f t="shared" si="25"/>
        <v>0.46321768008586051</v>
      </c>
      <c r="O189">
        <f t="shared" si="26"/>
        <v>0.59806766089363284</v>
      </c>
      <c r="P189">
        <f t="shared" si="27"/>
        <v>0.66166119687879699</v>
      </c>
      <c r="Q189">
        <f t="shared" si="28"/>
        <v>0.69768301111576014</v>
      </c>
      <c r="R189">
        <v>0.16</v>
      </c>
      <c r="S189">
        <v>44</v>
      </c>
      <c r="T189">
        <f t="shared" si="29"/>
        <v>5.2631578947368418E-2</v>
      </c>
      <c r="U189">
        <v>99</v>
      </c>
      <c r="V189">
        <f t="shared" si="30"/>
        <v>0.10367170626349892</v>
      </c>
      <c r="W189">
        <v>7.6</v>
      </c>
      <c r="X189">
        <f>INDEX([1]krishna_pos!$C$1:$W$354,MATCH(B189,[1]krishna_pos!$C:$C,0),16)</f>
        <v>0.68191268199999999</v>
      </c>
      <c r="Y189">
        <f>INDEX([1]krishna_pos!$C$1:$W$354,MATCH(B189,[1]krishna_pos!$C:$C,0),17)</f>
        <v>0.32289653400000001</v>
      </c>
      <c r="Z189">
        <f>INDEX([1]krishna_pos!$C$1:$W$354,MATCH(B189,[1]krishna_pos!$C:$C,0),18)</f>
        <v>0.941060012</v>
      </c>
      <c r="AA189">
        <f>INDEX([1]krishna_pos!$C$1:$W$354,MATCH(B189,[1]krishna_pos!$C:$C,0),19)</f>
        <v>0.50532544400000001</v>
      </c>
      <c r="AB189">
        <f>INDEX([1]krishna_pos!$C$1:$W$354,MATCH(B189,[1]krishna_pos!$C:$C,0),20)</f>
        <v>0.97199210999999996</v>
      </c>
      <c r="AC189">
        <f>INDEX([1]krishna_pos!$C$1:$W$354,MATCH(B189,[1]krishna_pos!$C:$C,0),21)</f>
        <v>0.28396479099999999</v>
      </c>
      <c r="AD189">
        <f>INDEX([2]Analysis_csv!$B$1:$J$325,MATCH(B189,[2]Analysis_csv!$B:$B,0),8)</f>
        <v>6.0749999999999997E-3</v>
      </c>
      <c r="AE189">
        <f>INDEX([2]Analysis_csv!$B$1:$J$325,MATCH(B189,[2]Analysis_csv!$B:$B,0),9)</f>
        <v>5.4420202000000001E-2</v>
      </c>
      <c r="AF189">
        <f t="shared" si="31"/>
        <v>0.38265454490895751</v>
      </c>
      <c r="AG189">
        <f t="shared" si="32"/>
        <v>0.59244714815673993</v>
      </c>
      <c r="AH189">
        <f>INDEX([3]FINAL_DATASET!$B:$G,MATCH(B189,[3]FINAL_DATASET!$B:$B,0),3)</f>
        <v>7.6</v>
      </c>
      <c r="AI189">
        <f>INDEX([3]FINAL_DATASET!$B:$G,MATCH(B189,[3]FINAL_DATASET!$B:$B,0),6)</f>
        <v>0</v>
      </c>
    </row>
    <row r="190" spans="1:35" x14ac:dyDescent="0.25">
      <c r="A190">
        <v>1971</v>
      </c>
      <c r="B190" t="s">
        <v>239</v>
      </c>
      <c r="D190">
        <v>2.8302943333333332</v>
      </c>
      <c r="E190">
        <v>0.14171265626045601</v>
      </c>
      <c r="F190">
        <v>0.140395961746382</v>
      </c>
      <c r="G190">
        <v>0.12503906335230899</v>
      </c>
      <c r="H190">
        <v>0.105077020759399</v>
      </c>
      <c r="I190">
        <v>6.3141056719500793E-2</v>
      </c>
      <c r="J190">
        <v>5.9052101139419E-2</v>
      </c>
      <c r="K190">
        <f t="shared" si="22"/>
        <v>5.4243343636016524E-2</v>
      </c>
      <c r="L190">
        <f t="shared" si="23"/>
        <v>0.77613329099679751</v>
      </c>
      <c r="M190">
        <f t="shared" si="24"/>
        <v>0.61165413946552749</v>
      </c>
      <c r="N190">
        <f t="shared" si="25"/>
        <v>0.63848913049493528</v>
      </c>
      <c r="O190">
        <f t="shared" si="26"/>
        <v>0.56469494458807412</v>
      </c>
      <c r="P190">
        <f t="shared" si="27"/>
        <v>0.3128672201746906</v>
      </c>
      <c r="Q190">
        <f t="shared" si="28"/>
        <v>0.29555195661856432</v>
      </c>
      <c r="R190">
        <v>0.52941176470588236</v>
      </c>
      <c r="S190">
        <v>191</v>
      </c>
      <c r="T190">
        <f t="shared" si="29"/>
        <v>0.2284688995215311</v>
      </c>
      <c r="U190">
        <v>271</v>
      </c>
      <c r="V190">
        <f t="shared" si="30"/>
        <v>0.2894168466522678</v>
      </c>
      <c r="W190">
        <v>7.2</v>
      </c>
      <c r="X190">
        <f>INDEX([1]krishna_pos!$C$1:$W$354,MATCH(B190,[1]krishna_pos!$C:$C,0),16)</f>
        <v>0.54314747799999996</v>
      </c>
      <c r="Y190">
        <f>INDEX([1]krishna_pos!$C$1:$W$354,MATCH(B190,[1]krishna_pos!$C:$C,0),17)</f>
        <v>0.32970824300000001</v>
      </c>
      <c r="Z190">
        <f>INDEX([1]krishna_pos!$C$1:$W$354,MATCH(B190,[1]krishna_pos!$C:$C,0),18)</f>
        <v>0.766967132</v>
      </c>
      <c r="AA190">
        <f>INDEX([1]krishna_pos!$C$1:$W$354,MATCH(B190,[1]krishna_pos!$C:$C,0),19)</f>
        <v>0.55099885199999998</v>
      </c>
      <c r="AB190">
        <f>INDEX([1]krishna_pos!$C$1:$W$354,MATCH(B190,[1]krishna_pos!$C:$C,0),20)</f>
        <v>0.48859277200000001</v>
      </c>
      <c r="AC190">
        <f>INDEX([1]krishna_pos!$C$1:$W$354,MATCH(B190,[1]krishna_pos!$C:$C,0),21)</f>
        <v>0.244508799</v>
      </c>
      <c r="AD190">
        <f>INDEX([2]Analysis_csv!$B$1:$J$325,MATCH(B190,[2]Analysis_csv!$B:$B,0),8)</f>
        <v>6.0481152000000003E-2</v>
      </c>
      <c r="AE190">
        <f>INDEX([2]Analysis_csv!$B$1:$J$325,MATCH(B190,[2]Analysis_csv!$B:$B,0),9)</f>
        <v>-1.4398892999999999E-2</v>
      </c>
      <c r="AF190">
        <f t="shared" si="31"/>
        <v>0.52339453105901856</v>
      </c>
      <c r="AG190">
        <f t="shared" si="32"/>
        <v>0.42697774602031485</v>
      </c>
      <c r="AH190">
        <f>INDEX([3]FINAL_DATASET!$B:$G,MATCH(B190,[3]FINAL_DATASET!$B:$B,0),3)</f>
        <v>7.2</v>
      </c>
      <c r="AI190">
        <f>INDEX([3]FINAL_DATASET!$B:$G,MATCH(B190,[3]FINAL_DATASET!$B:$B,0),6)</f>
        <v>3</v>
      </c>
    </row>
    <row r="191" spans="1:35" x14ac:dyDescent="0.25">
      <c r="A191">
        <v>1979</v>
      </c>
      <c r="B191" t="s">
        <v>240</v>
      </c>
      <c r="D191">
        <v>13.880952380952381</v>
      </c>
      <c r="E191">
        <v>9.2940395013193206E-2</v>
      </c>
      <c r="F191">
        <v>9.6095298150148098E-2</v>
      </c>
      <c r="G191">
        <v>0</v>
      </c>
      <c r="H191">
        <v>0</v>
      </c>
      <c r="I191">
        <v>0</v>
      </c>
      <c r="J191">
        <v>0</v>
      </c>
      <c r="K191">
        <f t="shared" si="22"/>
        <v>0.21102650337740081</v>
      </c>
      <c r="L191">
        <f t="shared" si="23"/>
        <v>0.5090168835418305</v>
      </c>
      <c r="M191">
        <f t="shared" si="24"/>
        <v>0.27512839859948718</v>
      </c>
      <c r="N191">
        <f t="shared" si="25"/>
        <v>0</v>
      </c>
      <c r="O191">
        <f t="shared" si="26"/>
        <v>0</v>
      </c>
      <c r="P191">
        <f t="shared" si="27"/>
        <v>0</v>
      </c>
      <c r="Q191">
        <f t="shared" si="28"/>
        <v>0</v>
      </c>
      <c r="R191">
        <v>0.47058823529411764</v>
      </c>
      <c r="S191">
        <v>106</v>
      </c>
      <c r="T191">
        <f t="shared" si="29"/>
        <v>0.12679425837320574</v>
      </c>
      <c r="U191">
        <v>485</v>
      </c>
      <c r="V191">
        <f t="shared" si="30"/>
        <v>0.52051835853131745</v>
      </c>
      <c r="W191">
        <v>7.7</v>
      </c>
      <c r="X191">
        <f>INDEX([1]krishna_pos!$C$1:$W$354,MATCH(B191,[1]krishna_pos!$C:$C,0),16)</f>
        <v>0.63743112000000002</v>
      </c>
      <c r="Y191">
        <f>INDEX([1]krishna_pos!$C$1:$W$354,MATCH(B191,[1]krishna_pos!$C:$C,0),17)</f>
        <v>0.34822155500000002</v>
      </c>
      <c r="Z191">
        <f>INDEX([1]krishna_pos!$C$1:$W$354,MATCH(B191,[1]krishna_pos!$C:$C,0),18)</f>
        <v>0.814961347</v>
      </c>
      <c r="AA191">
        <f>INDEX([1]krishna_pos!$C$1:$W$354,MATCH(B191,[1]krishna_pos!$C:$C,0),19)</f>
        <v>0.54748603399999995</v>
      </c>
      <c r="AB191">
        <f>INDEX([1]krishna_pos!$C$1:$W$354,MATCH(B191,[1]krishna_pos!$C:$C,0),20)</f>
        <v>0.66268359499999996</v>
      </c>
      <c r="AC191">
        <f>INDEX([1]krishna_pos!$C$1:$W$354,MATCH(B191,[1]krishna_pos!$C:$C,0),21)</f>
        <v>0.28950220999999998</v>
      </c>
      <c r="AD191">
        <f>INDEX([2]Analysis_csv!$B$1:$J$325,MATCH(B191,[2]Analysis_csv!$B:$B,0),8)</f>
        <v>5.4516552000000003E-2</v>
      </c>
      <c r="AE191">
        <f>INDEX([2]Analysis_csv!$B$1:$J$325,MATCH(B191,[2]Analysis_csv!$B:$B,0),9)</f>
        <v>6.0399103000000003E-2</v>
      </c>
      <c r="AF191">
        <f t="shared" si="31"/>
        <v>0.50796506783598716</v>
      </c>
      <c r="AG191">
        <f t="shared" si="32"/>
        <v>0.60682288462788758</v>
      </c>
      <c r="AH191">
        <f>INDEX([3]FINAL_DATASET!$B:$G,MATCH(B191,[3]FINAL_DATASET!$B:$B,0),3)</f>
        <v>7.7</v>
      </c>
      <c r="AI191">
        <f>INDEX([3]FINAL_DATASET!$B:$G,MATCH(B191,[3]FINAL_DATASET!$B:$B,0),6)</f>
        <v>1</v>
      </c>
    </row>
    <row r="192" spans="1:35" x14ac:dyDescent="0.25">
      <c r="A192">
        <v>1998</v>
      </c>
      <c r="B192" t="s">
        <v>242</v>
      </c>
      <c r="D192">
        <v>12.282500000000001</v>
      </c>
      <c r="E192">
        <v>0.119609107529282</v>
      </c>
      <c r="F192">
        <v>0.13162277110600401</v>
      </c>
      <c r="G192">
        <v>6.1337142181661197E-2</v>
      </c>
      <c r="H192">
        <v>7.0545730894455497E-2</v>
      </c>
      <c r="I192">
        <v>0</v>
      </c>
      <c r="J192">
        <v>0</v>
      </c>
      <c r="K192">
        <f t="shared" si="22"/>
        <v>0.18834817834897871</v>
      </c>
      <c r="L192">
        <f t="shared" si="23"/>
        <v>0.65507635457254365</v>
      </c>
      <c r="M192">
        <f t="shared" si="24"/>
        <v>0.5450094384533466</v>
      </c>
      <c r="N192">
        <f t="shared" si="25"/>
        <v>0.31320690933414513</v>
      </c>
      <c r="O192">
        <f t="shared" si="26"/>
        <v>0.37912016643093094</v>
      </c>
      <c r="P192">
        <f t="shared" si="27"/>
        <v>0</v>
      </c>
      <c r="Q192">
        <f t="shared" si="28"/>
        <v>0</v>
      </c>
      <c r="R192">
        <v>0.25</v>
      </c>
      <c r="S192">
        <v>61</v>
      </c>
      <c r="T192">
        <f t="shared" si="29"/>
        <v>7.2966507177033499E-2</v>
      </c>
      <c r="U192">
        <v>352</v>
      </c>
      <c r="V192">
        <f t="shared" si="30"/>
        <v>0.37688984881209503</v>
      </c>
      <c r="W192">
        <v>8.1999999999999993</v>
      </c>
      <c r="X192">
        <f>INDEX([1]krishna_pos!$C$1:$W$354,MATCH(B192,[1]krishna_pos!$C:$C,0),16)</f>
        <v>0.60840268099999995</v>
      </c>
      <c r="Y192">
        <f>INDEX([1]krishna_pos!$C$1:$W$354,MATCH(B192,[1]krishna_pos!$C:$C,0),17)</f>
        <v>0.38846405899999997</v>
      </c>
      <c r="Z192">
        <f>INDEX([1]krishna_pos!$C$1:$W$354,MATCH(B192,[1]krishna_pos!$C:$C,0),18)</f>
        <v>0.77720230000000001</v>
      </c>
      <c r="AA192">
        <f>INDEX([1]krishna_pos!$C$1:$W$354,MATCH(B192,[1]krishna_pos!$C:$C,0),19)</f>
        <v>0.50100334400000002</v>
      </c>
      <c r="AB192">
        <f>INDEX([1]krishna_pos!$C$1:$W$354,MATCH(B192,[1]krishna_pos!$C:$C,0),20)</f>
        <v>0.61789981100000002</v>
      </c>
      <c r="AC192">
        <f>INDEX([1]krishna_pos!$C$1:$W$354,MATCH(B192,[1]krishna_pos!$C:$C,0),21)</f>
        <v>0.18170019500000001</v>
      </c>
      <c r="AD192">
        <f>INDEX([2]Analysis_csv!$B$1:$J$325,MATCH(B192,[2]Analysis_csv!$B:$B,0),8)</f>
        <v>0.13705573800000001</v>
      </c>
      <c r="AE192">
        <f>INDEX([2]Analysis_csv!$B$1:$J$325,MATCH(B192,[2]Analysis_csv!$B:$B,0),9)</f>
        <v>-1.519886E-3</v>
      </c>
      <c r="AF192">
        <f t="shared" si="31"/>
        <v>0.72148069920203772</v>
      </c>
      <c r="AG192">
        <f t="shared" si="32"/>
        <v>0.45794417457333247</v>
      </c>
      <c r="AH192">
        <f>INDEX([3]FINAL_DATASET!$B:$G,MATCH(B192,[3]FINAL_DATASET!$B:$B,0),3)</f>
        <v>8.1999999999999993</v>
      </c>
      <c r="AI192">
        <f>INDEX([3]FINAL_DATASET!$B:$G,MATCH(B192,[3]FINAL_DATASET!$B:$B,0),6)</f>
        <v>1</v>
      </c>
    </row>
    <row r="193" spans="1:35" x14ac:dyDescent="0.25">
      <c r="A193">
        <v>1996</v>
      </c>
      <c r="B193" t="s">
        <v>243</v>
      </c>
      <c r="D193">
        <v>-0.37181544</v>
      </c>
      <c r="E193">
        <v>0.105604220200595</v>
      </c>
      <c r="F193">
        <v>0.100695876905464</v>
      </c>
      <c r="G193">
        <v>0.12904394809345701</v>
      </c>
      <c r="H193">
        <v>0.13079471044414501</v>
      </c>
      <c r="I193">
        <v>0.132955143605749</v>
      </c>
      <c r="J193">
        <v>0.13002834784978601</v>
      </c>
      <c r="K193">
        <f t="shared" si="22"/>
        <v>8.8128465616693821E-3</v>
      </c>
      <c r="L193">
        <f t="shared" si="23"/>
        <v>0.57837424779334623</v>
      </c>
      <c r="M193">
        <f t="shared" si="24"/>
        <v>0.31007625374125225</v>
      </c>
      <c r="N193">
        <f t="shared" si="25"/>
        <v>0.65893934267305465</v>
      </c>
      <c r="O193">
        <f t="shared" si="26"/>
        <v>0.70290450978610441</v>
      </c>
      <c r="P193">
        <f t="shared" si="27"/>
        <v>0.65879965190716183</v>
      </c>
      <c r="Q193">
        <f t="shared" si="28"/>
        <v>0.6507834925661995</v>
      </c>
      <c r="R193">
        <v>0.40909090909090912</v>
      </c>
      <c r="S193">
        <v>268</v>
      </c>
      <c r="T193">
        <f t="shared" si="29"/>
        <v>0.32057416267942584</v>
      </c>
      <c r="U193">
        <v>616</v>
      </c>
      <c r="V193">
        <f t="shared" si="30"/>
        <v>0.66198704103671702</v>
      </c>
      <c r="W193">
        <v>7.6</v>
      </c>
      <c r="X193">
        <f>INDEX([1]krishna_pos!$C$1:$W$354,MATCH(B193,[1]krishna_pos!$C:$C,0),16)</f>
        <v>0.59771855900000004</v>
      </c>
      <c r="Y193">
        <f>INDEX([1]krishna_pos!$C$1:$W$354,MATCH(B193,[1]krishna_pos!$C:$C,0),17)</f>
        <v>0.28230609899999998</v>
      </c>
      <c r="Z193">
        <f>INDEX([1]krishna_pos!$C$1:$W$354,MATCH(B193,[1]krishna_pos!$C:$C,0),18)</f>
        <v>0.83197250499999997</v>
      </c>
      <c r="AA193">
        <f>INDEX([1]krishna_pos!$C$1:$W$354,MATCH(B193,[1]krishna_pos!$C:$C,0),19)</f>
        <v>0.48169083299999998</v>
      </c>
      <c r="AB193">
        <f>INDEX([1]krishna_pos!$C$1:$W$354,MATCH(B193,[1]krishna_pos!$C:$C,0),20)</f>
        <v>0.65795500500000004</v>
      </c>
      <c r="AC193">
        <f>INDEX([1]krishna_pos!$C$1:$W$354,MATCH(B193,[1]krishna_pos!$C:$C,0),21)</f>
        <v>0.19894139499999999</v>
      </c>
      <c r="AD193">
        <f>INDEX([2]Analysis_csv!$B$1:$J$325,MATCH(B193,[2]Analysis_csv!$B:$B,0),8)</f>
        <v>6.2966417999999996E-2</v>
      </c>
      <c r="AE193">
        <f>INDEX([2]Analysis_csv!$B$1:$J$325,MATCH(B193,[2]Analysis_csv!$B:$B,0),9)</f>
        <v>-2.493669E-3</v>
      </c>
      <c r="AF193">
        <f t="shared" si="31"/>
        <v>0.52982351545804784</v>
      </c>
      <c r="AG193">
        <f t="shared" si="32"/>
        <v>0.45560279983103724</v>
      </c>
      <c r="AH193">
        <f>INDEX([3]FINAL_DATASET!$B:$G,MATCH(B193,[3]FINAL_DATASET!$B:$B,0),3)</f>
        <v>7.6</v>
      </c>
      <c r="AI193">
        <f>INDEX([3]FINAL_DATASET!$B:$G,MATCH(B193,[3]FINAL_DATASET!$B:$B,0),6)</f>
        <v>2</v>
      </c>
    </row>
    <row r="194" spans="1:35" x14ac:dyDescent="0.25">
      <c r="A194">
        <v>2003</v>
      </c>
      <c r="B194" t="s">
        <v>244</v>
      </c>
      <c r="D194">
        <v>1.8870881481481481</v>
      </c>
      <c r="E194">
        <v>9.9947918689527696E-2</v>
      </c>
      <c r="F194">
        <v>7.4402123954108196E-2</v>
      </c>
      <c r="G194">
        <v>0.13682430973051299</v>
      </c>
      <c r="H194">
        <v>0.1149136880619</v>
      </c>
      <c r="I194">
        <v>0</v>
      </c>
      <c r="J194">
        <v>0</v>
      </c>
      <c r="K194">
        <f t="shared" ref="K194:K257" si="33">(D194-$AK$3)/($AK$2-$AK$3)</f>
        <v>4.0861439557208085E-2</v>
      </c>
      <c r="L194">
        <f t="shared" ref="L194:L257" si="34">(E194-$AL$3)/($AL$2-$AL$3)</f>
        <v>0.54739575919183214</v>
      </c>
      <c r="M194">
        <f t="shared" ref="M194:M257" si="35">(F194-$AM$3)/($AM$2-$AM$3)</f>
        <v>0.11033828203159418</v>
      </c>
      <c r="N194">
        <f t="shared" ref="N194:N257" si="36">(G194-$AN$3)/($AN$2-$AN$3)</f>
        <v>0.69866833778383164</v>
      </c>
      <c r="O194">
        <f t="shared" ref="O194:O257" si="37">(H194-$AO$3)/($AO$2-$AO$3)</f>
        <v>0.61755822770338131</v>
      </c>
      <c r="P194">
        <f t="shared" ref="P194:P257" si="38">(I194-MIN(I:I))/(MAX(I:I)-MIN(I:I))</f>
        <v>0</v>
      </c>
      <c r="Q194">
        <f t="shared" ref="Q194:Q257" si="39">(J194-MIN(J:J))/(MAX(J:J)-MIN(J:J))</f>
        <v>0</v>
      </c>
      <c r="R194">
        <v>0.6470588235294118</v>
      </c>
      <c r="S194">
        <v>154</v>
      </c>
      <c r="T194">
        <f t="shared" si="29"/>
        <v>0.18421052631578946</v>
      </c>
      <c r="U194">
        <v>174</v>
      </c>
      <c r="V194">
        <f t="shared" si="30"/>
        <v>0.18466522678185746</v>
      </c>
      <c r="W194">
        <v>7.9</v>
      </c>
      <c r="X194">
        <f>INDEX([1]krishna_pos!$C$1:$W$354,MATCH(B194,[1]krishna_pos!$C:$C,0),16)</f>
        <v>0.60618829200000002</v>
      </c>
      <c r="Y194">
        <f>INDEX([1]krishna_pos!$C$1:$W$354,MATCH(B194,[1]krishna_pos!$C:$C,0),17)</f>
        <v>0.34805607</v>
      </c>
      <c r="Z194">
        <f>INDEX([1]krishna_pos!$C$1:$W$354,MATCH(B194,[1]krishna_pos!$C:$C,0),18)</f>
        <v>0.83416598200000003</v>
      </c>
      <c r="AA194">
        <f>INDEX([1]krishna_pos!$C$1:$W$354,MATCH(B194,[1]krishna_pos!$C:$C,0),19)</f>
        <v>0.57435897400000002</v>
      </c>
      <c r="AB194">
        <f>INDEX([1]krishna_pos!$C$1:$W$354,MATCH(B194,[1]krishna_pos!$C:$C,0),20)</f>
        <v>0.62446778300000005</v>
      </c>
      <c r="AC194">
        <f>INDEX([1]krishna_pos!$C$1:$W$354,MATCH(B194,[1]krishna_pos!$C:$C,0),21)</f>
        <v>0.27860696499999998</v>
      </c>
      <c r="AD194">
        <f>INDEX([2]Analysis_csv!$B$1:$J$325,MATCH(B194,[2]Analysis_csv!$B:$B,0),8)</f>
        <v>0.101470779</v>
      </c>
      <c r="AE194">
        <f>INDEX([2]Analysis_csv!$B$1:$J$325,MATCH(B194,[2]Analysis_csv!$B:$B,0),9)</f>
        <v>9.5162069000000002E-2</v>
      </c>
      <c r="AF194">
        <f t="shared" si="31"/>
        <v>0.62942811961856537</v>
      </c>
      <c r="AG194">
        <f t="shared" si="32"/>
        <v>0.69040734909242141</v>
      </c>
      <c r="AH194">
        <f>INDEX([3]FINAL_DATASET!$B:$G,MATCH(B194,[3]FINAL_DATASET!$B:$B,0),3)</f>
        <v>7.9</v>
      </c>
      <c r="AI194">
        <f>INDEX([3]FINAL_DATASET!$B:$G,MATCH(B194,[3]FINAL_DATASET!$B:$B,0),6)</f>
        <v>3</v>
      </c>
    </row>
    <row r="195" spans="1:35" x14ac:dyDescent="0.25">
      <c r="A195">
        <v>1999</v>
      </c>
      <c r="B195" t="s">
        <v>245</v>
      </c>
      <c r="D195">
        <v>1.6539926</v>
      </c>
      <c r="E195">
        <v>8.32145113917903E-2</v>
      </c>
      <c r="F195">
        <v>8.9423842343146195E-2</v>
      </c>
      <c r="G195">
        <v>0</v>
      </c>
      <c r="H195">
        <v>0</v>
      </c>
      <c r="I195">
        <v>0</v>
      </c>
      <c r="J195">
        <v>0</v>
      </c>
      <c r="K195">
        <f t="shared" si="33"/>
        <v>3.7554355363412895E-2</v>
      </c>
      <c r="L195">
        <f t="shared" si="34"/>
        <v>0.45575006699823523</v>
      </c>
      <c r="M195">
        <f t="shared" si="35"/>
        <v>0.22444932461159264</v>
      </c>
      <c r="N195">
        <f t="shared" si="36"/>
        <v>0</v>
      </c>
      <c r="O195">
        <f t="shared" si="37"/>
        <v>0</v>
      </c>
      <c r="P195">
        <f t="shared" si="38"/>
        <v>0</v>
      </c>
      <c r="Q195">
        <f t="shared" si="39"/>
        <v>0</v>
      </c>
      <c r="R195">
        <v>0.37931034482758619</v>
      </c>
      <c r="S195">
        <v>344</v>
      </c>
      <c r="T195">
        <f t="shared" ref="T195:T258" si="40">(S195-$AP$3)/($AP$2-$AP$3)</f>
        <v>0.41148325358851673</v>
      </c>
      <c r="U195">
        <v>770</v>
      </c>
      <c r="V195">
        <f t="shared" ref="V195:V258" si="41">(U195-$AQ$3)/($AQ$2-$AQ$3)</f>
        <v>0.82829373650107996</v>
      </c>
      <c r="W195">
        <v>8</v>
      </c>
      <c r="X195">
        <f>INDEX([1]krishna_pos!$C$1:$W$354,MATCH(B195,[1]krishna_pos!$C:$C,0),16)</f>
        <v>0.67473909600000004</v>
      </c>
      <c r="Y195">
        <f>INDEX([1]krishna_pos!$C$1:$W$354,MATCH(B195,[1]krishna_pos!$C:$C,0),17)</f>
        <v>0.3310671</v>
      </c>
      <c r="Z195">
        <f>INDEX([1]krishna_pos!$C$1:$W$354,MATCH(B195,[1]krishna_pos!$C:$C,0),18)</f>
        <v>0.83315637200000003</v>
      </c>
      <c r="AA195">
        <f>INDEX([1]krishna_pos!$C$1:$W$354,MATCH(B195,[1]krishna_pos!$C:$C,0),19)</f>
        <v>0.53564605300000001</v>
      </c>
      <c r="AB195">
        <f>INDEX([1]krishna_pos!$C$1:$W$354,MATCH(B195,[1]krishna_pos!$C:$C,0),20)</f>
        <v>0.69814673800000004</v>
      </c>
      <c r="AC195">
        <f>INDEX([1]krishna_pos!$C$1:$W$354,MATCH(B195,[1]krishna_pos!$C:$C,0),21)</f>
        <v>0.24992683600000001</v>
      </c>
      <c r="AD195">
        <f>INDEX([2]Analysis_csv!$B$1:$J$325,MATCH(B195,[2]Analysis_csv!$B:$B,0),8)</f>
        <v>-2.5936047E-2</v>
      </c>
      <c r="AE195">
        <f>INDEX([2]Analysis_csv!$B$1:$J$325,MATCH(B195,[2]Analysis_csv!$B:$B,0),9)</f>
        <v>2.9094025999999999E-2</v>
      </c>
      <c r="AF195">
        <f t="shared" ref="AF195:AF258" si="42">(AD195-MIN(AD:AD))/(MAX(AD:AD)-MIN(AD:AD))</f>
        <v>0.29984710226113059</v>
      </c>
      <c r="AG195">
        <f t="shared" ref="AG195:AG258" si="43">(AE195-MIN(AE:AE))/(MAX(AE:AE)-MIN(AE:AE))</f>
        <v>0.53155260717037744</v>
      </c>
      <c r="AH195">
        <f>INDEX([3]FINAL_DATASET!$B:$G,MATCH(B195,[3]FINAL_DATASET!$B:$B,0),3)</f>
        <v>8</v>
      </c>
      <c r="AI195">
        <f>INDEX([3]FINAL_DATASET!$B:$G,MATCH(B195,[3]FINAL_DATASET!$B:$B,0),6)</f>
        <v>1</v>
      </c>
    </row>
    <row r="196" spans="1:35" x14ac:dyDescent="0.25">
      <c r="A196">
        <v>1986</v>
      </c>
      <c r="B196" t="s">
        <v>246</v>
      </c>
      <c r="D196">
        <v>28.930963999999999</v>
      </c>
      <c r="E196">
        <v>0.11202110558858699</v>
      </c>
      <c r="F196">
        <v>0.12447106138747301</v>
      </c>
      <c r="G196">
        <v>5.2538800884472402E-2</v>
      </c>
      <c r="H196">
        <v>6.16937965393363E-2</v>
      </c>
      <c r="I196">
        <v>0</v>
      </c>
      <c r="J196">
        <v>0</v>
      </c>
      <c r="K196">
        <f t="shared" si="33"/>
        <v>0.42455119716586021</v>
      </c>
      <c r="L196">
        <f t="shared" si="34"/>
        <v>0.61351830976744404</v>
      </c>
      <c r="M196">
        <f t="shared" si="35"/>
        <v>0.49068216170139956</v>
      </c>
      <c r="N196">
        <f t="shared" si="36"/>
        <v>0.26827978708906303</v>
      </c>
      <c r="O196">
        <f t="shared" si="37"/>
        <v>0.33154894158999271</v>
      </c>
      <c r="P196">
        <f t="shared" si="38"/>
        <v>0</v>
      </c>
      <c r="Q196">
        <f t="shared" si="39"/>
        <v>0</v>
      </c>
      <c r="R196">
        <v>0.24324324324324326</v>
      </c>
      <c r="S196">
        <v>106</v>
      </c>
      <c r="T196">
        <f t="shared" si="40"/>
        <v>0.12679425837320574</v>
      </c>
      <c r="U196">
        <v>568</v>
      </c>
      <c r="V196">
        <f t="shared" si="41"/>
        <v>0.61015118790496758</v>
      </c>
      <c r="W196">
        <v>7.2</v>
      </c>
      <c r="X196">
        <f>INDEX([1]krishna_pos!$C$1:$W$354,MATCH(B196,[1]krishna_pos!$C:$C,0),16)</f>
        <v>0.57635344300000002</v>
      </c>
      <c r="Y196">
        <f>INDEX([1]krishna_pos!$C$1:$W$354,MATCH(B196,[1]krishna_pos!$C:$C,0),17)</f>
        <v>0.38190954799999999</v>
      </c>
      <c r="Z196">
        <f>INDEX([1]krishna_pos!$C$1:$W$354,MATCH(B196,[1]krishna_pos!$C:$C,0),18)</f>
        <v>0.77140414499999999</v>
      </c>
      <c r="AA196">
        <f>INDEX([1]krishna_pos!$C$1:$W$354,MATCH(B196,[1]krishna_pos!$C:$C,0),19)</f>
        <v>0.75384615399999999</v>
      </c>
      <c r="AB196">
        <f>INDEX([1]krishna_pos!$C$1:$W$354,MATCH(B196,[1]krishna_pos!$C:$C,0),20)</f>
        <v>0.57108835400000002</v>
      </c>
      <c r="AC196">
        <f>INDEX([1]krishna_pos!$C$1:$W$354,MATCH(B196,[1]krishna_pos!$C:$C,0),21)</f>
        <v>0.22388059699999999</v>
      </c>
      <c r="AD196">
        <f>INDEX([2]Analysis_csv!$B$1:$J$325,MATCH(B196,[2]Analysis_csv!$B:$B,0),8)</f>
        <v>4.8861320999999999E-2</v>
      </c>
      <c r="AE196">
        <f>INDEX([2]Analysis_csv!$B$1:$J$325,MATCH(B196,[2]Analysis_csv!$B:$B,0),9)</f>
        <v>1.6265492999999999E-2</v>
      </c>
      <c r="AF196">
        <f t="shared" si="42"/>
        <v>0.49333589257993532</v>
      </c>
      <c r="AG196">
        <f t="shared" si="43"/>
        <v>0.50070753886778785</v>
      </c>
      <c r="AH196">
        <f>INDEX([3]FINAL_DATASET!$B:$G,MATCH(B196,[3]FINAL_DATASET!$B:$B,0),3)</f>
        <v>7.2</v>
      </c>
      <c r="AI196">
        <f>INDEX([3]FINAL_DATASET!$B:$G,MATCH(B196,[3]FINAL_DATASET!$B:$B,0),6)</f>
        <v>1</v>
      </c>
    </row>
    <row r="197" spans="1:35" x14ac:dyDescent="0.25">
      <c r="A197">
        <v>1999</v>
      </c>
      <c r="B197" t="s">
        <v>247</v>
      </c>
      <c r="D197">
        <v>0.30950818918918921</v>
      </c>
      <c r="E197">
        <v>4.4475217867032998E-2</v>
      </c>
      <c r="F197">
        <v>7.4977072459862307E-2</v>
      </c>
      <c r="G197">
        <v>0.11799639335768</v>
      </c>
      <c r="H197">
        <v>0.148007229326272</v>
      </c>
      <c r="I197">
        <v>8.7352161598796996E-2</v>
      </c>
      <c r="J197">
        <v>0.118490599080659</v>
      </c>
      <c r="K197">
        <f t="shared" si="33"/>
        <v>1.8479245696494076E-2</v>
      </c>
      <c r="L197">
        <f t="shared" si="34"/>
        <v>0.24358231735842573</v>
      </c>
      <c r="M197">
        <f t="shared" si="35"/>
        <v>0.11470582319581218</v>
      </c>
      <c r="N197">
        <f t="shared" si="36"/>
        <v>0.60252702296887628</v>
      </c>
      <c r="O197">
        <f t="shared" si="37"/>
        <v>0.79540639389090717</v>
      </c>
      <c r="P197">
        <f t="shared" si="38"/>
        <v>0.43283450413374785</v>
      </c>
      <c r="Q197">
        <f t="shared" si="39"/>
        <v>0.59303780430291364</v>
      </c>
      <c r="R197">
        <v>0.33333333333333331</v>
      </c>
      <c r="S197">
        <v>37</v>
      </c>
      <c r="T197">
        <f t="shared" si="40"/>
        <v>4.4258373205741629E-2</v>
      </c>
      <c r="U197">
        <v>318</v>
      </c>
      <c r="V197">
        <f t="shared" si="41"/>
        <v>0.34017278617710583</v>
      </c>
      <c r="W197">
        <v>7.4</v>
      </c>
      <c r="X197">
        <f>INDEX([1]krishna_pos!$C$1:$W$354,MATCH(B197,[1]krishna_pos!$C:$C,0),16)</f>
        <v>0.64315631399999995</v>
      </c>
      <c r="Y197">
        <f>INDEX([1]krishna_pos!$C$1:$W$354,MATCH(B197,[1]krishna_pos!$C:$C,0),17)</f>
        <v>0.30305373000000002</v>
      </c>
      <c r="Z197">
        <f>INDEX([1]krishna_pos!$C$1:$W$354,MATCH(B197,[1]krishna_pos!$C:$C,0),18)</f>
        <v>0.89719831299999997</v>
      </c>
      <c r="AA197">
        <f>INDEX([1]krishna_pos!$C$1:$W$354,MATCH(B197,[1]krishna_pos!$C:$C,0),19)</f>
        <v>0.46390532499999998</v>
      </c>
      <c r="AB197">
        <f>INDEX([1]krishna_pos!$C$1:$W$354,MATCH(B197,[1]krishna_pos!$C:$C,0),20)</f>
        <v>0.58389563700000002</v>
      </c>
      <c r="AC197">
        <f>INDEX([1]krishna_pos!$C$1:$W$354,MATCH(B197,[1]krishna_pos!$C:$C,0),21)</f>
        <v>0.25717565999999997</v>
      </c>
      <c r="AD197">
        <f>INDEX([2]Analysis_csv!$B$1:$J$325,MATCH(B197,[2]Analysis_csv!$B:$B,0),8)</f>
        <v>4.6562161999999997E-2</v>
      </c>
      <c r="AE197">
        <f>INDEX([2]Analysis_csv!$B$1:$J$325,MATCH(B197,[2]Analysis_csv!$B:$B,0),9)</f>
        <v>4.4073899E-2</v>
      </c>
      <c r="AF197">
        <f t="shared" si="42"/>
        <v>0.48738833713038271</v>
      </c>
      <c r="AG197">
        <f t="shared" si="43"/>
        <v>0.56757038144348548</v>
      </c>
      <c r="AH197">
        <f>INDEX([3]FINAL_DATASET!$B:$G,MATCH(B197,[3]FINAL_DATASET!$B:$B,0),3)</f>
        <v>7.4</v>
      </c>
      <c r="AI197">
        <f>INDEX([3]FINAL_DATASET!$B:$G,MATCH(B197,[3]FINAL_DATASET!$B:$B,0),6)</f>
        <v>1</v>
      </c>
    </row>
    <row r="198" spans="1:35" x14ac:dyDescent="0.25">
      <c r="A198">
        <v>1998</v>
      </c>
      <c r="B198" t="s">
        <v>248</v>
      </c>
      <c r="D198">
        <v>-0.42527140000000002</v>
      </c>
      <c r="E198">
        <v>9.8171508802151294E-2</v>
      </c>
      <c r="F198">
        <v>8.7141357350746004E-2</v>
      </c>
      <c r="G198">
        <v>0.15204492093740399</v>
      </c>
      <c r="H198">
        <v>0.14875944613195499</v>
      </c>
      <c r="I198">
        <v>0.13213732811307799</v>
      </c>
      <c r="J198">
        <v>0.12745883649763401</v>
      </c>
      <c r="K198">
        <f t="shared" si="33"/>
        <v>8.0544307026595395E-3</v>
      </c>
      <c r="L198">
        <f t="shared" si="34"/>
        <v>0.53766669978083137</v>
      </c>
      <c r="M198">
        <f t="shared" si="35"/>
        <v>0.20711064634519324</v>
      </c>
      <c r="N198">
        <f t="shared" si="36"/>
        <v>0.77638960787770139</v>
      </c>
      <c r="O198">
        <f t="shared" si="37"/>
        <v>0.79944888600129926</v>
      </c>
      <c r="P198">
        <f t="shared" si="38"/>
        <v>0.65474733360427928</v>
      </c>
      <c r="Q198">
        <f t="shared" si="39"/>
        <v>0.63792325401365124</v>
      </c>
      <c r="R198">
        <v>0.515625</v>
      </c>
      <c r="S198">
        <v>298</v>
      </c>
      <c r="T198">
        <f t="shared" si="40"/>
        <v>0.35645933014354064</v>
      </c>
      <c r="U198">
        <v>796</v>
      </c>
      <c r="V198">
        <f t="shared" si="41"/>
        <v>0.85637149028077753</v>
      </c>
      <c r="W198">
        <v>6.9</v>
      </c>
      <c r="X198">
        <f>INDEX([1]krishna_pos!$C$1:$W$354,MATCH(B198,[1]krishna_pos!$C:$C,0),16)</f>
        <v>0.65118528899999994</v>
      </c>
      <c r="Y198">
        <f>INDEX([1]krishna_pos!$C$1:$W$354,MATCH(B198,[1]krishna_pos!$C:$C,0),17)</f>
        <v>0.34326220499999999</v>
      </c>
      <c r="Z198">
        <f>INDEX([1]krishna_pos!$C$1:$W$354,MATCH(B198,[1]krishna_pos!$C:$C,0),18)</f>
        <v>0.80842433599999997</v>
      </c>
      <c r="AA198">
        <f>INDEX([1]krishna_pos!$C$1:$W$354,MATCH(B198,[1]krishna_pos!$C:$C,0),19)</f>
        <v>0.55875139399999996</v>
      </c>
      <c r="AB198">
        <f>INDEX([1]krishna_pos!$C$1:$W$354,MATCH(B198,[1]krishna_pos!$C:$C,0),20)</f>
        <v>0.64995808399999999</v>
      </c>
      <c r="AC198">
        <f>INDEX([1]krishna_pos!$C$1:$W$354,MATCH(B198,[1]krishna_pos!$C:$C,0),21)</f>
        <v>0.25438027299999999</v>
      </c>
      <c r="AD198">
        <f>INDEX([2]Analysis_csv!$B$1:$J$325,MATCH(B198,[2]Analysis_csv!$B:$B,0),8)</f>
        <v>0.122851007</v>
      </c>
      <c r="AE198">
        <f>INDEX([2]Analysis_csv!$B$1:$J$325,MATCH(B198,[2]Analysis_csv!$B:$B,0),9)</f>
        <v>0.106215829</v>
      </c>
      <c r="AF198">
        <f t="shared" si="42"/>
        <v>0.68473533915148044</v>
      </c>
      <c r="AG198">
        <f t="shared" si="43"/>
        <v>0.71698513333325653</v>
      </c>
      <c r="AH198">
        <f>INDEX([3]FINAL_DATASET!$B:$G,MATCH(B198,[3]FINAL_DATASET!$B:$B,0),3)</f>
        <v>6.9</v>
      </c>
      <c r="AI198">
        <f>INDEX([3]FINAL_DATASET!$B:$G,MATCH(B198,[3]FINAL_DATASET!$B:$B,0),6)</f>
        <v>1</v>
      </c>
    </row>
    <row r="199" spans="1:35" x14ac:dyDescent="0.25">
      <c r="A199">
        <v>2000</v>
      </c>
      <c r="B199" t="s">
        <v>249</v>
      </c>
      <c r="D199">
        <v>-0.42153134146341464</v>
      </c>
      <c r="E199">
        <v>0.11781172769996399</v>
      </c>
      <c r="F199">
        <v>0.12338627564761701</v>
      </c>
      <c r="G199">
        <v>7.5583926810912097E-2</v>
      </c>
      <c r="H199">
        <v>8.2090310893006196E-2</v>
      </c>
      <c r="I199">
        <v>0.13126839020428799</v>
      </c>
      <c r="J199">
        <v>0.13620153205892899</v>
      </c>
      <c r="K199">
        <f t="shared" si="33"/>
        <v>8.1074934426752718E-3</v>
      </c>
      <c r="L199">
        <f t="shared" si="34"/>
        <v>0.6452324467741043</v>
      </c>
      <c r="M199">
        <f t="shared" si="35"/>
        <v>0.48244169090138672</v>
      </c>
      <c r="N199">
        <f t="shared" si="36"/>
        <v>0.38595551194202798</v>
      </c>
      <c r="O199">
        <f t="shared" si="37"/>
        <v>0.44116195173717304</v>
      </c>
      <c r="P199">
        <f t="shared" si="38"/>
        <v>0.65044170107051824</v>
      </c>
      <c r="Q199">
        <f t="shared" si="39"/>
        <v>0.68167988128692414</v>
      </c>
      <c r="R199">
        <v>0.55000000000000004</v>
      </c>
      <c r="S199">
        <v>91</v>
      </c>
      <c r="T199">
        <f t="shared" si="40"/>
        <v>0.10885167464114832</v>
      </c>
      <c r="U199">
        <v>372</v>
      </c>
      <c r="V199">
        <f t="shared" si="41"/>
        <v>0.39848812095032399</v>
      </c>
      <c r="W199">
        <v>8.6999999999999993</v>
      </c>
      <c r="X199">
        <f>INDEX([1]krishna_pos!$C$1:$W$354,MATCH(B199,[1]krishna_pos!$C:$C,0),16)</f>
        <v>0.67172925100000003</v>
      </c>
      <c r="Y199">
        <f>INDEX([1]krishna_pos!$C$1:$W$354,MATCH(B199,[1]krishna_pos!$C:$C,0),17)</f>
        <v>0</v>
      </c>
      <c r="Z199">
        <f>INDEX([1]krishna_pos!$C$1:$W$354,MATCH(B199,[1]krishna_pos!$C:$C,0),18)</f>
        <v>0.88184773100000002</v>
      </c>
      <c r="AA199">
        <f>INDEX([1]krishna_pos!$C$1:$W$354,MATCH(B199,[1]krishna_pos!$C:$C,0),19)</f>
        <v>0</v>
      </c>
      <c r="AB199">
        <f>INDEX([1]krishna_pos!$C$1:$W$354,MATCH(B199,[1]krishna_pos!$C:$C,0),20)</f>
        <v>0.67891990000000002</v>
      </c>
      <c r="AC199">
        <f>INDEX([1]krishna_pos!$C$1:$W$354,MATCH(B199,[1]krishna_pos!$C:$C,0),21)</f>
        <v>0</v>
      </c>
      <c r="AD199">
        <f>INDEX([2]Analysis_csv!$B$1:$J$325,MATCH(B199,[2]Analysis_csv!$B:$B,0),8)</f>
        <v>1.1984615000000001E-2</v>
      </c>
      <c r="AE199">
        <f>INDEX([2]Analysis_csv!$B$1:$J$325,MATCH(B199,[2]Analysis_csv!$B:$B,0),9)</f>
        <v>-1.8347043E-2</v>
      </c>
      <c r="AF199">
        <f t="shared" si="42"/>
        <v>0.39794177075893478</v>
      </c>
      <c r="AG199">
        <f t="shared" si="43"/>
        <v>0.41748476997863732</v>
      </c>
      <c r="AH199">
        <f>INDEX([3]FINAL_DATASET!$B:$G,MATCH(B199,[3]FINAL_DATASET!$B:$B,0),3)</f>
        <v>8.6999999999999993</v>
      </c>
      <c r="AI199">
        <f>INDEX([3]FINAL_DATASET!$B:$G,MATCH(B199,[3]FINAL_DATASET!$B:$B,0),6)</f>
        <v>1</v>
      </c>
    </row>
    <row r="200" spans="1:35" x14ac:dyDescent="0.25">
      <c r="A200">
        <v>1969</v>
      </c>
      <c r="B200" t="s">
        <v>250</v>
      </c>
      <c r="D200">
        <v>0.58822333333333332</v>
      </c>
      <c r="E200">
        <v>0.110611849268724</v>
      </c>
      <c r="F200">
        <v>0.102990367301286</v>
      </c>
      <c r="G200">
        <v>0</v>
      </c>
      <c r="H200">
        <v>0</v>
      </c>
      <c r="I200">
        <v>0</v>
      </c>
      <c r="J200">
        <v>0</v>
      </c>
      <c r="K200">
        <f t="shared" si="33"/>
        <v>2.2433565953115298E-2</v>
      </c>
      <c r="L200">
        <f t="shared" si="34"/>
        <v>0.60580008068151792</v>
      </c>
      <c r="M200">
        <f t="shared" si="35"/>
        <v>0.32750612990296407</v>
      </c>
      <c r="N200">
        <f t="shared" si="36"/>
        <v>0</v>
      </c>
      <c r="O200">
        <f t="shared" si="37"/>
        <v>0</v>
      </c>
      <c r="P200">
        <f t="shared" si="38"/>
        <v>0</v>
      </c>
      <c r="Q200">
        <f t="shared" si="39"/>
        <v>0</v>
      </c>
      <c r="R200">
        <v>0.21052631578947367</v>
      </c>
      <c r="S200">
        <v>31</v>
      </c>
      <c r="T200">
        <f t="shared" si="40"/>
        <v>3.7081339712918659E-2</v>
      </c>
      <c r="U200">
        <v>220</v>
      </c>
      <c r="V200">
        <f t="shared" si="41"/>
        <v>0.23434125269978401</v>
      </c>
      <c r="W200">
        <v>8</v>
      </c>
      <c r="X200">
        <f>INDEX([1]krishna_pos!$C$1:$W$354,MATCH(B200,[1]krishna_pos!$C:$C,0),16)</f>
        <v>0.55179260900000004</v>
      </c>
      <c r="Y200">
        <f>INDEX([1]krishna_pos!$C$1:$W$354,MATCH(B200,[1]krishna_pos!$C:$C,0),17)</f>
        <v>0.28140703500000003</v>
      </c>
      <c r="Z200">
        <f>INDEX([1]krishna_pos!$C$1:$W$354,MATCH(B200,[1]krishna_pos!$C:$C,0),18)</f>
        <v>0.64859659700000005</v>
      </c>
      <c r="AA200">
        <f>INDEX([1]krishna_pos!$C$1:$W$354,MATCH(B200,[1]krishna_pos!$C:$C,0),19)</f>
        <v>0.43076923099999997</v>
      </c>
      <c r="AB200">
        <f>INDEX([1]krishna_pos!$C$1:$W$354,MATCH(B200,[1]krishna_pos!$C:$C,0),20)</f>
        <v>0.50654107800000003</v>
      </c>
      <c r="AC200">
        <f>INDEX([1]krishna_pos!$C$1:$W$354,MATCH(B200,[1]krishna_pos!$C:$C,0),21)</f>
        <v>0.27860696499999998</v>
      </c>
      <c r="AD200">
        <f>INDEX([2]Analysis_csv!$B$1:$J$325,MATCH(B200,[2]Analysis_csv!$B:$B,0),8)</f>
        <v>7.9722581000000001E-2</v>
      </c>
      <c r="AE200">
        <f>INDEX([2]Analysis_csv!$B$1:$J$325,MATCH(B200,[2]Analysis_csv!$B:$B,0),9)</f>
        <v>5.4686359999999998E-3</v>
      </c>
      <c r="AF200">
        <f t="shared" si="42"/>
        <v>0.57316902073377773</v>
      </c>
      <c r="AG200">
        <f t="shared" si="43"/>
        <v>0.47474745507501959</v>
      </c>
      <c r="AH200">
        <f>INDEX([3]FINAL_DATASET!$B:$G,MATCH(B200,[3]FINAL_DATASET!$B:$B,0),3)</f>
        <v>8</v>
      </c>
      <c r="AI200">
        <f>INDEX([3]FINAL_DATASET!$B:$G,MATCH(B200,[3]FINAL_DATASET!$B:$B,0),6)</f>
        <v>1</v>
      </c>
    </row>
    <row r="201" spans="1:35" x14ac:dyDescent="0.25">
      <c r="A201">
        <v>1978</v>
      </c>
      <c r="B201" t="s">
        <v>251</v>
      </c>
      <c r="D201">
        <v>3.4136773333333332</v>
      </c>
      <c r="E201">
        <v>5.7630773249066597E-2</v>
      </c>
      <c r="F201">
        <v>5.9972200813194702E-2</v>
      </c>
      <c r="G201">
        <v>0.124854889614467</v>
      </c>
      <c r="H201">
        <v>0.108273167567837</v>
      </c>
      <c r="I201">
        <v>8.9684375590614304E-2</v>
      </c>
      <c r="J201">
        <v>8.0412503864634999E-2</v>
      </c>
      <c r="K201">
        <f t="shared" si="33"/>
        <v>6.2520192823211723E-2</v>
      </c>
      <c r="L201">
        <f t="shared" si="34"/>
        <v>0.31563279445048154</v>
      </c>
      <c r="M201">
        <f t="shared" si="35"/>
        <v>7.2275527797787938E-4</v>
      </c>
      <c r="N201">
        <f t="shared" si="36"/>
        <v>0.63754868095395134</v>
      </c>
      <c r="O201">
        <f t="shared" si="37"/>
        <v>0.58187137319104065</v>
      </c>
      <c r="P201">
        <f t="shared" si="38"/>
        <v>0.44439074576768056</v>
      </c>
      <c r="Q201">
        <f t="shared" si="39"/>
        <v>0.40245939425051541</v>
      </c>
      <c r="R201">
        <v>0.5</v>
      </c>
      <c r="S201">
        <v>56</v>
      </c>
      <c r="T201">
        <f t="shared" si="40"/>
        <v>6.6985645933014357E-2</v>
      </c>
      <c r="U201">
        <v>207</v>
      </c>
      <c r="V201">
        <f t="shared" si="41"/>
        <v>0.2203023758099352</v>
      </c>
      <c r="W201">
        <v>7.6</v>
      </c>
      <c r="X201">
        <f>INDEX([1]krishna_pos!$C$1:$W$354,MATCH(B201,[1]krishna_pos!$C:$C,0),16)</f>
        <v>0.64639639599999998</v>
      </c>
      <c r="Y201">
        <f>INDEX([1]krishna_pos!$C$1:$W$354,MATCH(B201,[1]krishna_pos!$C:$C,0),17)</f>
        <v>0.26547833500000001</v>
      </c>
      <c r="Z201">
        <f>INDEX([1]krishna_pos!$C$1:$W$354,MATCH(B201,[1]krishna_pos!$C:$C,0),18)</f>
        <v>0.83901442599999998</v>
      </c>
      <c r="AA201">
        <f>INDEX([1]krishna_pos!$C$1:$W$354,MATCH(B201,[1]krishna_pos!$C:$C,0),19)</f>
        <v>0.59738751800000001</v>
      </c>
      <c r="AB201">
        <f>INDEX([1]krishna_pos!$C$1:$W$354,MATCH(B201,[1]krishna_pos!$C:$C,0),20)</f>
        <v>0.63394383399999998</v>
      </c>
      <c r="AC201">
        <f>INDEX([1]krishna_pos!$C$1:$W$354,MATCH(B201,[1]krishna_pos!$C:$C,0),21)</f>
        <v>0.244438186</v>
      </c>
      <c r="AD201">
        <f>INDEX([2]Analysis_csv!$B$1:$J$325,MATCH(B201,[2]Analysis_csv!$B:$B,0),8)</f>
        <v>-8.0235714E-2</v>
      </c>
      <c r="AE201">
        <f>INDEX([2]Analysis_csv!$B$1:$J$325,MATCH(B201,[2]Analysis_csv!$B:$B,0),9)</f>
        <v>-3.6436715000000001E-2</v>
      </c>
      <c r="AF201">
        <f t="shared" si="42"/>
        <v>0.15938257572132083</v>
      </c>
      <c r="AG201">
        <f t="shared" si="43"/>
        <v>0.37398976018979846</v>
      </c>
      <c r="AH201">
        <f>INDEX([3]FINAL_DATASET!$B:$G,MATCH(B201,[3]FINAL_DATASET!$B:$B,0),3)</f>
        <v>7.6</v>
      </c>
      <c r="AI201">
        <f>INDEX([3]FINAL_DATASET!$B:$G,MATCH(B201,[3]FINAL_DATASET!$B:$B,0),6)</f>
        <v>0</v>
      </c>
    </row>
    <row r="202" spans="1:35" x14ac:dyDescent="0.25">
      <c r="A202">
        <v>1990</v>
      </c>
      <c r="B202" t="s">
        <v>252</v>
      </c>
      <c r="D202">
        <v>11.4402925</v>
      </c>
      <c r="E202">
        <v>8.7313141879740305E-2</v>
      </c>
      <c r="F202">
        <v>8.0371561625257396E-2</v>
      </c>
      <c r="G202">
        <v>0</v>
      </c>
      <c r="H202">
        <v>0</v>
      </c>
      <c r="I202">
        <v>0</v>
      </c>
      <c r="J202">
        <v>0</v>
      </c>
      <c r="K202">
        <f t="shared" si="33"/>
        <v>0.17639921092650546</v>
      </c>
      <c r="L202">
        <f t="shared" si="34"/>
        <v>0.47819748738492168</v>
      </c>
      <c r="M202">
        <f t="shared" si="35"/>
        <v>0.15568454260110659</v>
      </c>
      <c r="N202">
        <f t="shared" si="36"/>
        <v>0</v>
      </c>
      <c r="O202">
        <f t="shared" si="37"/>
        <v>0</v>
      </c>
      <c r="P202">
        <f t="shared" si="38"/>
        <v>0</v>
      </c>
      <c r="Q202">
        <f t="shared" si="39"/>
        <v>0</v>
      </c>
      <c r="R202">
        <v>0.2413793103448276</v>
      </c>
      <c r="S202">
        <v>199</v>
      </c>
      <c r="T202">
        <f t="shared" si="40"/>
        <v>0.23803827751196172</v>
      </c>
      <c r="U202">
        <v>197</v>
      </c>
      <c r="V202">
        <f t="shared" si="41"/>
        <v>0.20950323974082075</v>
      </c>
      <c r="W202">
        <v>7.8</v>
      </c>
      <c r="X202">
        <f>INDEX([1]krishna_pos!$C$1:$W$354,MATCH(B202,[1]krishna_pos!$C:$C,0),16)</f>
        <v>0.66038766000000004</v>
      </c>
      <c r="Y202">
        <f>INDEX([1]krishna_pos!$C$1:$W$354,MATCH(B202,[1]krishna_pos!$C:$C,0),17)</f>
        <v>0.34820567499999999</v>
      </c>
      <c r="Z202">
        <f>INDEX([1]krishna_pos!$C$1:$W$354,MATCH(B202,[1]krishna_pos!$C:$C,0),18)</f>
        <v>0.83949413699999997</v>
      </c>
      <c r="AA202">
        <f>INDEX([1]krishna_pos!$C$1:$W$354,MATCH(B202,[1]krishna_pos!$C:$C,0),19)</f>
        <v>0.50038850000000001</v>
      </c>
      <c r="AB202">
        <f>INDEX([1]krishna_pos!$C$1:$W$354,MATCH(B202,[1]krishna_pos!$C:$C,0),20)</f>
        <v>0.70655270699999995</v>
      </c>
      <c r="AC202">
        <f>INDEX([1]krishna_pos!$C$1:$W$354,MATCH(B202,[1]krishna_pos!$C:$C,0),21)</f>
        <v>0.29408512999999997</v>
      </c>
      <c r="AD202">
        <f>INDEX([2]Analysis_csv!$B$1:$J$325,MATCH(B202,[2]Analysis_csv!$B:$B,0),8)</f>
        <v>0.15995477399999999</v>
      </c>
      <c r="AE202">
        <f>INDEX([2]Analysis_csv!$B$1:$J$325,MATCH(B202,[2]Analysis_csv!$B:$B,0),9)</f>
        <v>8.9077665E-2</v>
      </c>
      <c r="AF202">
        <f t="shared" si="42"/>
        <v>0.78071683134918435</v>
      </c>
      <c r="AG202">
        <f t="shared" si="43"/>
        <v>0.67577794002744496</v>
      </c>
      <c r="AH202">
        <f>INDEX([3]FINAL_DATASET!$B:$G,MATCH(B202,[3]FINAL_DATASET!$B:$B,0),3)</f>
        <v>7.8</v>
      </c>
      <c r="AI202">
        <f>INDEX([3]FINAL_DATASET!$B:$G,MATCH(B202,[3]FINAL_DATASET!$B:$B,0),6)</f>
        <v>1</v>
      </c>
    </row>
    <row r="203" spans="1:35" x14ac:dyDescent="0.25">
      <c r="A203">
        <v>2000</v>
      </c>
      <c r="B203" t="s">
        <v>253</v>
      </c>
      <c r="D203">
        <v>14.217391304347826</v>
      </c>
      <c r="E203">
        <v>0.10315452611987801</v>
      </c>
      <c r="F203">
        <v>0.11020851155674399</v>
      </c>
      <c r="G203">
        <v>0.11908823982774901</v>
      </c>
      <c r="H203">
        <v>0.11759322329451</v>
      </c>
      <c r="I203">
        <v>8.0302694498614602E-2</v>
      </c>
      <c r="J203">
        <v>7.6149577941589899E-2</v>
      </c>
      <c r="K203">
        <f t="shared" si="33"/>
        <v>0.21579978993125379</v>
      </c>
      <c r="L203">
        <f t="shared" si="34"/>
        <v>0.56495773878861877</v>
      </c>
      <c r="M203">
        <f t="shared" si="35"/>
        <v>0.38233807024104194</v>
      </c>
      <c r="N203">
        <f t="shared" si="36"/>
        <v>0.60810233747154563</v>
      </c>
      <c r="O203">
        <f t="shared" si="37"/>
        <v>0.6319583314440953</v>
      </c>
      <c r="P203">
        <f t="shared" si="38"/>
        <v>0.39790402799133906</v>
      </c>
      <c r="Q203">
        <f t="shared" si="39"/>
        <v>0.38112372501664038</v>
      </c>
      <c r="R203">
        <v>0.27619047619047621</v>
      </c>
      <c r="S203">
        <v>109</v>
      </c>
      <c r="T203">
        <f t="shared" si="40"/>
        <v>0.13038277511961721</v>
      </c>
      <c r="U203">
        <v>347</v>
      </c>
      <c r="V203">
        <f t="shared" si="41"/>
        <v>0.37149028077753782</v>
      </c>
      <c r="W203">
        <v>5.7</v>
      </c>
      <c r="X203">
        <f>INDEX([1]krishna_pos!$C$1:$W$354,MATCH(B203,[1]krishna_pos!$C:$C,0),16)</f>
        <v>0.63560583100000001</v>
      </c>
      <c r="Y203">
        <f>INDEX([1]krishna_pos!$C$1:$W$354,MATCH(B203,[1]krishna_pos!$C:$C,0),17)</f>
        <v>0.37094563699999999</v>
      </c>
      <c r="Z203">
        <f>INDEX([1]krishna_pos!$C$1:$W$354,MATCH(B203,[1]krishna_pos!$C:$C,0),18)</f>
        <v>0.91738410100000001</v>
      </c>
      <c r="AA203">
        <f>INDEX([1]krishna_pos!$C$1:$W$354,MATCH(B203,[1]krishna_pos!$C:$C,0),19)</f>
        <v>0.46993006999999998</v>
      </c>
      <c r="AB203">
        <f>INDEX([1]krishna_pos!$C$1:$W$354,MATCH(B203,[1]krishna_pos!$C:$C,0),20)</f>
        <v>0.69720541599999997</v>
      </c>
      <c r="AC203">
        <f>INDEX([1]krishna_pos!$C$1:$W$354,MATCH(B203,[1]krishna_pos!$C:$C,0),21)</f>
        <v>0.26594301199999998</v>
      </c>
      <c r="AD203">
        <f>INDEX([2]Analysis_csv!$B$1:$J$325,MATCH(B203,[2]Analysis_csv!$B:$B,0),8)</f>
        <v>2.4349540999999999E-2</v>
      </c>
      <c r="AE203">
        <f>INDEX([2]Analysis_csv!$B$1:$J$325,MATCH(B203,[2]Analysis_csv!$B:$B,0),9)</f>
        <v>1.9489625E-2</v>
      </c>
      <c r="AF203">
        <f t="shared" si="42"/>
        <v>0.42992785045790943</v>
      </c>
      <c r="AG203">
        <f t="shared" si="43"/>
        <v>0.50845967792815938</v>
      </c>
      <c r="AH203">
        <f>INDEX([3]FINAL_DATASET!$B:$G,MATCH(B203,[3]FINAL_DATASET!$B:$B,0),3)</f>
        <v>5.7</v>
      </c>
      <c r="AI203">
        <f>INDEX([3]FINAL_DATASET!$B:$G,MATCH(B203,[3]FINAL_DATASET!$B:$B,0),6)</f>
        <v>0</v>
      </c>
    </row>
    <row r="204" spans="1:35" x14ac:dyDescent="0.25">
      <c r="A204">
        <v>1996</v>
      </c>
      <c r="B204" t="s">
        <v>254</v>
      </c>
      <c r="D204">
        <v>2.0638435999999998</v>
      </c>
      <c r="E204">
        <v>9.2320459759183002E-2</v>
      </c>
      <c r="F204">
        <v>0.102225953713014</v>
      </c>
      <c r="G204">
        <v>9.5962005245628298E-2</v>
      </c>
      <c r="H204">
        <v>0.111592772177802</v>
      </c>
      <c r="I204">
        <v>5.42527794955538E-2</v>
      </c>
      <c r="J204">
        <v>6.1914140362397403E-2</v>
      </c>
      <c r="K204">
        <f t="shared" si="33"/>
        <v>4.3369188699696505E-2</v>
      </c>
      <c r="L204">
        <f t="shared" si="34"/>
        <v>0.50562161595178856</v>
      </c>
      <c r="M204">
        <f t="shared" si="35"/>
        <v>0.32169933541640994</v>
      </c>
      <c r="N204">
        <f t="shared" si="36"/>
        <v>0.49001244608811434</v>
      </c>
      <c r="O204">
        <f t="shared" si="37"/>
        <v>0.59971127698476168</v>
      </c>
      <c r="P204">
        <f t="shared" si="38"/>
        <v>0.26882534422776083</v>
      </c>
      <c r="Q204">
        <f t="shared" si="39"/>
        <v>0.30987627829296605</v>
      </c>
      <c r="R204">
        <v>0.41891891891891891</v>
      </c>
      <c r="S204">
        <v>94</v>
      </c>
      <c r="T204">
        <f t="shared" si="40"/>
        <v>0.11244019138755981</v>
      </c>
      <c r="U204">
        <v>345</v>
      </c>
      <c r="V204">
        <f t="shared" si="41"/>
        <v>0.36933045356371491</v>
      </c>
      <c r="W204">
        <v>6.9</v>
      </c>
      <c r="X204">
        <f>INDEX([1]krishna_pos!$C$1:$W$354,MATCH(B204,[1]krishna_pos!$C:$C,0),16)</f>
        <v>0.66206161500000005</v>
      </c>
      <c r="Y204">
        <f>INDEX([1]krishna_pos!$C$1:$W$354,MATCH(B204,[1]krishna_pos!$C:$C,0),17)</f>
        <v>0.262282285</v>
      </c>
      <c r="Z204">
        <f>INDEX([1]krishna_pos!$C$1:$W$354,MATCH(B204,[1]krishna_pos!$C:$C,0),18)</f>
        <v>0.85583429099999997</v>
      </c>
      <c r="AA204">
        <f>INDEX([1]krishna_pos!$C$1:$W$354,MATCH(B204,[1]krishna_pos!$C:$C,0),19)</f>
        <v>0.45795369699999999</v>
      </c>
      <c r="AB204">
        <f>INDEX([1]krishna_pos!$C$1:$W$354,MATCH(B204,[1]krishna_pos!$C:$C,0),20)</f>
        <v>0.62118437100000001</v>
      </c>
      <c r="AC204">
        <f>INDEX([1]krishna_pos!$C$1:$W$354,MATCH(B204,[1]krishna_pos!$C:$C,0),21)</f>
        <v>0.25967251099999999</v>
      </c>
      <c r="AD204">
        <f>INDEX([2]Analysis_csv!$B$1:$J$325,MATCH(B204,[2]Analysis_csv!$B:$B,0),8)</f>
        <v>2.2531909999999999E-3</v>
      </c>
      <c r="AE204">
        <f>INDEX([2]Analysis_csv!$B$1:$J$325,MATCH(B204,[2]Analysis_csv!$B:$B,0),9)</f>
        <v>2.0581449000000002E-2</v>
      </c>
      <c r="AF204">
        <f t="shared" si="42"/>
        <v>0.37276813820759441</v>
      </c>
      <c r="AG204">
        <f t="shared" si="43"/>
        <v>0.51108487177178952</v>
      </c>
      <c r="AH204">
        <f>INDEX([3]FINAL_DATASET!$B:$G,MATCH(B204,[3]FINAL_DATASET!$B:$B,0),3)</f>
        <v>6.9</v>
      </c>
      <c r="AI204">
        <f>INDEX([3]FINAL_DATASET!$B:$G,MATCH(B204,[3]FINAL_DATASET!$B:$B,0),6)</f>
        <v>1</v>
      </c>
    </row>
    <row r="205" spans="1:35" x14ac:dyDescent="0.25">
      <c r="A205">
        <v>1987</v>
      </c>
      <c r="B205" t="s">
        <v>255</v>
      </c>
      <c r="D205">
        <v>3.3711048400000001</v>
      </c>
      <c r="E205">
        <v>9.6105775057853199E-2</v>
      </c>
      <c r="F205">
        <v>9.8628949006338798E-2</v>
      </c>
      <c r="G205">
        <v>0.138429495337721</v>
      </c>
      <c r="H205">
        <v>0.14114069420483999</v>
      </c>
      <c r="I205">
        <v>8.6528005061821803E-2</v>
      </c>
      <c r="J205">
        <v>8.6025419687192795E-2</v>
      </c>
      <c r="K205">
        <f t="shared" si="33"/>
        <v>6.1916188066743212E-2</v>
      </c>
      <c r="L205">
        <f t="shared" si="34"/>
        <v>0.52635306858095809</v>
      </c>
      <c r="M205">
        <f t="shared" si="35"/>
        <v>0.29437503425367489</v>
      </c>
      <c r="N205">
        <f t="shared" si="36"/>
        <v>0.70686492479553609</v>
      </c>
      <c r="O205">
        <f t="shared" si="37"/>
        <v>0.75850491303537693</v>
      </c>
      <c r="P205">
        <f t="shared" si="38"/>
        <v>0.42875076562652403</v>
      </c>
      <c r="Q205">
        <f t="shared" si="39"/>
        <v>0.43055167584055837</v>
      </c>
      <c r="R205">
        <v>0.32142857142857145</v>
      </c>
      <c r="S205">
        <v>338</v>
      </c>
      <c r="T205">
        <f t="shared" si="40"/>
        <v>0.40430622009569378</v>
      </c>
      <c r="U205">
        <v>333</v>
      </c>
      <c r="V205">
        <f t="shared" si="41"/>
        <v>0.35637149028077753</v>
      </c>
      <c r="W205">
        <v>7.1</v>
      </c>
      <c r="X205">
        <f>INDEX([1]krishna_pos!$C$1:$W$354,MATCH(B205,[1]krishna_pos!$C:$C,0),16)</f>
        <v>0.60966932799999995</v>
      </c>
      <c r="Y205">
        <f>INDEX([1]krishna_pos!$C$1:$W$354,MATCH(B205,[1]krishna_pos!$C:$C,0),17)</f>
        <v>0.32565777299999998</v>
      </c>
      <c r="Z205">
        <f>INDEX([1]krishna_pos!$C$1:$W$354,MATCH(B205,[1]krishna_pos!$C:$C,0),18)</f>
        <v>0.84495084899999995</v>
      </c>
      <c r="AA205">
        <f>INDEX([1]krishna_pos!$C$1:$W$354,MATCH(B205,[1]krishna_pos!$C:$C,0),19)</f>
        <v>0.53025893000000002</v>
      </c>
      <c r="AB205">
        <f>INDEX([1]krishna_pos!$C$1:$W$354,MATCH(B205,[1]krishna_pos!$C:$C,0),20)</f>
        <v>0.66666666699999999</v>
      </c>
      <c r="AC205">
        <f>INDEX([1]krishna_pos!$C$1:$W$354,MATCH(B205,[1]krishna_pos!$C:$C,0),21)</f>
        <v>0.263889398</v>
      </c>
      <c r="AD205">
        <f>INDEX([2]Analysis_csv!$B$1:$J$325,MATCH(B205,[2]Analysis_csv!$B:$B,0),8)</f>
        <v>-2.367456E-3</v>
      </c>
      <c r="AE205">
        <f>INDEX([2]Analysis_csv!$B$1:$J$325,MATCH(B205,[2]Analysis_csv!$B:$B,0),9)</f>
        <v>4.3122523000000003E-2</v>
      </c>
      <c r="AF205">
        <f t="shared" si="42"/>
        <v>0.36081526576801592</v>
      </c>
      <c r="AG205">
        <f t="shared" si="43"/>
        <v>0.56528288234273516</v>
      </c>
      <c r="AH205">
        <f>INDEX([3]FINAL_DATASET!$B:$G,MATCH(B205,[3]FINAL_DATASET!$B:$B,0),3)</f>
        <v>7.1</v>
      </c>
      <c r="AI205">
        <f>INDEX([3]FINAL_DATASET!$B:$G,MATCH(B205,[3]FINAL_DATASET!$B:$B,0),6)</f>
        <v>3</v>
      </c>
    </row>
    <row r="206" spans="1:35" x14ac:dyDescent="0.25">
      <c r="A206">
        <v>1975</v>
      </c>
      <c r="B206" t="s">
        <v>256</v>
      </c>
      <c r="D206">
        <v>4.7212044874999997</v>
      </c>
      <c r="E206">
        <v>0.119183608217427</v>
      </c>
      <c r="F206">
        <v>0.11030010703518101</v>
      </c>
      <c r="G206">
        <v>9.2114479122094001E-2</v>
      </c>
      <c r="H206">
        <v>8.5316350811708602E-2</v>
      </c>
      <c r="I206">
        <v>0</v>
      </c>
      <c r="J206">
        <v>0</v>
      </c>
      <c r="K206">
        <f t="shared" si="33"/>
        <v>8.1070964894389752E-2</v>
      </c>
      <c r="L206">
        <f t="shared" si="34"/>
        <v>0.65274597569219905</v>
      </c>
      <c r="M206">
        <f t="shared" si="35"/>
        <v>0.38303386650544857</v>
      </c>
      <c r="N206">
        <f t="shared" si="36"/>
        <v>0.47036575693905813</v>
      </c>
      <c r="O206">
        <f t="shared" si="37"/>
        <v>0.45849902905402895</v>
      </c>
      <c r="P206">
        <f t="shared" si="38"/>
        <v>0</v>
      </c>
      <c r="Q206">
        <f t="shared" si="39"/>
        <v>0</v>
      </c>
      <c r="R206">
        <v>0.12820512820512819</v>
      </c>
      <c r="S206">
        <v>31</v>
      </c>
      <c r="T206">
        <f t="shared" si="40"/>
        <v>3.7081339712918659E-2</v>
      </c>
      <c r="U206">
        <v>474</v>
      </c>
      <c r="V206">
        <f t="shared" si="41"/>
        <v>0.50863930885529163</v>
      </c>
      <c r="W206">
        <v>8.4</v>
      </c>
      <c r="X206">
        <f>INDEX([1]krishna_pos!$C$1:$W$354,MATCH(B206,[1]krishna_pos!$C:$C,0),16)</f>
        <v>0.61132968399999998</v>
      </c>
      <c r="Y206">
        <f>INDEX([1]krishna_pos!$C$1:$W$354,MATCH(B206,[1]krishna_pos!$C:$C,0),17)</f>
        <v>0.186091749</v>
      </c>
      <c r="Z206">
        <f>INDEX([1]krishna_pos!$C$1:$W$354,MATCH(B206,[1]krishna_pos!$C:$C,0),18)</f>
        <v>0.81777355500000004</v>
      </c>
      <c r="AA206">
        <f>INDEX([1]krishna_pos!$C$1:$W$354,MATCH(B206,[1]krishna_pos!$C:$C,0),19)</f>
        <v>0.382133995</v>
      </c>
      <c r="AB206">
        <f>INDEX([1]krishna_pos!$C$1:$W$354,MATCH(B206,[1]krishna_pos!$C:$C,0),20)</f>
        <v>0.64978902999999999</v>
      </c>
      <c r="AC206">
        <f>INDEX([1]krishna_pos!$C$1:$W$354,MATCH(B206,[1]krishna_pos!$C:$C,0),21)</f>
        <v>5.3923929000000002E-2</v>
      </c>
      <c r="AD206">
        <f>INDEX([2]Analysis_csv!$B$1:$J$325,MATCH(B206,[2]Analysis_csv!$B:$B,0),8)</f>
        <v>-5.0254839000000003E-2</v>
      </c>
      <c r="AE206">
        <f>INDEX([2]Analysis_csv!$B$1:$J$325,MATCH(B206,[2]Analysis_csv!$B:$B,0),9)</f>
        <v>5.2309704999999998E-2</v>
      </c>
      <c r="AF206">
        <f t="shared" si="42"/>
        <v>0.23693828913157472</v>
      </c>
      <c r="AG206">
        <f t="shared" si="43"/>
        <v>0.58737264555247415</v>
      </c>
      <c r="AH206">
        <f>INDEX([3]FINAL_DATASET!$B:$G,MATCH(B206,[3]FINAL_DATASET!$B:$B,0),3)</f>
        <v>8.4</v>
      </c>
      <c r="AI206">
        <f>INDEX([3]FINAL_DATASET!$B:$G,MATCH(B206,[3]FINAL_DATASET!$B:$B,0),6)</f>
        <v>2</v>
      </c>
    </row>
    <row r="207" spans="1:35" x14ac:dyDescent="0.25">
      <c r="A207">
        <v>1991</v>
      </c>
      <c r="B207" t="s">
        <v>258</v>
      </c>
      <c r="D207">
        <v>11.572369999999999</v>
      </c>
      <c r="E207">
        <v>0.108476475720646</v>
      </c>
      <c r="F207">
        <v>0.11851502022858899</v>
      </c>
      <c r="G207">
        <v>8.8641357770771506E-2</v>
      </c>
      <c r="H207">
        <v>9.0093650337314798E-2</v>
      </c>
      <c r="I207">
        <v>0.14555963613037601</v>
      </c>
      <c r="J207">
        <v>0.13987247218286</v>
      </c>
      <c r="K207">
        <f t="shared" si="33"/>
        <v>0.17827308374851392</v>
      </c>
      <c r="L207">
        <f t="shared" si="34"/>
        <v>0.59410504550885668</v>
      </c>
      <c r="M207">
        <f t="shared" si="35"/>
        <v>0.44543766645206728</v>
      </c>
      <c r="N207">
        <f t="shared" si="36"/>
        <v>0.45263089734993001</v>
      </c>
      <c r="O207">
        <f t="shared" si="37"/>
        <v>0.48417273840928315</v>
      </c>
      <c r="P207">
        <f t="shared" si="38"/>
        <v>0.72125556795892432</v>
      </c>
      <c r="Q207">
        <f t="shared" si="39"/>
        <v>0.70005269978657214</v>
      </c>
      <c r="R207">
        <v>0.66666666666666663</v>
      </c>
      <c r="S207">
        <v>369</v>
      </c>
      <c r="T207">
        <f t="shared" si="40"/>
        <v>0.44138755980861244</v>
      </c>
      <c r="U207">
        <v>281</v>
      </c>
      <c r="V207">
        <f t="shared" si="41"/>
        <v>0.30021598272138228</v>
      </c>
      <c r="W207">
        <v>6.4</v>
      </c>
      <c r="X207">
        <f>INDEX([1]krishna_pos!$C$1:$W$354,MATCH(B207,[1]krishna_pos!$C:$C,0),16)</f>
        <v>0.62290100800000003</v>
      </c>
      <c r="Y207">
        <f>INDEX([1]krishna_pos!$C$1:$W$354,MATCH(B207,[1]krishna_pos!$C:$C,0),17)</f>
        <v>0.27058368799999999</v>
      </c>
      <c r="Z207">
        <f>INDEX([1]krishna_pos!$C$1:$W$354,MATCH(B207,[1]krishna_pos!$C:$C,0),18)</f>
        <v>0.82355865100000003</v>
      </c>
      <c r="AA207">
        <f>INDEX([1]krishna_pos!$C$1:$W$354,MATCH(B207,[1]krishna_pos!$C:$C,0),19)</f>
        <v>0.55728886499999997</v>
      </c>
      <c r="AB207">
        <f>INDEX([1]krishna_pos!$C$1:$W$354,MATCH(B207,[1]krishna_pos!$C:$C,0),20)</f>
        <v>0.616396096</v>
      </c>
      <c r="AC207">
        <f>INDEX([1]krishna_pos!$C$1:$W$354,MATCH(B207,[1]krishna_pos!$C:$C,0),21)</f>
        <v>0.225028703</v>
      </c>
      <c r="AD207">
        <f>INDEX([2]Analysis_csv!$B$1:$J$325,MATCH(B207,[2]Analysis_csv!$B:$B,0),8)</f>
        <v>7.0773170999999996E-2</v>
      </c>
      <c r="AE207">
        <f>INDEX([2]Analysis_csv!$B$1:$J$325,MATCH(B207,[2]Analysis_csv!$B:$B,0),9)</f>
        <v>0.103784342</v>
      </c>
      <c r="AF207">
        <f t="shared" si="42"/>
        <v>0.55001833293194213</v>
      </c>
      <c r="AG207">
        <f t="shared" si="43"/>
        <v>0.71113883878095974</v>
      </c>
      <c r="AH207">
        <f>INDEX([3]FINAL_DATASET!$B:$G,MATCH(B207,[3]FINAL_DATASET!$B:$B,0),3)</f>
        <v>6.4</v>
      </c>
      <c r="AI207">
        <f>INDEX([3]FINAL_DATASET!$B:$G,MATCH(B207,[3]FINAL_DATASET!$B:$B,0),6)</f>
        <v>3</v>
      </c>
    </row>
    <row r="208" spans="1:35" x14ac:dyDescent="0.25">
      <c r="A208">
        <v>1987</v>
      </c>
      <c r="B208" t="s">
        <v>262</v>
      </c>
      <c r="D208">
        <v>0.47890488235294115</v>
      </c>
      <c r="E208">
        <v>0.17363886685274901</v>
      </c>
      <c r="F208">
        <v>0.16601334195169201</v>
      </c>
      <c r="G208">
        <v>0.14459003809354301</v>
      </c>
      <c r="H208">
        <v>0.155216811554586</v>
      </c>
      <c r="I208">
        <v>6.9550760859286603E-2</v>
      </c>
      <c r="J208">
        <v>7.8414638656517099E-2</v>
      </c>
      <c r="K208">
        <f t="shared" si="33"/>
        <v>2.0882591152439754E-2</v>
      </c>
      <c r="L208">
        <f t="shared" si="34"/>
        <v>0.95098707999438337</v>
      </c>
      <c r="M208">
        <f t="shared" si="35"/>
        <v>0.80625411050008944</v>
      </c>
      <c r="N208">
        <f t="shared" si="36"/>
        <v>0.73832261075451389</v>
      </c>
      <c r="O208">
        <f t="shared" si="37"/>
        <v>0.8341514459251006</v>
      </c>
      <c r="P208">
        <f t="shared" si="38"/>
        <v>0.34462763757260911</v>
      </c>
      <c r="Q208">
        <f t="shared" si="39"/>
        <v>0.39246020777067575</v>
      </c>
      <c r="R208">
        <v>0.36842105263157893</v>
      </c>
      <c r="S208">
        <v>179</v>
      </c>
      <c r="T208">
        <f t="shared" si="40"/>
        <v>0.21411483253588517</v>
      </c>
      <c r="U208">
        <v>160</v>
      </c>
      <c r="V208">
        <f t="shared" si="41"/>
        <v>0.16954643628509719</v>
      </c>
      <c r="W208">
        <v>6.3</v>
      </c>
      <c r="X208">
        <f>INDEX([1]krishna_pos!$C$1:$W$354,MATCH(B208,[1]krishna_pos!$C:$C,0),16)</f>
        <v>0.66038766000000004</v>
      </c>
      <c r="Y208">
        <f>INDEX([1]krishna_pos!$C$1:$W$354,MATCH(B208,[1]krishna_pos!$C:$C,0),17)</f>
        <v>0.31423785599999998</v>
      </c>
      <c r="Z208">
        <f>INDEX([1]krishna_pos!$C$1:$W$354,MATCH(B208,[1]krishna_pos!$C:$C,0),18)</f>
        <v>0.90665366800000002</v>
      </c>
      <c r="AA208">
        <f>INDEX([1]krishna_pos!$C$1:$W$354,MATCH(B208,[1]krishna_pos!$C:$C,0),19)</f>
        <v>0.49987179500000001</v>
      </c>
      <c r="AB208">
        <f>INDEX([1]krishna_pos!$C$1:$W$354,MATCH(B208,[1]krishna_pos!$C:$C,0),20)</f>
        <v>0.66096866099999996</v>
      </c>
      <c r="AC208">
        <f>INDEX([1]krishna_pos!$C$1:$W$354,MATCH(B208,[1]krishna_pos!$C:$C,0),21)</f>
        <v>0.24029850699999999</v>
      </c>
      <c r="AD208">
        <f>INDEX([2]Analysis_csv!$B$1:$J$325,MATCH(B208,[2]Analysis_csv!$B:$B,0),8)</f>
        <v>2.6407263E-2</v>
      </c>
      <c r="AE208">
        <f>INDEX([2]Analysis_csv!$B$1:$J$325,MATCH(B208,[2]Analysis_csv!$B:$B,0),9)</f>
        <v>-1.1806875E-2</v>
      </c>
      <c r="AF208">
        <f t="shared" si="42"/>
        <v>0.435250847125284</v>
      </c>
      <c r="AG208">
        <f t="shared" si="43"/>
        <v>0.43321002310542983</v>
      </c>
      <c r="AH208">
        <f>INDEX([3]FINAL_DATASET!$B:$G,MATCH(B208,[3]FINAL_DATASET!$B:$B,0),3)</f>
        <v>6.3</v>
      </c>
      <c r="AI208">
        <f>INDEX([3]FINAL_DATASET!$B:$G,MATCH(B208,[3]FINAL_DATASET!$B:$B,0),6)</f>
        <v>3</v>
      </c>
    </row>
    <row r="209" spans="1:35" x14ac:dyDescent="0.25">
      <c r="A209">
        <v>1999</v>
      </c>
      <c r="B209" t="s">
        <v>263</v>
      </c>
      <c r="D209">
        <v>2.3826092000000001</v>
      </c>
      <c r="E209">
        <v>0.109901121821233</v>
      </c>
      <c r="F209">
        <v>0.113250514496744</v>
      </c>
      <c r="G209">
        <v>0.12691161260998199</v>
      </c>
      <c r="H209">
        <v>0.13246323093958001</v>
      </c>
      <c r="I209">
        <v>0</v>
      </c>
      <c r="J209">
        <v>0</v>
      </c>
      <c r="K209">
        <f t="shared" si="33"/>
        <v>4.7891731861334393E-2</v>
      </c>
      <c r="L209">
        <f t="shared" si="34"/>
        <v>0.6019075614995395</v>
      </c>
      <c r="M209">
        <f t="shared" si="35"/>
        <v>0.40544635372931015</v>
      </c>
      <c r="N209">
        <f t="shared" si="36"/>
        <v>0.64805096113638727</v>
      </c>
      <c r="O209">
        <f t="shared" si="37"/>
        <v>0.7118713141540276</v>
      </c>
      <c r="P209">
        <f t="shared" si="38"/>
        <v>0</v>
      </c>
      <c r="Q209">
        <f t="shared" si="39"/>
        <v>0</v>
      </c>
      <c r="R209">
        <v>0.4</v>
      </c>
      <c r="S209">
        <v>225</v>
      </c>
      <c r="T209">
        <f t="shared" si="40"/>
        <v>0.26913875598086123</v>
      </c>
      <c r="U209">
        <v>433</v>
      </c>
      <c r="V209">
        <f t="shared" si="41"/>
        <v>0.46436285097192226</v>
      </c>
      <c r="W209">
        <v>6.9</v>
      </c>
      <c r="X209">
        <f>INDEX([1]krishna_pos!$C$1:$W$354,MATCH(B209,[1]krishna_pos!$C:$C,0),16)</f>
        <v>0.59509509500000002</v>
      </c>
      <c r="Y209">
        <f>INDEX([1]krishna_pos!$C$1:$W$354,MATCH(B209,[1]krishna_pos!$C:$C,0),17)</f>
        <v>0.36698958700000001</v>
      </c>
      <c r="Z209">
        <f>INDEX([1]krishna_pos!$C$1:$W$354,MATCH(B209,[1]krishna_pos!$C:$C,0),18)</f>
        <v>0.77323006699999997</v>
      </c>
      <c r="AA209">
        <f>INDEX([1]krishna_pos!$C$1:$W$354,MATCH(B209,[1]krishna_pos!$C:$C,0),19)</f>
        <v>0.57620935799999995</v>
      </c>
      <c r="AB209">
        <f>INDEX([1]krishna_pos!$C$1:$W$354,MATCH(B209,[1]krishna_pos!$C:$C,0),20)</f>
        <v>0.63095916399999996</v>
      </c>
      <c r="AC209">
        <f>INDEX([1]krishna_pos!$C$1:$W$354,MATCH(B209,[1]krishna_pos!$C:$C,0),21)</f>
        <v>0.26496384099999998</v>
      </c>
      <c r="AD209">
        <f>INDEX([2]Analysis_csv!$B$1:$J$325,MATCH(B209,[2]Analysis_csv!$B:$B,0),8)</f>
        <v>8.6789777999999998E-2</v>
      </c>
      <c r="AE209">
        <f>INDEX([2]Analysis_csv!$B$1:$J$325,MATCH(B209,[2]Analysis_csv!$B:$B,0),9)</f>
        <v>8.9591455E-2</v>
      </c>
      <c r="AF209">
        <f t="shared" si="42"/>
        <v>0.5914507254920881</v>
      </c>
      <c r="AG209">
        <f t="shared" si="43"/>
        <v>0.67701330245299962</v>
      </c>
      <c r="AH209">
        <f>INDEX([3]FINAL_DATASET!$B:$G,MATCH(B209,[3]FINAL_DATASET!$B:$B,0),3)</f>
        <v>6.9</v>
      </c>
      <c r="AI209">
        <f>INDEX([3]FINAL_DATASET!$B:$G,MATCH(B209,[3]FINAL_DATASET!$B:$B,0),6)</f>
        <v>3</v>
      </c>
    </row>
    <row r="210" spans="1:35" x14ac:dyDescent="0.25">
      <c r="A210">
        <v>1954</v>
      </c>
      <c r="B210" t="s">
        <v>264</v>
      </c>
      <c r="D210">
        <v>7.9586443999999998</v>
      </c>
      <c r="E210">
        <v>0.121142183375833</v>
      </c>
      <c r="F210">
        <v>0.12718648108869601</v>
      </c>
      <c r="G210">
        <v>8.9929743296745607E-2</v>
      </c>
      <c r="H210">
        <v>9.1151442836037294E-2</v>
      </c>
      <c r="I210">
        <v>0.121464546268299</v>
      </c>
      <c r="J210">
        <v>0.122549831609712</v>
      </c>
      <c r="K210">
        <f t="shared" si="33"/>
        <v>0.12700271454833745</v>
      </c>
      <c r="L210">
        <f t="shared" si="34"/>
        <v>0.66347271967873744</v>
      </c>
      <c r="M210">
        <f t="shared" si="35"/>
        <v>0.51130958694823037</v>
      </c>
      <c r="N210">
        <f t="shared" si="36"/>
        <v>0.45920980263094335</v>
      </c>
      <c r="O210">
        <f t="shared" si="37"/>
        <v>0.48985742638515867</v>
      </c>
      <c r="P210">
        <f t="shared" si="38"/>
        <v>0.60186314444442912</v>
      </c>
      <c r="Q210">
        <f t="shared" si="39"/>
        <v>0.61335400124057848</v>
      </c>
      <c r="R210">
        <v>0.1111111111111111</v>
      </c>
      <c r="S210">
        <v>135</v>
      </c>
      <c r="T210">
        <f t="shared" si="40"/>
        <v>0.16148325358851676</v>
      </c>
      <c r="U210">
        <v>487</v>
      </c>
      <c r="V210">
        <f t="shared" si="41"/>
        <v>0.52267818574514036</v>
      </c>
      <c r="W210">
        <v>8.4</v>
      </c>
      <c r="X210">
        <f>INDEX([1]krishna_pos!$C$1:$W$354,MATCH(B210,[1]krishna_pos!$C:$C,0),16)</f>
        <v>0.64454425800000004</v>
      </c>
      <c r="Y210">
        <f>INDEX([1]krishna_pos!$C$1:$W$354,MATCH(B210,[1]krishna_pos!$C:$C,0),17)</f>
        <v>0.34840871000000001</v>
      </c>
      <c r="Z210">
        <f>INDEX([1]krishna_pos!$C$1:$W$354,MATCH(B210,[1]krishna_pos!$C:$C,0),18)</f>
        <v>0.83252802000000004</v>
      </c>
      <c r="AA210">
        <f>INDEX([1]krishna_pos!$C$1:$W$354,MATCH(B210,[1]krishna_pos!$C:$C,0),19)</f>
        <v>0.54832347100000001</v>
      </c>
      <c r="AB210">
        <f>INDEX([1]krishna_pos!$C$1:$W$354,MATCH(B210,[1]krishna_pos!$C:$C,0),20)</f>
        <v>0.63360517199999999</v>
      </c>
      <c r="AC210">
        <f>INDEX([1]krishna_pos!$C$1:$W$354,MATCH(B210,[1]krishna_pos!$C:$C,0),21)</f>
        <v>0.26176808299999998</v>
      </c>
      <c r="AD210">
        <f>INDEX([2]Analysis_csv!$B$1:$J$325,MATCH(B210,[2]Analysis_csv!$B:$B,0),8)</f>
        <v>4.7290369999999998E-2</v>
      </c>
      <c r="AE210">
        <f>INDEX([2]Analysis_csv!$B$1:$J$325,MATCH(B210,[2]Analysis_csv!$B:$B,0),9)</f>
        <v>0.112794456</v>
      </c>
      <c r="AF210">
        <f t="shared" si="42"/>
        <v>0.48927209439067126</v>
      </c>
      <c r="AG210">
        <f t="shared" si="43"/>
        <v>0.73280285771002351</v>
      </c>
      <c r="AH210">
        <f>INDEX([3]FINAL_DATASET!$B:$G,MATCH(B210,[3]FINAL_DATASET!$B:$B,0),3)</f>
        <v>8.4</v>
      </c>
      <c r="AI210">
        <f>INDEX([3]FINAL_DATASET!$B:$G,MATCH(B210,[3]FINAL_DATASET!$B:$B,0),6)</f>
        <v>0</v>
      </c>
    </row>
    <row r="211" spans="1:35" x14ac:dyDescent="0.25">
      <c r="A211">
        <v>1998</v>
      </c>
      <c r="B211" t="s">
        <v>265</v>
      </c>
      <c r="D211">
        <v>7.6640399523809526</v>
      </c>
      <c r="E211">
        <v>0.106152618393055</v>
      </c>
      <c r="F211">
        <v>0.123045865012848</v>
      </c>
      <c r="G211">
        <v>0.12838019845725199</v>
      </c>
      <c r="H211">
        <v>0.13418855006827199</v>
      </c>
      <c r="I211">
        <v>0.115646242095491</v>
      </c>
      <c r="J211">
        <v>0.132003715408572</v>
      </c>
      <c r="K211">
        <f t="shared" si="33"/>
        <v>0.12282296199672076</v>
      </c>
      <c r="L211">
        <f t="shared" si="34"/>
        <v>0.58137772049029712</v>
      </c>
      <c r="M211">
        <f t="shared" si="35"/>
        <v>0.47985579417287688</v>
      </c>
      <c r="N211">
        <f t="shared" si="36"/>
        <v>0.6555500264327947</v>
      </c>
      <c r="O211">
        <f t="shared" si="37"/>
        <v>0.72114336034197879</v>
      </c>
      <c r="P211">
        <f t="shared" si="38"/>
        <v>0.5730331446431266</v>
      </c>
      <c r="Q211">
        <f t="shared" si="39"/>
        <v>0.66067007976250702</v>
      </c>
      <c r="R211">
        <v>0.29166666666666669</v>
      </c>
      <c r="S211">
        <v>317</v>
      </c>
      <c r="T211">
        <f t="shared" si="40"/>
        <v>0.37918660287081341</v>
      </c>
      <c r="U211">
        <v>675</v>
      </c>
      <c r="V211">
        <f t="shared" si="41"/>
        <v>0.72570194384449249</v>
      </c>
      <c r="W211">
        <v>7.2</v>
      </c>
      <c r="X211">
        <f>INDEX([1]krishna_pos!$C$1:$W$354,MATCH(B211,[1]krishna_pos!$C:$C,0),16)</f>
        <v>0.63931990999999999</v>
      </c>
      <c r="Y211">
        <f>INDEX([1]krishna_pos!$C$1:$W$354,MATCH(B211,[1]krishna_pos!$C:$C,0),17)</f>
        <v>0.34314429299999999</v>
      </c>
      <c r="Z211">
        <f>INDEX([1]krishna_pos!$C$1:$W$354,MATCH(B211,[1]krishna_pos!$C:$C,0),18)</f>
        <v>0.79392943299999996</v>
      </c>
      <c r="AA211">
        <f>INDEX([1]krishna_pos!$C$1:$W$354,MATCH(B211,[1]krishna_pos!$C:$C,0),19)</f>
        <v>0.55934065899999996</v>
      </c>
      <c r="AB211">
        <f>INDEX([1]krishna_pos!$C$1:$W$354,MATCH(B211,[1]krishna_pos!$C:$C,0),20)</f>
        <v>0.61087488700000003</v>
      </c>
      <c r="AC211">
        <f>INDEX([1]krishna_pos!$C$1:$W$354,MATCH(B211,[1]krishna_pos!$C:$C,0),21)</f>
        <v>0.24307036200000001</v>
      </c>
      <c r="AD211">
        <f>INDEX([2]Analysis_csv!$B$1:$J$325,MATCH(B211,[2]Analysis_csv!$B:$B,0),8)</f>
        <v>2.3687066E-2</v>
      </c>
      <c r="AE211">
        <f>INDEX([2]Analysis_csv!$B$1:$J$325,MATCH(B211,[2]Analysis_csv!$B:$B,0),9)</f>
        <v>3.0724593000000001E-2</v>
      </c>
      <c r="AF211">
        <f t="shared" si="42"/>
        <v>0.42821413392223606</v>
      </c>
      <c r="AG211">
        <f t="shared" si="43"/>
        <v>0.53547316071199813</v>
      </c>
      <c r="AH211">
        <f>INDEX([3]FINAL_DATASET!$B:$G,MATCH(B211,[3]FINAL_DATASET!$B:$B,0),3)</f>
        <v>7.2</v>
      </c>
      <c r="AI211">
        <f>INDEX([3]FINAL_DATASET!$B:$G,MATCH(B211,[3]FINAL_DATASET!$B:$B,0),6)</f>
        <v>2</v>
      </c>
    </row>
    <row r="212" spans="1:35" x14ac:dyDescent="0.25">
      <c r="A212">
        <v>2001</v>
      </c>
      <c r="B212" t="s">
        <v>266</v>
      </c>
      <c r="D212">
        <v>9.5494505494505493</v>
      </c>
      <c r="E212">
        <v>0.103890505240124</v>
      </c>
      <c r="F212">
        <v>0.109338096772523</v>
      </c>
      <c r="G212">
        <v>0.102154231051022</v>
      </c>
      <c r="H212">
        <v>0.10034875512665201</v>
      </c>
      <c r="I212">
        <v>0.12635922046312001</v>
      </c>
      <c r="J212">
        <v>0.126124945289077</v>
      </c>
      <c r="K212">
        <f t="shared" si="33"/>
        <v>0.14957255731897859</v>
      </c>
      <c r="L212">
        <f t="shared" si="34"/>
        <v>0.56898855658411329</v>
      </c>
      <c r="M212">
        <f t="shared" si="35"/>
        <v>0.37572604783906544</v>
      </c>
      <c r="N212">
        <f t="shared" si="36"/>
        <v>0.52163191575076129</v>
      </c>
      <c r="O212">
        <f t="shared" si="37"/>
        <v>0.53928474852250929</v>
      </c>
      <c r="P212">
        <f t="shared" si="38"/>
        <v>0.62611650966442367</v>
      </c>
      <c r="Q212">
        <f t="shared" si="39"/>
        <v>0.63124721456715371</v>
      </c>
      <c r="R212">
        <v>0.33663366336633666</v>
      </c>
      <c r="S212">
        <v>79</v>
      </c>
      <c r="T212">
        <f t="shared" si="40"/>
        <v>9.4497607655502386E-2</v>
      </c>
      <c r="U212">
        <v>253</v>
      </c>
      <c r="V212">
        <f t="shared" si="41"/>
        <v>0.26997840172786175</v>
      </c>
      <c r="W212">
        <v>5.4</v>
      </c>
      <c r="X212">
        <f>INDEX([1]krishna_pos!$C$1:$W$354,MATCH(B212,[1]krishna_pos!$C:$C,0),16)</f>
        <v>0.61939061699999998</v>
      </c>
      <c r="Y212">
        <f>INDEX([1]krishna_pos!$C$1:$W$354,MATCH(B212,[1]krishna_pos!$C:$C,0),17)</f>
        <v>0.44438861000000002</v>
      </c>
      <c r="Z212">
        <f>INDEX([1]krishna_pos!$C$1:$W$354,MATCH(B212,[1]krishna_pos!$C:$C,0),18)</f>
        <v>0.83109919600000004</v>
      </c>
      <c r="AA212">
        <f>INDEX([1]krishna_pos!$C$1:$W$354,MATCH(B212,[1]krishna_pos!$C:$C,0),19)</f>
        <v>0.71256410299999995</v>
      </c>
      <c r="AB212">
        <f>INDEX([1]krishna_pos!$C$1:$W$354,MATCH(B212,[1]krishna_pos!$C:$C,0),20)</f>
        <v>0.59603289800000003</v>
      </c>
      <c r="AC212">
        <f>INDEX([1]krishna_pos!$C$1:$W$354,MATCH(B212,[1]krishna_pos!$C:$C,0),21)</f>
        <v>0.34477611899999999</v>
      </c>
      <c r="AD212">
        <f>INDEX([2]Analysis_csv!$B$1:$J$325,MATCH(B212,[2]Analysis_csv!$B:$B,0),8)</f>
        <v>1.4939241000000001E-2</v>
      </c>
      <c r="AE212">
        <f>INDEX([2]Analysis_csv!$B$1:$J$325,MATCH(B212,[2]Analysis_csv!$B:$B,0),9)</f>
        <v>2.1420158000000002E-2</v>
      </c>
      <c r="AF212">
        <f t="shared" si="42"/>
        <v>0.40558491417254378</v>
      </c>
      <c r="AG212">
        <f t="shared" si="43"/>
        <v>0.51310147307694232</v>
      </c>
      <c r="AH212">
        <f>INDEX([3]FINAL_DATASET!$B:$G,MATCH(B212,[3]FINAL_DATASET!$B:$B,0),3)</f>
        <v>5.4</v>
      </c>
      <c r="AI212">
        <f>INDEX([3]FINAL_DATASET!$B:$G,MATCH(B212,[3]FINAL_DATASET!$B:$B,0),6)</f>
        <v>2</v>
      </c>
    </row>
    <row r="213" spans="1:35" x14ac:dyDescent="0.25">
      <c r="A213">
        <v>1986</v>
      </c>
      <c r="B213" t="s">
        <v>267</v>
      </c>
      <c r="D213">
        <v>0.61969933333333338</v>
      </c>
      <c r="E213">
        <v>0.12628054656392601</v>
      </c>
      <c r="F213">
        <v>0.13254223600651099</v>
      </c>
      <c r="G213">
        <v>0.10943211507468099</v>
      </c>
      <c r="H213">
        <v>0.11939159207436301</v>
      </c>
      <c r="I213">
        <v>0.17467206093232401</v>
      </c>
      <c r="J213">
        <v>0.191622628304012</v>
      </c>
      <c r="K213">
        <f t="shared" si="33"/>
        <v>2.2880137253643691E-2</v>
      </c>
      <c r="L213">
        <f t="shared" si="34"/>
        <v>0.69161455850068221</v>
      </c>
      <c r="M213">
        <f t="shared" si="35"/>
        <v>0.55199406535789119</v>
      </c>
      <c r="N213">
        <f t="shared" si="36"/>
        <v>0.55879510073892846</v>
      </c>
      <c r="O213">
        <f t="shared" si="37"/>
        <v>0.64162295412894788</v>
      </c>
      <c r="P213">
        <f t="shared" si="38"/>
        <v>0.86550914706503912</v>
      </c>
      <c r="Q213">
        <f t="shared" si="39"/>
        <v>0.95905889265365174</v>
      </c>
      <c r="R213">
        <v>0.76923076923076927</v>
      </c>
      <c r="S213">
        <v>452</v>
      </c>
      <c r="T213">
        <f t="shared" si="40"/>
        <v>0.54066985645933019</v>
      </c>
      <c r="U213">
        <v>266</v>
      </c>
      <c r="V213">
        <f t="shared" si="41"/>
        <v>0.28401727861771059</v>
      </c>
      <c r="W213">
        <v>6.3</v>
      </c>
      <c r="X213">
        <f>INDEX([1]krishna_pos!$C$1:$W$354,MATCH(B213,[1]krishna_pos!$C:$C,0),16)</f>
        <v>0.60098213</v>
      </c>
      <c r="Y213">
        <f>INDEX([1]krishna_pos!$C$1:$W$354,MATCH(B213,[1]krishna_pos!$C:$C,0),17)</f>
        <v>0.313385107</v>
      </c>
      <c r="Z213">
        <f>INDEX([1]krishna_pos!$C$1:$W$354,MATCH(B213,[1]krishna_pos!$C:$C,0),18)</f>
        <v>0.79658360100000003</v>
      </c>
      <c r="AA213">
        <f>INDEX([1]krishna_pos!$C$1:$W$354,MATCH(B213,[1]krishna_pos!$C:$C,0),19)</f>
        <v>0.51765734299999999</v>
      </c>
      <c r="AB213">
        <f>INDEX([1]krishna_pos!$C$1:$W$354,MATCH(B213,[1]krishna_pos!$C:$C,0),20)</f>
        <v>0.67199103299999996</v>
      </c>
      <c r="AC213">
        <f>INDEX([1]krishna_pos!$C$1:$W$354,MATCH(B213,[1]krishna_pos!$C:$C,0),21)</f>
        <v>0.24932157399999999</v>
      </c>
      <c r="AD213">
        <f>INDEX([2]Analysis_csv!$B$1:$J$325,MATCH(B213,[2]Analysis_csv!$B:$B,0),8)</f>
        <v>7.1441149999999995E-2</v>
      </c>
      <c r="AE213">
        <f>INDEX([2]Analysis_csv!$B$1:$J$325,MATCH(B213,[2]Analysis_csv!$B:$B,0),9)</f>
        <v>0.13300601500000001</v>
      </c>
      <c r="AF213">
        <f t="shared" si="42"/>
        <v>0.55174628743253851</v>
      </c>
      <c r="AG213">
        <f t="shared" si="43"/>
        <v>0.78139975634658765</v>
      </c>
      <c r="AH213">
        <f>INDEX([3]FINAL_DATASET!$B:$G,MATCH(B213,[3]FINAL_DATASET!$B:$B,0),3)</f>
        <v>6.3</v>
      </c>
      <c r="AI213">
        <f>INDEX([3]FINAL_DATASET!$B:$G,MATCH(B213,[3]FINAL_DATASET!$B:$B,0),6)</f>
        <v>3</v>
      </c>
    </row>
    <row r="214" spans="1:35" x14ac:dyDescent="0.25">
      <c r="A214">
        <v>1993</v>
      </c>
      <c r="B214" t="s">
        <v>268</v>
      </c>
      <c r="D214">
        <v>2.2087210357142859</v>
      </c>
      <c r="E214">
        <v>9.8752111379864796E-2</v>
      </c>
      <c r="F214">
        <v>8.5919382743930295E-2</v>
      </c>
      <c r="G214">
        <v>0</v>
      </c>
      <c r="H214">
        <v>0</v>
      </c>
      <c r="I214">
        <v>0</v>
      </c>
      <c r="J214">
        <v>0</v>
      </c>
      <c r="K214">
        <f t="shared" si="33"/>
        <v>4.5424662866812647E-2</v>
      </c>
      <c r="L214">
        <f t="shared" si="34"/>
        <v>0.54084654977654245</v>
      </c>
      <c r="M214">
        <f t="shared" si="35"/>
        <v>0.19782803347902606</v>
      </c>
      <c r="N214">
        <f t="shared" si="36"/>
        <v>0</v>
      </c>
      <c r="O214">
        <f t="shared" si="37"/>
        <v>0</v>
      </c>
      <c r="P214">
        <f t="shared" si="38"/>
        <v>0</v>
      </c>
      <c r="Q214">
        <f t="shared" si="39"/>
        <v>0</v>
      </c>
      <c r="R214">
        <v>0.35897435897435898</v>
      </c>
      <c r="S214">
        <v>66</v>
      </c>
      <c r="T214">
        <f t="shared" si="40"/>
        <v>7.8947368421052627E-2</v>
      </c>
      <c r="U214">
        <v>480</v>
      </c>
      <c r="V214">
        <f t="shared" si="41"/>
        <v>0.51511879049676024</v>
      </c>
      <c r="W214">
        <v>7.6</v>
      </c>
      <c r="X214">
        <f>INDEX([1]krishna_pos!$C$1:$W$354,MATCH(B214,[1]krishna_pos!$C:$C,0),16)</f>
        <v>0.60592977100000001</v>
      </c>
      <c r="Y214">
        <f>INDEX([1]krishna_pos!$C$1:$W$354,MATCH(B214,[1]krishna_pos!$C:$C,0),17)</f>
        <v>1</v>
      </c>
      <c r="Z214">
        <f>INDEX([1]krishna_pos!$C$1:$W$354,MATCH(B214,[1]krishna_pos!$C:$C,0),18)</f>
        <v>0.84457647999999996</v>
      </c>
      <c r="AA214">
        <f>INDEX([1]krishna_pos!$C$1:$W$354,MATCH(B214,[1]krishna_pos!$C:$C,0),19)</f>
        <v>1</v>
      </c>
      <c r="AB214">
        <f>INDEX([1]krishna_pos!$C$1:$W$354,MATCH(B214,[1]krishna_pos!$C:$C,0),20)</f>
        <v>0.64251064300000005</v>
      </c>
      <c r="AC214">
        <f>INDEX([1]krishna_pos!$C$1:$W$354,MATCH(B214,[1]krishna_pos!$C:$C,0),21)</f>
        <v>1</v>
      </c>
      <c r="AD214">
        <f>INDEX([2]Analysis_csv!$B$1:$J$325,MATCH(B214,[2]Analysis_csv!$B:$B,0),8)</f>
        <v>-7.9257579999999998E-3</v>
      </c>
      <c r="AE214">
        <f>INDEX([2]Analysis_csv!$B$1:$J$325,MATCH(B214,[2]Analysis_csv!$B:$B,0),9)</f>
        <v>9.2191042000000001E-2</v>
      </c>
      <c r="AF214">
        <f t="shared" si="42"/>
        <v>0.34643683028340638</v>
      </c>
      <c r="AG214">
        <f t="shared" si="43"/>
        <v>0.68326377852641529</v>
      </c>
      <c r="AH214">
        <f>INDEX([3]FINAL_DATASET!$B:$G,MATCH(B214,[3]FINAL_DATASET!$B:$B,0),3)</f>
        <v>7.6</v>
      </c>
      <c r="AI214">
        <f>INDEX([3]FINAL_DATASET!$B:$G,MATCH(B214,[3]FINAL_DATASET!$B:$B,0),6)</f>
        <v>2</v>
      </c>
    </row>
    <row r="215" spans="1:35" x14ac:dyDescent="0.25">
      <c r="A215">
        <v>2000</v>
      </c>
      <c r="B215" t="s">
        <v>269</v>
      </c>
      <c r="D215">
        <v>1.2990467222222222</v>
      </c>
      <c r="E215">
        <v>0.10053143664494101</v>
      </c>
      <c r="F215">
        <v>0.106803632079256</v>
      </c>
      <c r="G215">
        <v>8.7982113245481497E-2</v>
      </c>
      <c r="H215">
        <v>0.100298663244063</v>
      </c>
      <c r="I215">
        <v>6.9852414837418594E-2</v>
      </c>
      <c r="J215">
        <v>7.9062364651750802E-2</v>
      </c>
      <c r="K215">
        <f t="shared" si="33"/>
        <v>3.2518498130714481E-2</v>
      </c>
      <c r="L215">
        <f t="shared" si="34"/>
        <v>0.5505915761572433</v>
      </c>
      <c r="M215">
        <f t="shared" si="35"/>
        <v>0.35647322994960595</v>
      </c>
      <c r="N215">
        <f t="shared" si="36"/>
        <v>0.44926458563540622</v>
      </c>
      <c r="O215">
        <f t="shared" si="37"/>
        <v>0.53901554948490349</v>
      </c>
      <c r="P215">
        <f t="shared" si="38"/>
        <v>0.34612234872405623</v>
      </c>
      <c r="Q215">
        <f t="shared" si="39"/>
        <v>0.39570203459055564</v>
      </c>
      <c r="R215">
        <v>0.3902439024390244</v>
      </c>
      <c r="S215">
        <v>169</v>
      </c>
      <c r="T215">
        <f t="shared" si="40"/>
        <v>0.20215311004784689</v>
      </c>
      <c r="U215">
        <v>273</v>
      </c>
      <c r="V215">
        <f t="shared" si="41"/>
        <v>0.29157667386609071</v>
      </c>
      <c r="W215">
        <v>7</v>
      </c>
      <c r="X215">
        <f>INDEX([1]krishna_pos!$C$1:$W$354,MATCH(B215,[1]krishna_pos!$C:$C,0),16)</f>
        <v>0.72161072400000004</v>
      </c>
      <c r="Y215">
        <f>INDEX([1]krishna_pos!$C$1:$W$354,MATCH(B215,[1]krishna_pos!$C:$C,0),17)</f>
        <v>0.32875067200000002</v>
      </c>
      <c r="Z215">
        <f>INDEX([1]krishna_pos!$C$1:$W$354,MATCH(B215,[1]krishna_pos!$C:$C,0),18)</f>
        <v>1</v>
      </c>
      <c r="AA215">
        <f>INDEX([1]krishna_pos!$C$1:$W$354,MATCH(B215,[1]krishna_pos!$C:$C,0),19)</f>
        <v>0.54794388000000005</v>
      </c>
      <c r="AB215">
        <f>INDEX([1]krishna_pos!$C$1:$W$354,MATCH(B215,[1]krishna_pos!$C:$C,0),20)</f>
        <v>0.76426799000000001</v>
      </c>
      <c r="AC215">
        <f>INDEX([1]krishna_pos!$C$1:$W$354,MATCH(B215,[1]krishna_pos!$C:$C,0),21)</f>
        <v>0.27203604599999998</v>
      </c>
      <c r="AD215">
        <f>INDEX([2]Analysis_csv!$B$1:$J$325,MATCH(B215,[2]Analysis_csv!$B:$B,0),8)</f>
        <v>-5.7250295999999999E-2</v>
      </c>
      <c r="AE215">
        <f>INDEX([2]Analysis_csv!$B$1:$J$325,MATCH(B215,[2]Analysis_csv!$B:$B,0),9)</f>
        <v>9.4901099999999995E-3</v>
      </c>
      <c r="AF215">
        <f t="shared" si="42"/>
        <v>0.21884216424309982</v>
      </c>
      <c r="AG215">
        <f t="shared" si="43"/>
        <v>0.48441673216282755</v>
      </c>
      <c r="AH215">
        <f>INDEX([3]FINAL_DATASET!$B:$G,MATCH(B215,[3]FINAL_DATASET!$B:$B,0),3)</f>
        <v>7</v>
      </c>
      <c r="AI215">
        <f>INDEX([3]FINAL_DATASET!$B:$G,MATCH(B215,[3]FINAL_DATASET!$B:$B,0),6)</f>
        <v>3</v>
      </c>
    </row>
    <row r="216" spans="1:35" x14ac:dyDescent="0.25">
      <c r="A216">
        <v>2001</v>
      </c>
      <c r="B216" t="s">
        <v>270</v>
      </c>
      <c r="D216">
        <v>6.9491707692307694</v>
      </c>
      <c r="E216">
        <v>0.11194430499232</v>
      </c>
      <c r="F216">
        <v>0.118884666765671</v>
      </c>
      <c r="G216">
        <v>0.125122406361139</v>
      </c>
      <c r="H216">
        <v>0.128220612668176</v>
      </c>
      <c r="I216">
        <v>0.129089331269858</v>
      </c>
      <c r="J216">
        <v>0.12856700246754499</v>
      </c>
      <c r="K216">
        <f t="shared" si="33"/>
        <v>0.1126806293995976</v>
      </c>
      <c r="L216">
        <f t="shared" si="34"/>
        <v>0.61309768749485283</v>
      </c>
      <c r="M216">
        <f t="shared" si="35"/>
        <v>0.4482456509076469</v>
      </c>
      <c r="N216">
        <f t="shared" si="36"/>
        <v>0.63891470634150704</v>
      </c>
      <c r="O216">
        <f t="shared" si="37"/>
        <v>0.6890710380102586</v>
      </c>
      <c r="P216">
        <f t="shared" si="38"/>
        <v>0.63964435071193015</v>
      </c>
      <c r="Q216">
        <f t="shared" si="39"/>
        <v>0.64346955320276966</v>
      </c>
      <c r="R216">
        <v>0.25</v>
      </c>
      <c r="S216">
        <v>88</v>
      </c>
      <c r="T216">
        <f t="shared" si="40"/>
        <v>0.10526315789473684</v>
      </c>
      <c r="U216">
        <v>328</v>
      </c>
      <c r="V216">
        <f t="shared" si="41"/>
        <v>0.35097192224622031</v>
      </c>
      <c r="W216">
        <v>5.5</v>
      </c>
      <c r="X216">
        <f>INDEX([1]krishna_pos!$C$1:$W$354,MATCH(B216,[1]krishna_pos!$C:$C,0),16)</f>
        <v>0.64262279099999997</v>
      </c>
      <c r="Y216">
        <f>INDEX([1]krishna_pos!$C$1:$W$354,MATCH(B216,[1]krishna_pos!$C:$C,0),17)</f>
        <v>0</v>
      </c>
      <c r="Z216">
        <f>INDEX([1]krishna_pos!$C$1:$W$354,MATCH(B216,[1]krishna_pos!$C:$C,0),18)</f>
        <v>0.84548360499999997</v>
      </c>
      <c r="AA216">
        <f>INDEX([1]krishna_pos!$C$1:$W$354,MATCH(B216,[1]krishna_pos!$C:$C,0),19)</f>
        <v>0</v>
      </c>
      <c r="AB216">
        <f>INDEX([1]krishna_pos!$C$1:$W$354,MATCH(B216,[1]krishna_pos!$C:$C,0),20)</f>
        <v>0.65088757399999997</v>
      </c>
      <c r="AC216">
        <f>INDEX([1]krishna_pos!$C$1:$W$354,MATCH(B216,[1]krishna_pos!$C:$C,0),21)</f>
        <v>0</v>
      </c>
      <c r="AD216">
        <f>INDEX([2]Analysis_csv!$B$1:$J$325,MATCH(B216,[2]Analysis_csv!$B:$B,0),8)</f>
        <v>5.0378408999999999E-2</v>
      </c>
      <c r="AE216">
        <f>INDEX([2]Analysis_csv!$B$1:$J$325,MATCH(B216,[2]Analysis_csv!$B:$B,0),9)</f>
        <v>9.7042700000000005E-4</v>
      </c>
      <c r="AF216">
        <f t="shared" si="42"/>
        <v>0.49726035583012845</v>
      </c>
      <c r="AG216">
        <f t="shared" si="43"/>
        <v>0.4639319110183201</v>
      </c>
      <c r="AH216">
        <f>INDEX([3]FINAL_DATASET!$B:$G,MATCH(B216,[3]FINAL_DATASET!$B:$B,0),3)</f>
        <v>5.5</v>
      </c>
      <c r="AI216">
        <f>INDEX([3]FINAL_DATASET!$B:$G,MATCH(B216,[3]FINAL_DATASET!$B:$B,0),6)</f>
        <v>1</v>
      </c>
    </row>
    <row r="217" spans="1:35" x14ac:dyDescent="0.25">
      <c r="A217">
        <v>1986</v>
      </c>
      <c r="B217" t="s">
        <v>271</v>
      </c>
      <c r="D217">
        <v>1.3125069130434783</v>
      </c>
      <c r="E217">
        <v>0.10979187164985101</v>
      </c>
      <c r="F217">
        <v>0.10110890532977999</v>
      </c>
      <c r="G217">
        <v>0.115790169233899</v>
      </c>
      <c r="H217">
        <v>0.11260823735375</v>
      </c>
      <c r="I217">
        <v>0.166403255703825</v>
      </c>
      <c r="J217">
        <v>0.154566424518297</v>
      </c>
      <c r="K217">
        <f t="shared" si="33"/>
        <v>3.270946696158273E-2</v>
      </c>
      <c r="L217">
        <f t="shared" si="34"/>
        <v>0.6013092190699062</v>
      </c>
      <c r="M217">
        <f t="shared" si="35"/>
        <v>0.31321378454120824</v>
      </c>
      <c r="N217">
        <f t="shared" si="36"/>
        <v>0.59126134259105001</v>
      </c>
      <c r="O217">
        <f t="shared" si="37"/>
        <v>0.6051684934828967</v>
      </c>
      <c r="P217">
        <f t="shared" si="38"/>
        <v>0.82453678707589373</v>
      </c>
      <c r="Q217">
        <f t="shared" si="39"/>
        <v>0.77359498328542919</v>
      </c>
      <c r="R217">
        <v>0.14634146341463414</v>
      </c>
      <c r="S217">
        <v>39</v>
      </c>
      <c r="T217">
        <f t="shared" si="40"/>
        <v>4.6650717703349283E-2</v>
      </c>
      <c r="U217">
        <v>189</v>
      </c>
      <c r="V217">
        <f t="shared" si="41"/>
        <v>0.20086393088552915</v>
      </c>
      <c r="W217">
        <v>8.1999999999999993</v>
      </c>
      <c r="X217">
        <f>INDEX([1]krishna_pos!$C$1:$W$354,MATCH(B217,[1]krishna_pos!$C:$C,0),16)</f>
        <v>0.70601548199999997</v>
      </c>
      <c r="Y217">
        <f>INDEX([1]krishna_pos!$C$1:$W$354,MATCH(B217,[1]krishna_pos!$C:$C,0),17)</f>
        <v>0.32617633600000001</v>
      </c>
      <c r="Z217">
        <f>INDEX([1]krishna_pos!$C$1:$W$354,MATCH(B217,[1]krishna_pos!$C:$C,0),18)</f>
        <v>0.94245034999999999</v>
      </c>
      <c r="AA217">
        <f>INDEX([1]krishna_pos!$C$1:$W$354,MATCH(B217,[1]krishna_pos!$C:$C,0),19)</f>
        <v>0.77342657299999995</v>
      </c>
      <c r="AB217">
        <f>INDEX([1]krishna_pos!$C$1:$W$354,MATCH(B217,[1]krishna_pos!$C:$C,0),20)</f>
        <v>0.70102066200000002</v>
      </c>
      <c r="AC217">
        <f>INDEX([1]krishna_pos!$C$1:$W$354,MATCH(B217,[1]krishna_pos!$C:$C,0),21)</f>
        <v>0.189959294</v>
      </c>
      <c r="AD217">
        <f>INDEX([2]Analysis_csv!$B$1:$J$325,MATCH(B217,[2]Analysis_csv!$B:$B,0),8)</f>
        <v>-0.132579487</v>
      </c>
      <c r="AE217">
        <f>INDEX([2]Analysis_csv!$B$1:$J$325,MATCH(B217,[2]Analysis_csv!$B:$B,0),9)</f>
        <v>-0.19197989400000001</v>
      </c>
      <c r="AF217">
        <f t="shared" si="42"/>
        <v>2.397763315045243E-2</v>
      </c>
      <c r="AG217">
        <f t="shared" si="43"/>
        <v>0</v>
      </c>
      <c r="AH217">
        <f>INDEX([3]FINAL_DATASET!$B:$G,MATCH(B217,[3]FINAL_DATASET!$B:$B,0),3)</f>
        <v>8.1999999999999993</v>
      </c>
      <c r="AI217">
        <f>INDEX([3]FINAL_DATASET!$B:$G,MATCH(B217,[3]FINAL_DATASET!$B:$B,0),6)</f>
        <v>0</v>
      </c>
    </row>
    <row r="218" spans="1:35" x14ac:dyDescent="0.25">
      <c r="A218">
        <v>1991</v>
      </c>
      <c r="B218" t="s">
        <v>272</v>
      </c>
      <c r="D218">
        <v>4.7578320689655174</v>
      </c>
      <c r="E218">
        <v>0.128650659955199</v>
      </c>
      <c r="F218">
        <v>0.11364040619809999</v>
      </c>
      <c r="G218">
        <v>0.15061757374787599</v>
      </c>
      <c r="H218">
        <v>0.1275699702742</v>
      </c>
      <c r="I218">
        <v>0.139824753995729</v>
      </c>
      <c r="J218">
        <v>0.13184414672775999</v>
      </c>
      <c r="K218">
        <f t="shared" si="33"/>
        <v>8.159062516539832E-2</v>
      </c>
      <c r="L218">
        <f t="shared" si="34"/>
        <v>0.70459521919074364</v>
      </c>
      <c r="M218">
        <f t="shared" si="35"/>
        <v>0.40840812863300485</v>
      </c>
      <c r="N218">
        <f t="shared" si="36"/>
        <v>0.76910112025213173</v>
      </c>
      <c r="O218">
        <f t="shared" si="37"/>
        <v>0.68557441745556835</v>
      </c>
      <c r="P218">
        <f t="shared" si="38"/>
        <v>0.69283892869570529</v>
      </c>
      <c r="Q218">
        <f t="shared" si="39"/>
        <v>0.65987144880917836</v>
      </c>
      <c r="R218">
        <v>0.25</v>
      </c>
      <c r="S218">
        <v>29</v>
      </c>
      <c r="T218">
        <f t="shared" si="40"/>
        <v>3.4688995215311005E-2</v>
      </c>
      <c r="U218">
        <v>266</v>
      </c>
      <c r="V218">
        <f t="shared" si="41"/>
        <v>0.28401727861771059</v>
      </c>
      <c r="W218">
        <v>6.9</v>
      </c>
      <c r="X218">
        <f>INDEX([1]krishna_pos!$C$1:$W$354,MATCH(B218,[1]krishna_pos!$C:$C,0),16)</f>
        <v>0.72676127999999995</v>
      </c>
      <c r="Y218">
        <f>INDEX([1]krishna_pos!$C$1:$W$354,MATCH(B218,[1]krishna_pos!$C:$C,0),17)</f>
        <v>0.33919598000000001</v>
      </c>
      <c r="Z218">
        <f>INDEX([1]krishna_pos!$C$1:$W$354,MATCH(B218,[1]krishna_pos!$C:$C,0),18)</f>
        <v>0.96115404900000001</v>
      </c>
      <c r="AA218">
        <f>INDEX([1]krishna_pos!$C$1:$W$354,MATCH(B218,[1]krishna_pos!$C:$C,0),19)</f>
        <v>0.51153846199999997</v>
      </c>
      <c r="AB218">
        <f>INDEX([1]krishna_pos!$C$1:$W$354,MATCH(B218,[1]krishna_pos!$C:$C,0),20)</f>
        <v>0.78360690899999996</v>
      </c>
      <c r="AC218">
        <f>INDEX([1]krishna_pos!$C$1:$W$354,MATCH(B218,[1]krishna_pos!$C:$C,0),21)</f>
        <v>0.22388059699999999</v>
      </c>
      <c r="AD218">
        <f>INDEX([2]Analysis_csv!$B$1:$J$325,MATCH(B218,[2]Analysis_csv!$B:$B,0),8)</f>
        <v>1.175862E-3</v>
      </c>
      <c r="AE218">
        <f>INDEX([2]Analysis_csv!$B$1:$J$325,MATCH(B218,[2]Analysis_csv!$B:$B,0),9)</f>
        <v>2.5784586000000002E-2</v>
      </c>
      <c r="AF218">
        <f t="shared" si="42"/>
        <v>0.36998126093424749</v>
      </c>
      <c r="AG218">
        <f t="shared" si="43"/>
        <v>0.52359535260016876</v>
      </c>
      <c r="AH218">
        <f>INDEX([3]FINAL_DATASET!$B:$G,MATCH(B218,[3]FINAL_DATASET!$B:$B,0),3)</f>
        <v>6.9</v>
      </c>
      <c r="AI218">
        <f>INDEX([3]FINAL_DATASET!$B:$G,MATCH(B218,[3]FINAL_DATASET!$B:$B,0),6)</f>
        <v>0</v>
      </c>
    </row>
    <row r="219" spans="1:35" x14ac:dyDescent="0.25">
      <c r="A219">
        <v>1987</v>
      </c>
      <c r="B219" t="s">
        <v>273</v>
      </c>
      <c r="D219">
        <v>22.088427500000002</v>
      </c>
      <c r="E219">
        <v>0</v>
      </c>
      <c r="F219">
        <v>0.126685459449003</v>
      </c>
      <c r="G219">
        <v>0</v>
      </c>
      <c r="H219">
        <v>0.14099338128429201</v>
      </c>
      <c r="I219">
        <v>0</v>
      </c>
      <c r="J219">
        <v>9.9969646172663698E-2</v>
      </c>
      <c r="K219">
        <f t="shared" si="33"/>
        <v>0.32747150394823377</v>
      </c>
      <c r="L219">
        <f t="shared" si="34"/>
        <v>0</v>
      </c>
      <c r="M219">
        <f t="shared" si="35"/>
        <v>0.50750362412960692</v>
      </c>
      <c r="N219">
        <f t="shared" si="36"/>
        <v>0</v>
      </c>
      <c r="O219">
        <f t="shared" si="37"/>
        <v>0.75771323792977585</v>
      </c>
      <c r="P219">
        <f t="shared" si="38"/>
        <v>0</v>
      </c>
      <c r="Q219">
        <f t="shared" si="39"/>
        <v>0.50034162982684049</v>
      </c>
      <c r="R219">
        <v>0.2413793103448276</v>
      </c>
      <c r="S219">
        <v>0</v>
      </c>
      <c r="T219">
        <f t="shared" si="40"/>
        <v>0</v>
      </c>
      <c r="U219">
        <v>105</v>
      </c>
      <c r="V219">
        <f t="shared" si="41"/>
        <v>0.1101511879049676</v>
      </c>
      <c r="W219">
        <v>7.8</v>
      </c>
      <c r="X219">
        <f>INDEX([1]krishna_pos!$C$1:$W$354,MATCH(B219,[1]krishna_pos!$C:$C,0),16)</f>
        <v>0.485456885</v>
      </c>
      <c r="Y219">
        <f>INDEX([1]krishna_pos!$C$1:$W$354,MATCH(B219,[1]krishna_pos!$C:$C,0),17)</f>
        <v>0</v>
      </c>
      <c r="Z219">
        <f>INDEX([1]krishna_pos!$C$1:$W$354,MATCH(B219,[1]krishna_pos!$C:$C,0),18)</f>
        <v>0.69654027799999996</v>
      </c>
      <c r="AA219">
        <f>INDEX([1]krishna_pos!$C$1:$W$354,MATCH(B219,[1]krishna_pos!$C:$C,0),19)</f>
        <v>0</v>
      </c>
      <c r="AB219">
        <f>INDEX([1]krishna_pos!$C$1:$W$354,MATCH(B219,[1]krishna_pos!$C:$C,0),20)</f>
        <v>0.386813187</v>
      </c>
      <c r="AC219">
        <f>INDEX([1]krishna_pos!$C$1:$W$354,MATCH(B219,[1]krishna_pos!$C:$C,0),21)</f>
        <v>0</v>
      </c>
      <c r="AD219">
        <f>INDEX([2]Analysis_csv!$B$1:$J$325,MATCH(B219,[2]Analysis_csv!$B:$B,0),8)</f>
        <v>0</v>
      </c>
      <c r="AE219">
        <f>INDEX([2]Analysis_csv!$B$1:$J$325,MATCH(B219,[2]Analysis_csv!$B:$B,0),9)</f>
        <v>-7.6542859999999997E-3</v>
      </c>
      <c r="AF219">
        <f t="shared" si="42"/>
        <v>0.36693949459880837</v>
      </c>
      <c r="AG219">
        <f t="shared" si="43"/>
        <v>0.44319455456647699</v>
      </c>
      <c r="AH219">
        <f>INDEX([3]FINAL_DATASET!$B:$G,MATCH(B219,[3]FINAL_DATASET!$B:$B,0),3)</f>
        <v>7.8</v>
      </c>
      <c r="AI219">
        <f>INDEX([3]FINAL_DATASET!$B:$G,MATCH(B219,[3]FINAL_DATASET!$B:$B,0),6)</f>
        <v>0</v>
      </c>
    </row>
    <row r="220" spans="1:35" x14ac:dyDescent="0.25">
      <c r="A220">
        <v>1990</v>
      </c>
      <c r="B220" t="s">
        <v>274</v>
      </c>
      <c r="D220">
        <v>2.4804982500000001</v>
      </c>
      <c r="E220">
        <v>0.112653817627789</v>
      </c>
      <c r="F220">
        <v>0.10097025751669</v>
      </c>
      <c r="G220">
        <v>0.12740431011108599</v>
      </c>
      <c r="H220">
        <v>0.121459763502308</v>
      </c>
      <c r="I220">
        <v>0</v>
      </c>
      <c r="J220">
        <v>0</v>
      </c>
      <c r="K220">
        <f t="shared" si="33"/>
        <v>4.9280550020121695E-2</v>
      </c>
      <c r="L220">
        <f t="shared" si="34"/>
        <v>0.61698355338221766</v>
      </c>
      <c r="M220">
        <f t="shared" si="35"/>
        <v>0.31216055973074447</v>
      </c>
      <c r="N220">
        <f t="shared" si="36"/>
        <v>0.6505668309025463</v>
      </c>
      <c r="O220">
        <f t="shared" si="37"/>
        <v>0.65273752457890588</v>
      </c>
      <c r="P220">
        <f t="shared" si="38"/>
        <v>0</v>
      </c>
      <c r="Q220">
        <f t="shared" si="39"/>
        <v>0</v>
      </c>
      <c r="R220">
        <v>0.29411764705882354</v>
      </c>
      <c r="S220">
        <v>285</v>
      </c>
      <c r="T220">
        <f t="shared" si="40"/>
        <v>0.34090909090909088</v>
      </c>
      <c r="U220">
        <v>349</v>
      </c>
      <c r="V220">
        <f t="shared" si="41"/>
        <v>0.37365010799136067</v>
      </c>
      <c r="W220">
        <v>6.7</v>
      </c>
      <c r="X220">
        <f>INDEX([1]krishna_pos!$C$1:$W$354,MATCH(B220,[1]krishna_pos!$C:$C,0),16)</f>
        <v>0.57955654199999995</v>
      </c>
      <c r="Y220">
        <f>INDEX([1]krishna_pos!$C$1:$W$354,MATCH(B220,[1]krishna_pos!$C:$C,0),17)</f>
        <v>0.30603015099999997</v>
      </c>
      <c r="Z220">
        <f>INDEX([1]krishna_pos!$C$1:$W$354,MATCH(B220,[1]krishna_pos!$C:$C,0),18)</f>
        <v>0.79269461200000002</v>
      </c>
      <c r="AA220">
        <f>INDEX([1]krishna_pos!$C$1:$W$354,MATCH(B220,[1]krishna_pos!$C:$C,0),19)</f>
        <v>0.57615384599999997</v>
      </c>
      <c r="AB220">
        <f>INDEX([1]krishna_pos!$C$1:$W$354,MATCH(B220,[1]krishna_pos!$C:$C,0),20)</f>
        <v>0.67814496000000002</v>
      </c>
      <c r="AC220">
        <f>INDEX([1]krishna_pos!$C$1:$W$354,MATCH(B220,[1]krishna_pos!$C:$C,0),21)</f>
        <v>0.20373134300000001</v>
      </c>
      <c r="AD220">
        <f>INDEX([2]Analysis_csv!$B$1:$J$325,MATCH(B220,[2]Analysis_csv!$B:$B,0),8)</f>
        <v>0.104571228</v>
      </c>
      <c r="AE220">
        <f>INDEX([2]Analysis_csv!$B$1:$J$325,MATCH(B220,[2]Analysis_csv!$B:$B,0),9)</f>
        <v>8.0864755999999996E-2</v>
      </c>
      <c r="AF220">
        <f t="shared" si="42"/>
        <v>0.63744848373692775</v>
      </c>
      <c r="AG220">
        <f t="shared" si="43"/>
        <v>0.65603072972148468</v>
      </c>
      <c r="AH220">
        <f>INDEX([3]FINAL_DATASET!$B:$G,MATCH(B220,[3]FINAL_DATASET!$B:$B,0),3)</f>
        <v>6.7</v>
      </c>
      <c r="AI220">
        <f>INDEX([3]FINAL_DATASET!$B:$G,MATCH(B220,[3]FINAL_DATASET!$B:$B,0),6)</f>
        <v>3</v>
      </c>
    </row>
    <row r="221" spans="1:35" x14ac:dyDescent="0.25">
      <c r="A221">
        <v>1960</v>
      </c>
      <c r="B221" t="s">
        <v>275</v>
      </c>
      <c r="D221">
        <v>4.4575304444444441</v>
      </c>
      <c r="E221">
        <v>8.8950449972340806E-2</v>
      </c>
      <c r="F221">
        <v>9.8884375300199098E-2</v>
      </c>
      <c r="G221">
        <v>0.120994226279344</v>
      </c>
      <c r="H221">
        <v>0.13755748006080701</v>
      </c>
      <c r="I221">
        <v>0.13632609755404501</v>
      </c>
      <c r="J221">
        <v>0.14951903597404501</v>
      </c>
      <c r="K221">
        <f t="shared" si="33"/>
        <v>7.7330042911834804E-2</v>
      </c>
      <c r="L221">
        <f t="shared" si="34"/>
        <v>0.48716471269717709</v>
      </c>
      <c r="M221">
        <f t="shared" si="35"/>
        <v>0.29631535558974881</v>
      </c>
      <c r="N221">
        <f t="shared" si="36"/>
        <v>0.61783490903428318</v>
      </c>
      <c r="O221">
        <f t="shared" si="37"/>
        <v>0.73924834392170691</v>
      </c>
      <c r="P221">
        <f t="shared" si="38"/>
        <v>0.67550290405299651</v>
      </c>
      <c r="Q221">
        <f t="shared" si="39"/>
        <v>0.74833312923986661</v>
      </c>
      <c r="R221">
        <v>0.2413793103448276</v>
      </c>
      <c r="S221">
        <v>111</v>
      </c>
      <c r="T221">
        <f t="shared" si="40"/>
        <v>0.13277511961722488</v>
      </c>
      <c r="U221">
        <v>467</v>
      </c>
      <c r="V221">
        <f t="shared" si="41"/>
        <v>0.5010799136069114</v>
      </c>
      <c r="W221">
        <v>8.6999999999999993</v>
      </c>
      <c r="X221">
        <f>INDEX([1]krishna_pos!$C$1:$W$354,MATCH(B221,[1]krishna_pos!$C:$C,0),16)</f>
        <v>0.69256756799999997</v>
      </c>
      <c r="Y221">
        <f>INDEX([1]krishna_pos!$C$1:$W$354,MATCH(B221,[1]krishna_pos!$C:$C,0),17)</f>
        <v>0.33111208199999997</v>
      </c>
      <c r="Z221">
        <f>INDEX([1]krishna_pos!$C$1:$W$354,MATCH(B221,[1]krishna_pos!$C:$C,0),18)</f>
        <v>0.81051959699999998</v>
      </c>
      <c r="AA221">
        <f>INDEX([1]krishna_pos!$C$1:$W$354,MATCH(B221,[1]krishna_pos!$C:$C,0),19)</f>
        <v>0.50158862900000001</v>
      </c>
      <c r="AB221">
        <f>INDEX([1]krishna_pos!$C$1:$W$354,MATCH(B221,[1]krishna_pos!$C:$C,0),20)</f>
        <v>0.62319902299999996</v>
      </c>
      <c r="AC221">
        <f>INDEX([1]krishna_pos!$C$1:$W$354,MATCH(B221,[1]krishna_pos!$C:$C,0),21)</f>
        <v>0.23053212200000001</v>
      </c>
      <c r="AD221">
        <f>INDEX([2]Analysis_csv!$B$1:$J$325,MATCH(B221,[2]Analysis_csv!$B:$B,0),8)</f>
        <v>7.241379E-3</v>
      </c>
      <c r="AE221">
        <f>INDEX([2]Analysis_csv!$B$1:$J$325,MATCH(B221,[2]Analysis_csv!$B:$B,0),9)</f>
        <v>-1.898133E-3</v>
      </c>
      <c r="AF221">
        <f t="shared" si="42"/>
        <v>0.38567178024487542</v>
      </c>
      <c r="AG221">
        <f t="shared" si="43"/>
        <v>0.45703471325376854</v>
      </c>
      <c r="AH221">
        <f>INDEX([3]FINAL_DATASET!$B:$G,MATCH(B221,[3]FINAL_DATASET!$B:$B,0),3)</f>
        <v>8.6999999999999993</v>
      </c>
      <c r="AI221">
        <f>INDEX([3]FINAL_DATASET!$B:$G,MATCH(B221,[3]FINAL_DATASET!$B:$B,0),6)</f>
        <v>1</v>
      </c>
    </row>
    <row r="222" spans="1:35" x14ac:dyDescent="0.25">
      <c r="A222">
        <v>1980</v>
      </c>
      <c r="B222" t="s">
        <v>276</v>
      </c>
      <c r="D222">
        <v>32.071428571428569</v>
      </c>
      <c r="E222">
        <v>0.105315428857734</v>
      </c>
      <c r="F222">
        <v>9.49069139038968E-2</v>
      </c>
      <c r="G222">
        <v>0.129048851572857</v>
      </c>
      <c r="H222">
        <v>0.13945071049419699</v>
      </c>
      <c r="I222">
        <v>8.5107474514535597E-2</v>
      </c>
      <c r="J222">
        <v>6.8783439480078798E-2</v>
      </c>
      <c r="K222">
        <f t="shared" si="33"/>
        <v>0.46910709206756962</v>
      </c>
      <c r="L222">
        <f t="shared" si="34"/>
        <v>0.57679259248279913</v>
      </c>
      <c r="M222">
        <f t="shared" si="35"/>
        <v>0.26610095168473602</v>
      </c>
      <c r="N222">
        <f t="shared" si="36"/>
        <v>0.65896438139467139</v>
      </c>
      <c r="O222">
        <f t="shared" si="37"/>
        <v>0.7494227630948922</v>
      </c>
      <c r="P222">
        <f t="shared" si="38"/>
        <v>0.42171196287925539</v>
      </c>
      <c r="Q222">
        <f t="shared" si="39"/>
        <v>0.3442566772229827</v>
      </c>
      <c r="R222">
        <v>0.10526315789473684</v>
      </c>
      <c r="S222">
        <v>20</v>
      </c>
      <c r="T222">
        <f t="shared" si="40"/>
        <v>2.3923444976076555E-2</v>
      </c>
      <c r="U222">
        <v>96</v>
      </c>
      <c r="V222">
        <f t="shared" si="41"/>
        <v>0.10043196544276457</v>
      </c>
      <c r="W222">
        <v>6.2</v>
      </c>
      <c r="X222">
        <f>INDEX([1]krishna_pos!$C$1:$W$354,MATCH(B222,[1]krishna_pos!$C:$C,0),16)</f>
        <v>0.47402402399999999</v>
      </c>
      <c r="Y222">
        <f>INDEX([1]krishna_pos!$C$1:$W$354,MATCH(B222,[1]krishna_pos!$C:$C,0),17)</f>
        <v>0.30305373000000002</v>
      </c>
      <c r="Z222">
        <f>INDEX([1]krishna_pos!$C$1:$W$354,MATCH(B222,[1]krishna_pos!$C:$C,0),18)</f>
        <v>0.71659219500000004</v>
      </c>
      <c r="AA222">
        <f>INDEX([1]krishna_pos!$C$1:$W$354,MATCH(B222,[1]krishna_pos!$C:$C,0),19)</f>
        <v>0.71242603599999998</v>
      </c>
      <c r="AB222">
        <f>INDEX([1]krishna_pos!$C$1:$W$354,MATCH(B222,[1]krishna_pos!$C:$C,0),20)</f>
        <v>0.52649572600000005</v>
      </c>
      <c r="AC222">
        <f>INDEX([1]krishna_pos!$C$1:$W$354,MATCH(B222,[1]krishna_pos!$C:$C,0),21)</f>
        <v>0.14466130899999999</v>
      </c>
      <c r="AD222">
        <f>INDEX([2]Analysis_csv!$B$1:$J$325,MATCH(B222,[2]Analysis_csv!$B:$B,0),8)</f>
        <v>4.1009999999999998E-2</v>
      </c>
      <c r="AE222">
        <f>INDEX([2]Analysis_csv!$B$1:$J$325,MATCH(B222,[2]Analysis_csv!$B:$B,0),9)</f>
        <v>3.5085417000000001E-2</v>
      </c>
      <c r="AF222">
        <f t="shared" si="42"/>
        <v>0.47302578484065461</v>
      </c>
      <c r="AG222">
        <f t="shared" si="43"/>
        <v>0.54595837473729414</v>
      </c>
      <c r="AH222">
        <f>INDEX([3]FINAL_DATASET!$B:$G,MATCH(B222,[3]FINAL_DATASET!$B:$B,0),3)</f>
        <v>6.2</v>
      </c>
      <c r="AI222">
        <f>INDEX([3]FINAL_DATASET!$B:$G,MATCH(B222,[3]FINAL_DATASET!$B:$B,0),6)</f>
        <v>3</v>
      </c>
    </row>
    <row r="223" spans="1:35" x14ac:dyDescent="0.25">
      <c r="A223">
        <v>1976</v>
      </c>
      <c r="B223" t="s">
        <v>277</v>
      </c>
      <c r="D223">
        <v>38.655591190510414</v>
      </c>
      <c r="E223">
        <v>8.8053763946979405E-2</v>
      </c>
      <c r="F223">
        <v>0.10325554065642301</v>
      </c>
      <c r="G223">
        <v>0.111820274751548</v>
      </c>
      <c r="H223">
        <v>0.135088846703627</v>
      </c>
      <c r="I223">
        <v>0.14066882877673301</v>
      </c>
      <c r="J223">
        <v>0.14780104033042299</v>
      </c>
      <c r="K223">
        <f t="shared" si="33"/>
        <v>0.56252106028760462</v>
      </c>
      <c r="L223">
        <f t="shared" si="34"/>
        <v>0.48225373371887409</v>
      </c>
      <c r="M223">
        <f t="shared" si="35"/>
        <v>0.32952049385490728</v>
      </c>
      <c r="N223">
        <f t="shared" si="36"/>
        <v>0.57098980177623215</v>
      </c>
      <c r="O223">
        <f t="shared" si="37"/>
        <v>0.72598164900814421</v>
      </c>
      <c r="P223">
        <f t="shared" si="38"/>
        <v>0.69702136313809127</v>
      </c>
      <c r="Q223">
        <f t="shared" si="39"/>
        <v>0.73973467187531206</v>
      </c>
      <c r="R223">
        <v>0.26829268292682928</v>
      </c>
      <c r="S223">
        <v>120</v>
      </c>
      <c r="T223">
        <f t="shared" si="40"/>
        <v>0.14354066985645933</v>
      </c>
      <c r="U223">
        <v>542</v>
      </c>
      <c r="V223">
        <f t="shared" si="41"/>
        <v>0.58207343412527002</v>
      </c>
      <c r="W223">
        <v>8.1</v>
      </c>
      <c r="X223">
        <f>INDEX([1]krishna_pos!$C$1:$W$354,MATCH(B223,[1]krishna_pos!$C:$C,0),16)</f>
        <v>0.74622595599999997</v>
      </c>
      <c r="Y223">
        <f>INDEX([1]krishna_pos!$C$1:$W$354,MATCH(B223,[1]krishna_pos!$C:$C,0),17)</f>
        <v>0.34078650100000002</v>
      </c>
      <c r="Z223">
        <f>INDEX([1]krishna_pos!$C$1:$W$354,MATCH(B223,[1]krishna_pos!$C:$C,0),18)</f>
        <v>0.88126464299999996</v>
      </c>
      <c r="AA223">
        <f>INDEX([1]krishna_pos!$C$1:$W$354,MATCH(B223,[1]krishna_pos!$C:$C,0),19)</f>
        <v>0.54537755799999998</v>
      </c>
      <c r="AB223">
        <f>INDEX([1]krishna_pos!$C$1:$W$354,MATCH(B223,[1]krishna_pos!$C:$C,0),20)</f>
        <v>0.75213675199999996</v>
      </c>
      <c r="AC223">
        <f>INDEX([1]krishna_pos!$C$1:$W$354,MATCH(B223,[1]krishna_pos!$C:$C,0),21)</f>
        <v>0.27988497899999998</v>
      </c>
      <c r="AD223">
        <f>INDEX([2]Analysis_csv!$B$1:$J$325,MATCH(B223,[2]Analysis_csv!$B:$B,0),8)</f>
        <v>4.0162499999999997E-2</v>
      </c>
      <c r="AE223">
        <f>INDEX([2]Analysis_csv!$B$1:$J$325,MATCH(B223,[2]Analysis_csv!$B:$B,0),9)</f>
        <v>6.8284132999999997E-2</v>
      </c>
      <c r="AF223">
        <f t="shared" si="42"/>
        <v>0.47083343831590541</v>
      </c>
      <c r="AG223">
        <f t="shared" si="43"/>
        <v>0.62578173899712597</v>
      </c>
      <c r="AH223">
        <f>INDEX([3]FINAL_DATASET!$B:$G,MATCH(B223,[3]FINAL_DATASET!$B:$B,0),3)</f>
        <v>8.1</v>
      </c>
      <c r="AI223">
        <f>INDEX([3]FINAL_DATASET!$B:$G,MATCH(B223,[3]FINAL_DATASET!$B:$B,0),6)</f>
        <v>1</v>
      </c>
    </row>
    <row r="224" spans="1:35" x14ac:dyDescent="0.25">
      <c r="A224">
        <v>1998</v>
      </c>
      <c r="B224" t="s">
        <v>281</v>
      </c>
      <c r="D224">
        <v>3.7114851142857144</v>
      </c>
      <c r="E224">
        <v>0.113660595582387</v>
      </c>
      <c r="F224">
        <v>0.11097524616964299</v>
      </c>
      <c r="G224">
        <v>0.137547427727962</v>
      </c>
      <c r="H224">
        <v>0.13138893001438201</v>
      </c>
      <c r="I224">
        <v>7.5283093383667704E-2</v>
      </c>
      <c r="J224">
        <v>7.3218166244730501E-2</v>
      </c>
      <c r="K224">
        <f t="shared" si="33"/>
        <v>6.6745393231376057E-2</v>
      </c>
      <c r="L224">
        <f t="shared" si="34"/>
        <v>0.62249748493797818</v>
      </c>
      <c r="M224">
        <f t="shared" si="35"/>
        <v>0.38816249616849935</v>
      </c>
      <c r="N224">
        <f t="shared" si="36"/>
        <v>0.70236080771329334</v>
      </c>
      <c r="O224">
        <f t="shared" si="37"/>
        <v>0.70609790816058315</v>
      </c>
      <c r="P224">
        <f t="shared" si="38"/>
        <v>0.37303164338434874</v>
      </c>
      <c r="Q224">
        <f t="shared" si="39"/>
        <v>0.366452198585839</v>
      </c>
      <c r="R224">
        <v>0.390625</v>
      </c>
      <c r="S224">
        <v>73</v>
      </c>
      <c r="T224">
        <f t="shared" si="40"/>
        <v>8.7320574162679424E-2</v>
      </c>
      <c r="U224">
        <v>481</v>
      </c>
      <c r="V224">
        <f t="shared" si="41"/>
        <v>0.51619870410367175</v>
      </c>
      <c r="W224">
        <v>7.2</v>
      </c>
      <c r="X224">
        <f>INDEX([1]krishna_pos!$C$1:$W$354,MATCH(B224,[1]krishna_pos!$C:$C,0),16)</f>
        <v>0.67041862900000004</v>
      </c>
      <c r="Y224">
        <f>INDEX([1]krishna_pos!$C$1:$W$354,MATCH(B224,[1]krishna_pos!$C:$C,0),17)</f>
        <v>0.35540666300000001</v>
      </c>
      <c r="Z224">
        <f>INDEX([1]krishna_pos!$C$1:$W$354,MATCH(B224,[1]krishna_pos!$C:$C,0),18)</f>
        <v>0.85133120500000004</v>
      </c>
      <c r="AA224">
        <f>INDEX([1]krishna_pos!$C$1:$W$354,MATCH(B224,[1]krishna_pos!$C:$C,0),19)</f>
        <v>0.59350427400000005</v>
      </c>
      <c r="AB224">
        <f>INDEX([1]krishna_pos!$C$1:$W$354,MATCH(B224,[1]krishna_pos!$C:$C,0),20)</f>
        <v>0.66507557699999997</v>
      </c>
      <c r="AC224">
        <f>INDEX([1]krishna_pos!$C$1:$W$354,MATCH(B224,[1]krishna_pos!$C:$C,0),21)</f>
        <v>0.27860696499999998</v>
      </c>
      <c r="AD224">
        <f>INDEX([2]Analysis_csv!$B$1:$J$325,MATCH(B224,[2]Analysis_csv!$B:$B,0),8)</f>
        <v>-1.2139726E-2</v>
      </c>
      <c r="AE224">
        <f>INDEX([2]Analysis_csv!$B$1:$J$325,MATCH(B224,[2]Analysis_csv!$B:$B,0),9)</f>
        <v>9.4409560000000003E-3</v>
      </c>
      <c r="AF224">
        <f t="shared" si="42"/>
        <v>0.33553597116812112</v>
      </c>
      <c r="AG224">
        <f t="shared" si="43"/>
        <v>0.48429854573517089</v>
      </c>
      <c r="AH224">
        <f>INDEX([3]FINAL_DATASET!$B:$G,MATCH(B224,[3]FINAL_DATASET!$B:$B,0),3)</f>
        <v>7.2</v>
      </c>
      <c r="AI224">
        <f>INDEX([3]FINAL_DATASET!$B:$G,MATCH(B224,[3]FINAL_DATASET!$B:$B,0),6)</f>
        <v>1</v>
      </c>
    </row>
    <row r="225" spans="1:35" x14ac:dyDescent="0.25">
      <c r="A225">
        <v>1998</v>
      </c>
      <c r="B225" t="s">
        <v>283</v>
      </c>
      <c r="D225">
        <v>-0.24343847272727273</v>
      </c>
      <c r="E225">
        <v>0.10016520016025</v>
      </c>
      <c r="F225">
        <v>9.4674798943065602E-2</v>
      </c>
      <c r="G225">
        <v>8.4604453391223799E-2</v>
      </c>
      <c r="H225">
        <v>0.109286160098323</v>
      </c>
      <c r="I225">
        <v>6.1178106672542497E-2</v>
      </c>
      <c r="J225">
        <v>6.16644904241921E-2</v>
      </c>
      <c r="K225">
        <f t="shared" si="33"/>
        <v>1.0634217423051802E-2</v>
      </c>
      <c r="L225">
        <f t="shared" si="34"/>
        <v>0.54858576852052876</v>
      </c>
      <c r="M225">
        <f t="shared" si="35"/>
        <v>0.26433771265356154</v>
      </c>
      <c r="N225">
        <f t="shared" si="36"/>
        <v>0.43201718273879114</v>
      </c>
      <c r="O225">
        <f t="shared" si="37"/>
        <v>0.58731530143278954</v>
      </c>
      <c r="P225">
        <f t="shared" si="38"/>
        <v>0.30314070059390658</v>
      </c>
      <c r="Q225">
        <f t="shared" si="39"/>
        <v>0.30862679645772911</v>
      </c>
      <c r="R225">
        <v>0.27272727272727271</v>
      </c>
      <c r="S225">
        <v>51</v>
      </c>
      <c r="T225">
        <f t="shared" si="40"/>
        <v>6.1004784688995214E-2</v>
      </c>
      <c r="U225">
        <v>274</v>
      </c>
      <c r="V225">
        <f t="shared" si="41"/>
        <v>0.29265658747300216</v>
      </c>
      <c r="W225">
        <v>6.8</v>
      </c>
      <c r="X225">
        <f>INDEX([1]krishna_pos!$C$1:$W$354,MATCH(B225,[1]krishna_pos!$C:$C,0),16)</f>
        <v>0.63332640299999998</v>
      </c>
      <c r="Y225">
        <f>INDEX([1]krishna_pos!$C$1:$W$354,MATCH(B225,[1]krishna_pos!$C:$C,0),17)</f>
        <v>0</v>
      </c>
      <c r="Z225">
        <f>INDEX([1]krishna_pos!$C$1:$W$354,MATCH(B225,[1]krishna_pos!$C:$C,0),18)</f>
        <v>0.73648174899999996</v>
      </c>
      <c r="AA225">
        <f>INDEX([1]krishna_pos!$C$1:$W$354,MATCH(B225,[1]krishna_pos!$C:$C,0),19)</f>
        <v>0</v>
      </c>
      <c r="AB225">
        <f>INDEX([1]krishna_pos!$C$1:$W$354,MATCH(B225,[1]krishna_pos!$C:$C,0),20)</f>
        <v>0.72899408300000001</v>
      </c>
      <c r="AC225">
        <f>INDEX([1]krishna_pos!$C$1:$W$354,MATCH(B225,[1]krishna_pos!$C:$C,0),21)</f>
        <v>0</v>
      </c>
      <c r="AD225">
        <f>INDEX([2]Analysis_csv!$B$1:$J$325,MATCH(B225,[2]Analysis_csv!$B:$B,0),8)</f>
        <v>-2.0294118E-2</v>
      </c>
      <c r="AE225">
        <f>INDEX([2]Analysis_csv!$B$1:$J$325,MATCH(B225,[2]Analysis_csv!$B:$B,0),9)</f>
        <v>-1.923358E-3</v>
      </c>
      <c r="AF225">
        <f t="shared" si="42"/>
        <v>0.31444186737739227</v>
      </c>
      <c r="AG225">
        <f t="shared" si="43"/>
        <v>0.45697406198148877</v>
      </c>
      <c r="AH225">
        <f>INDEX([3]FINAL_DATASET!$B:$G,MATCH(B225,[3]FINAL_DATASET!$B:$B,0),3)</f>
        <v>6.8</v>
      </c>
      <c r="AI225">
        <f>INDEX([3]FINAL_DATASET!$B:$G,MATCH(B225,[3]FINAL_DATASET!$B:$B,0),6)</f>
        <v>3</v>
      </c>
    </row>
    <row r="226" spans="1:35" x14ac:dyDescent="0.25">
      <c r="A226">
        <v>1993</v>
      </c>
      <c r="B226" t="s">
        <v>284</v>
      </c>
      <c r="D226">
        <v>2.8591755777777776</v>
      </c>
      <c r="E226">
        <v>0.114625301576309</v>
      </c>
      <c r="F226">
        <v>0.10280840770361099</v>
      </c>
      <c r="G226">
        <v>0.14762119123649101</v>
      </c>
      <c r="H226">
        <v>0.12864664119449401</v>
      </c>
      <c r="I226">
        <v>0.103751303220307</v>
      </c>
      <c r="J226">
        <v>8.9436506473890703E-2</v>
      </c>
      <c r="K226">
        <f t="shared" si="33"/>
        <v>5.4653101384537106E-2</v>
      </c>
      <c r="L226">
        <f t="shared" si="34"/>
        <v>0.6277809963593638</v>
      </c>
      <c r="M226">
        <f t="shared" si="35"/>
        <v>0.32612389127617131</v>
      </c>
      <c r="N226">
        <f t="shared" si="36"/>
        <v>0.75380064044180295</v>
      </c>
      <c r="O226">
        <f t="shared" si="37"/>
        <v>0.691360560051552</v>
      </c>
      <c r="P226">
        <f t="shared" si="38"/>
        <v>0.51409310383007345</v>
      </c>
      <c r="Q226">
        <f t="shared" si="39"/>
        <v>0.44762394515107956</v>
      </c>
      <c r="R226">
        <v>0.6428571428571429</v>
      </c>
      <c r="S226">
        <v>290</v>
      </c>
      <c r="T226">
        <f t="shared" si="40"/>
        <v>0.34688995215311003</v>
      </c>
      <c r="U226">
        <v>345</v>
      </c>
      <c r="V226">
        <f t="shared" si="41"/>
        <v>0.36933045356371491</v>
      </c>
      <c r="W226">
        <v>6.6</v>
      </c>
      <c r="X226">
        <f>INDEX([1]krishna_pos!$C$1:$W$354,MATCH(B226,[1]krishna_pos!$C:$C,0),16)</f>
        <v>0.65988460400000004</v>
      </c>
      <c r="Y226">
        <f>INDEX([1]krishna_pos!$C$1:$W$354,MATCH(B226,[1]krishna_pos!$C:$C,0),17)</f>
        <v>0.35596460600000002</v>
      </c>
      <c r="Z226">
        <f>INDEX([1]krishna_pos!$C$1:$W$354,MATCH(B226,[1]krishna_pos!$C:$C,0),18)</f>
        <v>0.81802572500000004</v>
      </c>
      <c r="AA226">
        <f>INDEX([1]krishna_pos!$C$1:$W$354,MATCH(B226,[1]krishna_pos!$C:$C,0),19)</f>
        <v>0.56538461500000003</v>
      </c>
      <c r="AB226">
        <f>INDEX([1]krishna_pos!$C$1:$W$354,MATCH(B226,[1]krishna_pos!$C:$C,0),20)</f>
        <v>0.70143090399999997</v>
      </c>
      <c r="AC226">
        <f>INDEX([1]krishna_pos!$C$1:$W$354,MATCH(B226,[1]krishna_pos!$C:$C,0),21)</f>
        <v>0.278228423</v>
      </c>
      <c r="AD226">
        <f>INDEX([2]Analysis_csv!$B$1:$J$325,MATCH(B226,[2]Analysis_csv!$B:$B,0),8)</f>
        <v>9.4527930999999996E-2</v>
      </c>
      <c r="AE226">
        <f>INDEX([2]Analysis_csv!$B$1:$J$325,MATCH(B226,[2]Analysis_csv!$B:$B,0),9)</f>
        <v>7.2140289999999996E-2</v>
      </c>
      <c r="AF226">
        <f t="shared" si="42"/>
        <v>0.61146808577235656</v>
      </c>
      <c r="AG226">
        <f t="shared" si="43"/>
        <v>0.63505352604015797</v>
      </c>
      <c r="AH226">
        <f>INDEX([3]FINAL_DATASET!$B:$G,MATCH(B226,[3]FINAL_DATASET!$B:$B,0),3)</f>
        <v>6.6</v>
      </c>
      <c r="AI226">
        <f>INDEX([3]FINAL_DATASET!$B:$G,MATCH(B226,[3]FINAL_DATASET!$B:$B,0),6)</f>
        <v>2</v>
      </c>
    </row>
    <row r="227" spans="1:35" x14ac:dyDescent="0.25">
      <c r="A227">
        <v>1954</v>
      </c>
      <c r="B227" t="s">
        <v>285</v>
      </c>
      <c r="D227">
        <v>6.4056625454545451</v>
      </c>
      <c r="E227">
        <v>0.10571993400996001</v>
      </c>
      <c r="F227">
        <v>0.102500985827333</v>
      </c>
      <c r="G227">
        <v>0.127712613593154</v>
      </c>
      <c r="H227">
        <v>0.126335646844251</v>
      </c>
      <c r="I227">
        <v>0</v>
      </c>
      <c r="J227">
        <v>0</v>
      </c>
      <c r="K227">
        <f t="shared" si="33"/>
        <v>0.10496951063165928</v>
      </c>
      <c r="L227">
        <f t="shared" si="34"/>
        <v>0.57900799034003292</v>
      </c>
      <c r="M227">
        <f t="shared" si="35"/>
        <v>0.32378859048664371</v>
      </c>
      <c r="N227">
        <f t="shared" si="36"/>
        <v>0.65214112630205301</v>
      </c>
      <c r="O227">
        <f t="shared" si="37"/>
        <v>0.67894103371627479</v>
      </c>
      <c r="P227">
        <f t="shared" si="38"/>
        <v>0</v>
      </c>
      <c r="Q227">
        <f t="shared" si="39"/>
        <v>0</v>
      </c>
      <c r="R227">
        <v>0.25</v>
      </c>
      <c r="S227">
        <v>96</v>
      </c>
      <c r="T227">
        <f t="shared" si="40"/>
        <v>0.11483253588516747</v>
      </c>
      <c r="U227">
        <v>171</v>
      </c>
      <c r="V227">
        <f t="shared" si="41"/>
        <v>0.18142548596112312</v>
      </c>
      <c r="W227">
        <v>7.6</v>
      </c>
      <c r="X227">
        <f>INDEX([1]krishna_pos!$C$1:$W$354,MATCH(B227,[1]krishna_pos!$C:$C,0),16)</f>
        <v>0.53775834700000003</v>
      </c>
      <c r="Y227">
        <f>INDEX([1]krishna_pos!$C$1:$W$354,MATCH(B227,[1]krishna_pos!$C:$C,0),17)</f>
        <v>0.42807979299999999</v>
      </c>
      <c r="Z227">
        <f>INDEX([1]krishna_pos!$C$1:$W$354,MATCH(B227,[1]krishna_pos!$C:$C,0),18)</f>
        <v>0.91583872200000005</v>
      </c>
      <c r="AA227">
        <f>INDEX([1]krishna_pos!$C$1:$W$354,MATCH(B227,[1]krishna_pos!$C:$C,0),19)</f>
        <v>0.64615384600000003</v>
      </c>
      <c r="AB227">
        <f>INDEX([1]krishna_pos!$C$1:$W$354,MATCH(B227,[1]krishna_pos!$C:$C,0),20)</f>
        <v>0.59728506800000003</v>
      </c>
      <c r="AC227">
        <f>INDEX([1]krishna_pos!$C$1:$W$354,MATCH(B227,[1]krishna_pos!$C:$C,0),21)</f>
        <v>0.316598824</v>
      </c>
      <c r="AD227">
        <f>INDEX([2]Analysis_csv!$B$1:$J$325,MATCH(B227,[2]Analysis_csv!$B:$B,0),8)</f>
        <v>-1.7656250000000001E-3</v>
      </c>
      <c r="AE227">
        <f>INDEX([2]Analysis_csv!$B$1:$J$325,MATCH(B227,[2]Analysis_csv!$B:$B,0),9)</f>
        <v>5.7701749999999998E-3</v>
      </c>
      <c r="AF227">
        <f t="shared" si="42"/>
        <v>0.3623721060055809</v>
      </c>
      <c r="AG227">
        <f t="shared" si="43"/>
        <v>0.47547247882098448</v>
      </c>
      <c r="AH227">
        <f>INDEX([3]FINAL_DATASET!$B:$G,MATCH(B227,[3]FINAL_DATASET!$B:$B,0),3)</f>
        <v>7.6</v>
      </c>
      <c r="AI227">
        <f>INDEX([3]FINAL_DATASET!$B:$G,MATCH(B227,[3]FINAL_DATASET!$B:$B,0),6)</f>
        <v>3</v>
      </c>
    </row>
    <row r="228" spans="1:35" x14ac:dyDescent="0.25">
      <c r="A228">
        <v>1998</v>
      </c>
      <c r="B228" t="s">
        <v>286</v>
      </c>
      <c r="D228">
        <v>9.8476135238095246</v>
      </c>
      <c r="E228">
        <v>0</v>
      </c>
      <c r="F228">
        <v>0.110094463057091</v>
      </c>
      <c r="G228">
        <v>0</v>
      </c>
      <c r="H228">
        <v>0.102459932126487</v>
      </c>
      <c r="I228">
        <v>0</v>
      </c>
      <c r="J228">
        <v>0.139024431183944</v>
      </c>
      <c r="K228">
        <f t="shared" si="33"/>
        <v>0.15380279709623434</v>
      </c>
      <c r="L228">
        <f t="shared" si="34"/>
        <v>0</v>
      </c>
      <c r="M228">
        <f t="shared" si="35"/>
        <v>0.3814717117550791</v>
      </c>
      <c r="N228">
        <f t="shared" si="36"/>
        <v>0</v>
      </c>
      <c r="O228">
        <f t="shared" si="37"/>
        <v>0.55063043543218315</v>
      </c>
      <c r="P228">
        <f t="shared" si="38"/>
        <v>0</v>
      </c>
      <c r="Q228">
        <f t="shared" si="39"/>
        <v>0.6958083092960351</v>
      </c>
      <c r="R228">
        <v>0.26041666666666669</v>
      </c>
      <c r="S228">
        <v>0</v>
      </c>
      <c r="T228">
        <f t="shared" si="40"/>
        <v>0</v>
      </c>
      <c r="U228">
        <v>483</v>
      </c>
      <c r="V228">
        <f t="shared" si="41"/>
        <v>0.51835853131749465</v>
      </c>
      <c r="W228">
        <v>8.5</v>
      </c>
      <c r="X228">
        <f>INDEX([1]krishna_pos!$C$1:$W$354,MATCH(B228,[1]krishna_pos!$C:$C,0),16)</f>
        <v>0.59190867899999999</v>
      </c>
      <c r="Y228">
        <f>INDEX([1]krishna_pos!$C$1:$W$354,MATCH(B228,[1]krishna_pos!$C:$C,0),17)</f>
        <v>0</v>
      </c>
      <c r="Z228">
        <f>INDEX([1]krishna_pos!$C$1:$W$354,MATCH(B228,[1]krishna_pos!$C:$C,0),18)</f>
        <v>0.83557302200000005</v>
      </c>
      <c r="AA228">
        <f>INDEX([1]krishna_pos!$C$1:$W$354,MATCH(B228,[1]krishna_pos!$C:$C,0),19)</f>
        <v>0</v>
      </c>
      <c r="AB228">
        <f>INDEX([1]krishna_pos!$C$1:$W$354,MATCH(B228,[1]krishna_pos!$C:$C,0),20)</f>
        <v>0.64702447299999999</v>
      </c>
      <c r="AC228">
        <f>INDEX([1]krishna_pos!$C$1:$W$354,MATCH(B228,[1]krishna_pos!$C:$C,0),21)</f>
        <v>0</v>
      </c>
      <c r="AD228">
        <f>INDEX([2]Analysis_csv!$B$1:$J$325,MATCH(B228,[2]Analysis_csv!$B:$B,0),8)</f>
        <v>0</v>
      </c>
      <c r="AE228">
        <f>INDEX([2]Analysis_csv!$B$1:$J$325,MATCH(B228,[2]Analysis_csv!$B:$B,0),9)</f>
        <v>-1.1348240000000001E-2</v>
      </c>
      <c r="AF228">
        <f t="shared" si="42"/>
        <v>0.36693949459880837</v>
      </c>
      <c r="AG228">
        <f t="shared" si="43"/>
        <v>0.43431277023177373</v>
      </c>
      <c r="AH228">
        <f>INDEX([3]FINAL_DATASET!$B:$G,MATCH(B228,[3]FINAL_DATASET!$B:$B,0),3)</f>
        <v>8.5</v>
      </c>
      <c r="AI228">
        <f>INDEX([3]FINAL_DATASET!$B:$G,MATCH(B228,[3]FINAL_DATASET!$B:$B,0),6)</f>
        <v>0</v>
      </c>
    </row>
    <row r="229" spans="1:35" x14ac:dyDescent="0.25">
      <c r="A229">
        <v>1997</v>
      </c>
      <c r="B229" t="s">
        <v>288</v>
      </c>
      <c r="D229">
        <v>5.8834415571428575</v>
      </c>
      <c r="E229">
        <v>0.13875507668519099</v>
      </c>
      <c r="F229">
        <v>0.14982990007577701</v>
      </c>
      <c r="G229">
        <v>0.12580455007604399</v>
      </c>
      <c r="H229">
        <v>0.14387758955240801</v>
      </c>
      <c r="I229">
        <v>8.1388886181112605E-2</v>
      </c>
      <c r="J229">
        <v>8.5376746074307605E-2</v>
      </c>
      <c r="K229">
        <f t="shared" si="33"/>
        <v>9.7560408270699367E-2</v>
      </c>
      <c r="L229">
        <f t="shared" si="34"/>
        <v>0.75993518964361662</v>
      </c>
      <c r="M229">
        <f t="shared" si="35"/>
        <v>0.68331814690613124</v>
      </c>
      <c r="N229">
        <f t="shared" si="36"/>
        <v>0.64239794858377408</v>
      </c>
      <c r="O229">
        <f t="shared" si="37"/>
        <v>0.77321327605774626</v>
      </c>
      <c r="P229">
        <f t="shared" si="38"/>
        <v>0.40328616427375363</v>
      </c>
      <c r="Q229">
        <f t="shared" si="39"/>
        <v>0.42730510625546575</v>
      </c>
      <c r="R229">
        <v>0.58064516129032262</v>
      </c>
      <c r="S229">
        <v>278</v>
      </c>
      <c r="T229">
        <f t="shared" si="40"/>
        <v>0.33253588516746413</v>
      </c>
      <c r="U229">
        <v>201</v>
      </c>
      <c r="V229">
        <f t="shared" si="41"/>
        <v>0.21382289416846653</v>
      </c>
      <c r="W229">
        <v>5.9</v>
      </c>
      <c r="X229">
        <f>INDEX([1]krishna_pos!$C$1:$W$354,MATCH(B229,[1]krishna_pos!$C:$C,0),16)</f>
        <v>0.62668286299999998</v>
      </c>
      <c r="Y229">
        <f>INDEX([1]krishna_pos!$C$1:$W$354,MATCH(B229,[1]krishna_pos!$C:$C,0),17)</f>
        <v>0.24822224300000001</v>
      </c>
      <c r="Z229">
        <f>INDEX([1]krishna_pos!$C$1:$W$354,MATCH(B229,[1]krishna_pos!$C:$C,0),18)</f>
        <v>0.76822202799999995</v>
      </c>
      <c r="AA229">
        <f>INDEX([1]krishna_pos!$C$1:$W$354,MATCH(B229,[1]krishna_pos!$C:$C,0),19)</f>
        <v>0.48563135000000002</v>
      </c>
      <c r="AB229">
        <f>INDEX([1]krishna_pos!$C$1:$W$354,MATCH(B229,[1]krishna_pos!$C:$C,0),20)</f>
        <v>0.49438202199999998</v>
      </c>
      <c r="AC229">
        <f>INDEX([1]krishna_pos!$C$1:$W$354,MATCH(B229,[1]krishna_pos!$C:$C,0),21)</f>
        <v>0.22078287799999999</v>
      </c>
      <c r="AD229">
        <f>INDEX([2]Analysis_csv!$B$1:$J$325,MATCH(B229,[2]Analysis_csv!$B:$B,0),8)</f>
        <v>-5.9799281000000003E-2</v>
      </c>
      <c r="AE229">
        <f>INDEX([2]Analysis_csv!$B$1:$J$325,MATCH(B229,[2]Analysis_csv!$B:$B,0),9)</f>
        <v>-1.7324875999999999E-2</v>
      </c>
      <c r="AF229">
        <f t="shared" si="42"/>
        <v>0.2122483490143236</v>
      </c>
      <c r="AG229">
        <f t="shared" si="43"/>
        <v>0.41994247975197257</v>
      </c>
      <c r="AH229">
        <f>INDEX([3]FINAL_DATASET!$B:$G,MATCH(B229,[3]FINAL_DATASET!$B:$B,0),3)</f>
        <v>5.9</v>
      </c>
      <c r="AI229">
        <f>INDEX([3]FINAL_DATASET!$B:$G,MATCH(B229,[3]FINAL_DATASET!$B:$B,0),6)</f>
        <v>3</v>
      </c>
    </row>
    <row r="230" spans="1:35" x14ac:dyDescent="0.25">
      <c r="A230" t="s">
        <v>290</v>
      </c>
      <c r="B230" t="s">
        <v>291</v>
      </c>
      <c r="D230">
        <v>6.1818042083333333</v>
      </c>
      <c r="E230">
        <v>0.12194317919166001</v>
      </c>
      <c r="F230">
        <v>0.13823352012380499</v>
      </c>
      <c r="G230">
        <v>0.14041400643843399</v>
      </c>
      <c r="H230">
        <v>0.15795350580091899</v>
      </c>
      <c r="I230">
        <v>0.13303058075728799</v>
      </c>
      <c r="J230">
        <v>0.145921126356022</v>
      </c>
      <c r="K230">
        <f t="shared" si="33"/>
        <v>0.10179348099821336</v>
      </c>
      <c r="L230">
        <f t="shared" si="34"/>
        <v>0.66785962156186829</v>
      </c>
      <c r="M230">
        <f t="shared" si="35"/>
        <v>0.59522735914119951</v>
      </c>
      <c r="N230">
        <f t="shared" si="36"/>
        <v>0.7169984681313627</v>
      </c>
      <c r="O230">
        <f t="shared" si="37"/>
        <v>0.84885872820831354</v>
      </c>
      <c r="P230">
        <f t="shared" si="38"/>
        <v>0.65917344691671875</v>
      </c>
      <c r="Q230">
        <f t="shared" si="39"/>
        <v>0.73032582371092547</v>
      </c>
      <c r="R230">
        <v>0.4264705882352941</v>
      </c>
      <c r="S230">
        <v>343</v>
      </c>
      <c r="T230">
        <f t="shared" si="40"/>
        <v>0.41028708133971292</v>
      </c>
      <c r="U230">
        <v>371</v>
      </c>
      <c r="V230">
        <f t="shared" si="41"/>
        <v>0.39740820734341253</v>
      </c>
      <c r="W230">
        <v>7.2</v>
      </c>
      <c r="X230">
        <f>INDEX([1]krishna_pos!$C$1:$W$354,MATCH(B230,[1]krishna_pos!$C:$C,0),16)</f>
        <v>0.55878378399999995</v>
      </c>
      <c r="Y230">
        <f>INDEX([1]krishna_pos!$C$1:$W$354,MATCH(B230,[1]krishna_pos!$C:$C,0),17)</f>
        <v>0.30593758300000001</v>
      </c>
      <c r="Z230">
        <f>INDEX([1]krishna_pos!$C$1:$W$354,MATCH(B230,[1]krishna_pos!$C:$C,0),18)</f>
        <v>0.79136859999999998</v>
      </c>
      <c r="AA230">
        <f>INDEX([1]krishna_pos!$C$1:$W$354,MATCH(B230,[1]krishna_pos!$C:$C,0),19)</f>
        <v>0.53350202400000002</v>
      </c>
      <c r="AB230">
        <f>INDEX([1]krishna_pos!$C$1:$W$354,MATCH(B230,[1]krishna_pos!$C:$C,0),20)</f>
        <v>0.67141963699999996</v>
      </c>
      <c r="AC230">
        <f>INDEX([1]krishna_pos!$C$1:$W$354,MATCH(B230,[1]krishna_pos!$C:$C,0),21)</f>
        <v>0.24607227000000001</v>
      </c>
      <c r="AD230">
        <f>INDEX([2]Analysis_csv!$B$1:$J$325,MATCH(B230,[2]Analysis_csv!$B:$B,0),8)</f>
        <v>-6.3702599999999996E-4</v>
      </c>
      <c r="AE230">
        <f>INDEX([2]Analysis_csv!$B$1:$J$325,MATCH(B230,[2]Analysis_csv!$B:$B,0),9)</f>
        <v>-6.3490027000000004E-2</v>
      </c>
      <c r="AF230">
        <f t="shared" si="42"/>
        <v>0.36529161054302678</v>
      </c>
      <c r="AG230">
        <f t="shared" si="43"/>
        <v>0.30894247407756209</v>
      </c>
      <c r="AH230">
        <f>INDEX([3]FINAL_DATASET!$B:$G,MATCH(B230,[3]FINAL_DATASET!$B:$B,0),3)</f>
        <v>7.2</v>
      </c>
      <c r="AI230">
        <f>INDEX([3]FINAL_DATASET!$B:$G,MATCH(B230,[3]FINAL_DATASET!$B:$B,0),6)</f>
        <v>3</v>
      </c>
    </row>
    <row r="231" spans="1:35" x14ac:dyDescent="0.25">
      <c r="A231">
        <v>1998</v>
      </c>
      <c r="B231" t="s">
        <v>292</v>
      </c>
      <c r="D231">
        <v>3.0458569</v>
      </c>
      <c r="E231">
        <v>0.13252533569540501</v>
      </c>
      <c r="F231">
        <v>0.12742814959986801</v>
      </c>
      <c r="G231">
        <v>0.132730231491656</v>
      </c>
      <c r="H231">
        <v>0.120738049135061</v>
      </c>
      <c r="I231">
        <v>0.198922277712515</v>
      </c>
      <c r="J231">
        <v>0.16374907378140099</v>
      </c>
      <c r="K231">
        <f t="shared" si="33"/>
        <v>5.7301675563249083E-2</v>
      </c>
      <c r="L231">
        <f t="shared" si="34"/>
        <v>0.72581608197849945</v>
      </c>
      <c r="M231">
        <f t="shared" si="35"/>
        <v>0.51314539860801467</v>
      </c>
      <c r="N231">
        <f t="shared" si="36"/>
        <v>0.67776267530665213</v>
      </c>
      <c r="O231">
        <f t="shared" si="37"/>
        <v>0.64885895577598796</v>
      </c>
      <c r="P231">
        <f t="shared" si="38"/>
        <v>0.98567023252734109</v>
      </c>
      <c r="Q231">
        <f t="shared" si="39"/>
        <v>0.81955355045385059</v>
      </c>
      <c r="R231">
        <v>0.56000000000000005</v>
      </c>
      <c r="S231">
        <v>162</v>
      </c>
      <c r="T231">
        <f t="shared" si="40"/>
        <v>0.19377990430622011</v>
      </c>
      <c r="U231">
        <v>415</v>
      </c>
      <c r="V231">
        <f t="shared" si="41"/>
        <v>0.44492440604751621</v>
      </c>
      <c r="W231">
        <v>7.4</v>
      </c>
      <c r="X231">
        <f>INDEX([1]krishna_pos!$C$1:$W$354,MATCH(B231,[1]krishna_pos!$C:$C,0),16)</f>
        <v>0.58601871100000003</v>
      </c>
      <c r="Y231">
        <f>INDEX([1]krishna_pos!$C$1:$W$354,MATCH(B231,[1]krishna_pos!$C:$C,0),17)</f>
        <v>0.36971468200000002</v>
      </c>
      <c r="Z231">
        <f>INDEX([1]krishna_pos!$C$1:$W$354,MATCH(B231,[1]krishna_pos!$C:$C,0),18)</f>
        <v>0.82814854800000004</v>
      </c>
      <c r="AA231">
        <f>INDEX([1]krishna_pos!$C$1:$W$354,MATCH(B231,[1]krishna_pos!$C:$C,0),19)</f>
        <v>0.55152880599999998</v>
      </c>
      <c r="AB231">
        <f>INDEX([1]krishna_pos!$C$1:$W$354,MATCH(B231,[1]krishna_pos!$C:$C,0),20)</f>
        <v>0.63753603400000003</v>
      </c>
      <c r="AC231">
        <f>INDEX([1]krishna_pos!$C$1:$W$354,MATCH(B231,[1]krishna_pos!$C:$C,0),21)</f>
        <v>0.25878973300000002</v>
      </c>
      <c r="AD231">
        <f>INDEX([2]Analysis_csv!$B$1:$J$325,MATCH(B231,[2]Analysis_csv!$B:$B,0),8)</f>
        <v>0.124696296</v>
      </c>
      <c r="AE231">
        <f>INDEX([2]Analysis_csv!$B$1:$J$325,MATCH(B231,[2]Analysis_csv!$B:$B,0),9)</f>
        <v>0.104063614</v>
      </c>
      <c r="AF231">
        <f t="shared" si="42"/>
        <v>0.68950880573119488</v>
      </c>
      <c r="AG231">
        <f t="shared" si="43"/>
        <v>0.71181032350294637</v>
      </c>
      <c r="AH231">
        <f>INDEX([3]FINAL_DATASET!$B:$G,MATCH(B231,[3]FINAL_DATASET!$B:$B,0),3)</f>
        <v>7.4</v>
      </c>
      <c r="AI231">
        <f>INDEX([3]FINAL_DATASET!$B:$G,MATCH(B231,[3]FINAL_DATASET!$B:$B,0),6)</f>
        <v>3</v>
      </c>
    </row>
    <row r="232" spans="1:35" x14ac:dyDescent="0.25">
      <c r="A232">
        <v>1992</v>
      </c>
      <c r="B232" t="s">
        <v>293</v>
      </c>
      <c r="D232">
        <v>11.360475928571429</v>
      </c>
      <c r="E232">
        <v>0.110756852125469</v>
      </c>
      <c r="F232">
        <v>0.10876429278655</v>
      </c>
      <c r="G232">
        <v>0.119229863241077</v>
      </c>
      <c r="H232">
        <v>0.118265742210748</v>
      </c>
      <c r="I232">
        <v>0.15442443715446999</v>
      </c>
      <c r="J232">
        <v>0.13551266525389499</v>
      </c>
      <c r="K232">
        <f t="shared" si="33"/>
        <v>0.17526679924438018</v>
      </c>
      <c r="L232">
        <f t="shared" si="34"/>
        <v>0.60659423377538557</v>
      </c>
      <c r="M232">
        <f t="shared" si="35"/>
        <v>0.3713672009095611</v>
      </c>
      <c r="N232">
        <f t="shared" si="36"/>
        <v>0.60882551155498177</v>
      </c>
      <c r="O232">
        <f t="shared" si="37"/>
        <v>0.63557251872686027</v>
      </c>
      <c r="P232">
        <f t="shared" si="38"/>
        <v>0.76518111811452461</v>
      </c>
      <c r="Q232">
        <f t="shared" si="39"/>
        <v>0.67823214736808024</v>
      </c>
      <c r="R232">
        <v>0.84615384615384615</v>
      </c>
      <c r="S232">
        <v>301</v>
      </c>
      <c r="T232">
        <f t="shared" si="40"/>
        <v>0.36004784688995217</v>
      </c>
      <c r="U232">
        <v>455</v>
      </c>
      <c r="V232">
        <f t="shared" si="41"/>
        <v>0.48812095032397407</v>
      </c>
      <c r="W232">
        <v>5.9</v>
      </c>
      <c r="X232">
        <f>INDEX([1]krishna_pos!$C$1:$W$354,MATCH(B232,[1]krishna_pos!$C:$C,0),16)</f>
        <v>0.63129738999999996</v>
      </c>
      <c r="Y232">
        <f>INDEX([1]krishna_pos!$C$1:$W$354,MATCH(B232,[1]krishna_pos!$C:$C,0),17)</f>
        <v>0.33206030199999997</v>
      </c>
      <c r="Z232">
        <f>INDEX([1]krishna_pos!$C$1:$W$354,MATCH(B232,[1]krishna_pos!$C:$C,0),18)</f>
        <v>0.81822502600000002</v>
      </c>
      <c r="AA232">
        <f>INDEX([1]krishna_pos!$C$1:$W$354,MATCH(B232,[1]krishna_pos!$C:$C,0),19)</f>
        <v>0.54400000000000004</v>
      </c>
      <c r="AB232">
        <f>INDEX([1]krishna_pos!$C$1:$W$354,MATCH(B232,[1]krishna_pos!$C:$C,0),20)</f>
        <v>0.656339644</v>
      </c>
      <c r="AC232">
        <f>INDEX([1]krishna_pos!$C$1:$W$354,MATCH(B232,[1]krishna_pos!$C:$C,0),21)</f>
        <v>0.22447761199999999</v>
      </c>
      <c r="AD232">
        <f>INDEX([2]Analysis_csv!$B$1:$J$325,MATCH(B232,[2]Analysis_csv!$B:$B,0),8)</f>
        <v>7.6226578000000003E-2</v>
      </c>
      <c r="AE232">
        <f>INDEX([2]Analysis_csv!$B$1:$J$325,MATCH(B232,[2]Analysis_csv!$B:$B,0),9)</f>
        <v>4.3062417999999998E-2</v>
      </c>
      <c r="AF232">
        <f t="shared" si="42"/>
        <v>0.56412542188119641</v>
      </c>
      <c r="AG232">
        <f t="shared" si="43"/>
        <v>0.56513836520813165</v>
      </c>
      <c r="AH232">
        <f>INDEX([3]FINAL_DATASET!$B:$G,MATCH(B232,[3]FINAL_DATASET!$B:$B,0),3)</f>
        <v>5.9</v>
      </c>
      <c r="AI232">
        <f>INDEX([3]FINAL_DATASET!$B:$G,MATCH(B232,[3]FINAL_DATASET!$B:$B,0),6)</f>
        <v>3</v>
      </c>
    </row>
    <row r="233" spans="1:35" x14ac:dyDescent="0.25">
      <c r="A233">
        <v>1999</v>
      </c>
      <c r="B233" t="s">
        <v>294</v>
      </c>
      <c r="D233">
        <v>10.572711760000001</v>
      </c>
      <c r="E233">
        <v>0.149173400165522</v>
      </c>
      <c r="F233">
        <v>0.14496089161194101</v>
      </c>
      <c r="G233">
        <v>0.15873995977091601</v>
      </c>
      <c r="H233">
        <v>0.150189608272257</v>
      </c>
      <c r="I233">
        <v>7.0692840133833201E-2</v>
      </c>
      <c r="J233">
        <v>7.1614169571568798E-2</v>
      </c>
      <c r="K233">
        <f t="shared" si="33"/>
        <v>0.16409025618717429</v>
      </c>
      <c r="L233">
        <f t="shared" si="34"/>
        <v>0.81699436772152312</v>
      </c>
      <c r="M233">
        <f t="shared" si="35"/>
        <v>0.64633119123635818</v>
      </c>
      <c r="N233">
        <f t="shared" si="36"/>
        <v>0.81057660039694746</v>
      </c>
      <c r="O233">
        <f t="shared" si="37"/>
        <v>0.8071347275367099</v>
      </c>
      <c r="P233">
        <f t="shared" si="38"/>
        <v>0.3502866997804826</v>
      </c>
      <c r="Q233">
        <f t="shared" si="39"/>
        <v>0.35842429871410764</v>
      </c>
      <c r="R233">
        <v>0.30769230769230771</v>
      </c>
      <c r="S233">
        <v>112</v>
      </c>
      <c r="T233">
        <f t="shared" si="40"/>
        <v>0.13397129186602871</v>
      </c>
      <c r="U233">
        <v>338</v>
      </c>
      <c r="V233">
        <f t="shared" si="41"/>
        <v>0.36177105831533479</v>
      </c>
      <c r="W233">
        <v>7.5</v>
      </c>
      <c r="X233">
        <f>INDEX([1]krishna_pos!$C$1:$W$354,MATCH(B233,[1]krishna_pos!$C:$C,0),16)</f>
        <v>0.58387753799999997</v>
      </c>
      <c r="Y233">
        <f>INDEX([1]krishna_pos!$C$1:$W$354,MATCH(B233,[1]krishna_pos!$C:$C,0),17)</f>
        <v>0.36934673400000001</v>
      </c>
      <c r="Z233">
        <f>INDEX([1]krishna_pos!$C$1:$W$354,MATCH(B233,[1]krishna_pos!$C:$C,0),18)</f>
        <v>0.76508844600000003</v>
      </c>
      <c r="AA233">
        <f>INDEX([1]krishna_pos!$C$1:$W$354,MATCH(B233,[1]krishna_pos!$C:$C,0),19)</f>
        <v>0.518269231</v>
      </c>
      <c r="AB233">
        <f>INDEX([1]krishna_pos!$C$1:$W$354,MATCH(B233,[1]krishna_pos!$C:$C,0),20)</f>
        <v>0.60458839399999997</v>
      </c>
      <c r="AC233">
        <f>INDEX([1]krishna_pos!$C$1:$W$354,MATCH(B233,[1]krishna_pos!$C:$C,0),21)</f>
        <v>0.20895522399999999</v>
      </c>
      <c r="AD233">
        <f>INDEX([2]Analysis_csv!$B$1:$J$325,MATCH(B233,[2]Analysis_csv!$B:$B,0),8)</f>
        <v>6.6517900000000001E-4</v>
      </c>
      <c r="AE233">
        <f>INDEX([2]Analysis_csv!$B$1:$J$325,MATCH(B233,[2]Analysis_csv!$B:$B,0),9)</f>
        <v>-2.514793E-3</v>
      </c>
      <c r="AF233">
        <f t="shared" si="42"/>
        <v>0.36866020594864451</v>
      </c>
      <c r="AG233">
        <f t="shared" si="43"/>
        <v>0.45555200904904969</v>
      </c>
      <c r="AH233">
        <f>INDEX([3]FINAL_DATASET!$B:$G,MATCH(B233,[3]FINAL_DATASET!$B:$B,0),3)</f>
        <v>7.5</v>
      </c>
      <c r="AI233">
        <f>INDEX([3]FINAL_DATASET!$B:$G,MATCH(B233,[3]FINAL_DATASET!$B:$B,0),6)</f>
        <v>3</v>
      </c>
    </row>
    <row r="234" spans="1:35" x14ac:dyDescent="0.25">
      <c r="A234">
        <v>1959</v>
      </c>
      <c r="B234" t="s">
        <v>295</v>
      </c>
      <c r="D234">
        <v>6.4711338709677415</v>
      </c>
      <c r="E234">
        <v>0.116658345324313</v>
      </c>
      <c r="F234">
        <v>0.110443949456951</v>
      </c>
      <c r="G234">
        <v>0</v>
      </c>
      <c r="H234">
        <v>0</v>
      </c>
      <c r="I234">
        <v>0</v>
      </c>
      <c r="J234">
        <v>0</v>
      </c>
      <c r="K234">
        <f t="shared" si="33"/>
        <v>0.10589839660769645</v>
      </c>
      <c r="L234">
        <f t="shared" si="34"/>
        <v>0.6389155906610805</v>
      </c>
      <c r="M234">
        <f t="shared" si="35"/>
        <v>0.38412655166238674</v>
      </c>
      <c r="N234">
        <f t="shared" si="36"/>
        <v>0</v>
      </c>
      <c r="O234">
        <f t="shared" si="37"/>
        <v>0</v>
      </c>
      <c r="P234">
        <f t="shared" si="38"/>
        <v>0</v>
      </c>
      <c r="Q234">
        <f t="shared" si="39"/>
        <v>0</v>
      </c>
      <c r="R234">
        <v>0.29545454545454547</v>
      </c>
      <c r="S234">
        <v>294</v>
      </c>
      <c r="T234">
        <f t="shared" si="40"/>
        <v>0.35167464114832536</v>
      </c>
      <c r="U234">
        <v>771</v>
      </c>
      <c r="V234">
        <f t="shared" si="41"/>
        <v>0.82937365010799136</v>
      </c>
      <c r="W234">
        <v>8.4</v>
      </c>
      <c r="X234">
        <f>INDEX([1]krishna_pos!$C$1:$W$354,MATCH(B234,[1]krishna_pos!$C:$C,0),16)</f>
        <v>0.63195128899999997</v>
      </c>
      <c r="Y234">
        <f>INDEX([1]krishna_pos!$C$1:$W$354,MATCH(B234,[1]krishna_pos!$C:$C,0),17)</f>
        <v>0.36093511</v>
      </c>
      <c r="Z234">
        <f>INDEX([1]krishna_pos!$C$1:$W$354,MATCH(B234,[1]krishna_pos!$C:$C,0),18)</f>
        <v>0.81546623600000001</v>
      </c>
      <c r="AA234">
        <f>INDEX([1]krishna_pos!$C$1:$W$354,MATCH(B234,[1]krishna_pos!$C:$C,0),19)</f>
        <v>0.45886287599999998</v>
      </c>
      <c r="AB234">
        <f>INDEX([1]krishna_pos!$C$1:$W$354,MATCH(B234,[1]krishna_pos!$C:$C,0),20)</f>
        <v>0.60416359100000006</v>
      </c>
      <c r="AC234">
        <f>INDEX([1]krishna_pos!$C$1:$W$354,MATCH(B234,[1]krishna_pos!$C:$C,0),21)</f>
        <v>0.23621025300000001</v>
      </c>
      <c r="AD234">
        <f>INDEX([2]Analysis_csv!$B$1:$J$325,MATCH(B234,[2]Analysis_csv!$B:$B,0),8)</f>
        <v>9.8352721000000004E-2</v>
      </c>
      <c r="AE234">
        <f>INDEX([2]Analysis_csv!$B$1:$J$325,MATCH(B234,[2]Analysis_csv!$B:$B,0),9)</f>
        <v>5.4459532999999997E-2</v>
      </c>
      <c r="AF234">
        <f t="shared" si="42"/>
        <v>0.62136220384243979</v>
      </c>
      <c r="AG234">
        <f t="shared" si="43"/>
        <v>0.59254171605327255</v>
      </c>
      <c r="AH234">
        <f>INDEX([3]FINAL_DATASET!$B:$G,MATCH(B234,[3]FINAL_DATASET!$B:$B,0),3)</f>
        <v>8.4</v>
      </c>
      <c r="AI234">
        <f>INDEX([3]FINAL_DATASET!$B:$G,MATCH(B234,[3]FINAL_DATASET!$B:$B,0),6)</f>
        <v>3</v>
      </c>
    </row>
    <row r="235" spans="1:35" x14ac:dyDescent="0.25">
      <c r="A235">
        <v>1998</v>
      </c>
      <c r="B235" t="s">
        <v>296</v>
      </c>
      <c r="D235">
        <v>1.06071502</v>
      </c>
      <c r="E235">
        <v>7.9799929227042002E-2</v>
      </c>
      <c r="F235">
        <v>7.6864260518545502E-2</v>
      </c>
      <c r="G235">
        <v>0.13177021502819</v>
      </c>
      <c r="H235">
        <v>0.119496989089353</v>
      </c>
      <c r="I235">
        <v>0.123711856893074</v>
      </c>
      <c r="J235">
        <v>0.121298454135729</v>
      </c>
      <c r="K235">
        <f t="shared" si="33"/>
        <v>2.9137125077641542E-2</v>
      </c>
      <c r="L235">
        <f t="shared" si="34"/>
        <v>0.43704904929919308</v>
      </c>
      <c r="M235">
        <f t="shared" si="35"/>
        <v>0.12904166622945687</v>
      </c>
      <c r="N235">
        <f t="shared" si="36"/>
        <v>0.67286052664538021</v>
      </c>
      <c r="O235">
        <f t="shared" si="37"/>
        <v>0.64218936875613641</v>
      </c>
      <c r="P235">
        <f t="shared" si="38"/>
        <v>0.61299868547862357</v>
      </c>
      <c r="Q235">
        <f t="shared" si="39"/>
        <v>0.60709093771247669</v>
      </c>
      <c r="R235">
        <v>0.38333333333333336</v>
      </c>
      <c r="S235">
        <v>267</v>
      </c>
      <c r="T235">
        <f t="shared" si="40"/>
        <v>0.31937799043062198</v>
      </c>
      <c r="U235">
        <v>773</v>
      </c>
      <c r="V235">
        <f t="shared" si="41"/>
        <v>0.83153347732181426</v>
      </c>
      <c r="W235">
        <v>5.6</v>
      </c>
      <c r="X235">
        <f>INDEX([1]krishna_pos!$C$1:$W$354,MATCH(B235,[1]krishna_pos!$C:$C,0),16)</f>
        <v>0.62647371799999996</v>
      </c>
      <c r="Y235">
        <f>INDEX([1]krishna_pos!$C$1:$W$354,MATCH(B235,[1]krishna_pos!$C:$C,0),17)</f>
        <v>0.35610149499999999</v>
      </c>
      <c r="Z235">
        <f>INDEX([1]krishna_pos!$C$1:$W$354,MATCH(B235,[1]krishna_pos!$C:$C,0),18)</f>
        <v>0.856490258</v>
      </c>
      <c r="AA235">
        <f>INDEX([1]krishna_pos!$C$1:$W$354,MATCH(B235,[1]krishna_pos!$C:$C,0),19)</f>
        <v>0.62594491900000004</v>
      </c>
      <c r="AB235">
        <f>INDEX([1]krishna_pos!$C$1:$W$354,MATCH(B235,[1]krishna_pos!$C:$C,0),20)</f>
        <v>0.64316575799999998</v>
      </c>
      <c r="AC235">
        <f>INDEX([1]krishna_pos!$C$1:$W$354,MATCH(B235,[1]krishna_pos!$C:$C,0),21)</f>
        <v>0.28479823100000001</v>
      </c>
      <c r="AD235">
        <f>INDEX([2]Analysis_csv!$B$1:$J$325,MATCH(B235,[2]Analysis_csv!$B:$B,0),8)</f>
        <v>-1.5828464E-2</v>
      </c>
      <c r="AE235">
        <f>INDEX([2]Analysis_csv!$B$1:$J$325,MATCH(B235,[2]Analysis_csv!$B:$B,0),9)</f>
        <v>1.5963780000000001E-3</v>
      </c>
      <c r="AF235">
        <f t="shared" si="42"/>
        <v>0.32599379779347759</v>
      </c>
      <c r="AG235">
        <f t="shared" si="43"/>
        <v>0.46543695460740975</v>
      </c>
      <c r="AH235">
        <f>INDEX([3]FINAL_DATASET!$B:$G,MATCH(B235,[3]FINAL_DATASET!$B:$B,0),3)</f>
        <v>5.6</v>
      </c>
      <c r="AI235">
        <f>INDEX([3]FINAL_DATASET!$B:$G,MATCH(B235,[3]FINAL_DATASET!$B:$B,0),6)</f>
        <v>1</v>
      </c>
    </row>
    <row r="236" spans="1:35" x14ac:dyDescent="0.25">
      <c r="A236">
        <v>1977</v>
      </c>
      <c r="B236" t="s">
        <v>297</v>
      </c>
      <c r="D236">
        <v>7.6689728446159435</v>
      </c>
      <c r="E236">
        <v>0.126878196525854</v>
      </c>
      <c r="F236">
        <v>0.14426091387242701</v>
      </c>
      <c r="G236">
        <v>0.113890502253898</v>
      </c>
      <c r="H236">
        <v>0.14022720055672599</v>
      </c>
      <c r="I236">
        <v>0.12409982694783001</v>
      </c>
      <c r="J236">
        <v>0.175908364670123</v>
      </c>
      <c r="K236">
        <f t="shared" si="33"/>
        <v>0.12289294827517884</v>
      </c>
      <c r="L236">
        <f t="shared" si="34"/>
        <v>0.69488777378049993</v>
      </c>
      <c r="M236">
        <f t="shared" si="35"/>
        <v>0.64101387749301042</v>
      </c>
      <c r="N236">
        <f t="shared" si="36"/>
        <v>0.58156104025534494</v>
      </c>
      <c r="O236">
        <f t="shared" si="37"/>
        <v>0.75359570223671479</v>
      </c>
      <c r="P236">
        <f t="shared" si="38"/>
        <v>0.61492109727926492</v>
      </c>
      <c r="Q236">
        <f t="shared" si="39"/>
        <v>0.88041001692862553</v>
      </c>
      <c r="R236">
        <v>0.28000000000000003</v>
      </c>
      <c r="S236">
        <v>35</v>
      </c>
      <c r="T236">
        <f t="shared" si="40"/>
        <v>4.1866028708133975E-2</v>
      </c>
      <c r="U236">
        <v>256</v>
      </c>
      <c r="V236">
        <f t="shared" si="41"/>
        <v>0.27321814254859611</v>
      </c>
      <c r="W236">
        <v>8.8000000000000007</v>
      </c>
      <c r="X236">
        <f>INDEX([1]krishna_pos!$C$1:$W$354,MATCH(B236,[1]krishna_pos!$C:$C,0),16)</f>
        <v>0.677901431</v>
      </c>
      <c r="Y236">
        <f>INDEX([1]krishna_pos!$C$1:$W$354,MATCH(B236,[1]krishna_pos!$C:$C,0),17)</f>
        <v>0.293132328</v>
      </c>
      <c r="Z236">
        <f>INDEX([1]krishna_pos!$C$1:$W$354,MATCH(B236,[1]krishna_pos!$C:$C,0),18)</f>
        <v>0.82653629799999995</v>
      </c>
      <c r="AA236">
        <f>INDEX([1]krishna_pos!$C$1:$W$354,MATCH(B236,[1]krishna_pos!$C:$C,0),19)</f>
        <v>0.694017094</v>
      </c>
      <c r="AB236">
        <f>INDEX([1]krishna_pos!$C$1:$W$354,MATCH(B236,[1]krishna_pos!$C:$C,0),20)</f>
        <v>0.73443941700000004</v>
      </c>
      <c r="AC236">
        <f>INDEX([1]krishna_pos!$C$1:$W$354,MATCH(B236,[1]krishna_pos!$C:$C,0),21)</f>
        <v>0.17412935299999999</v>
      </c>
      <c r="AD236">
        <f>INDEX([2]Analysis_csv!$B$1:$J$325,MATCH(B236,[2]Analysis_csv!$B:$B,0),8)</f>
        <v>-0.14184857100000001</v>
      </c>
      <c r="AE236">
        <f>INDEX([2]Analysis_csv!$B$1:$J$325,MATCH(B236,[2]Analysis_csv!$B:$B,0),9)</f>
        <v>2.8919140999999999E-2</v>
      </c>
      <c r="AF236">
        <f t="shared" si="42"/>
        <v>0</v>
      </c>
      <c r="AG236">
        <f t="shared" si="43"/>
        <v>0.53113211171933106</v>
      </c>
      <c r="AH236">
        <f>INDEX([3]FINAL_DATASET!$B:$G,MATCH(B236,[3]FINAL_DATASET!$B:$B,0),3)</f>
        <v>8.8000000000000007</v>
      </c>
      <c r="AI236">
        <f>INDEX([3]FINAL_DATASET!$B:$G,MATCH(B236,[3]FINAL_DATASET!$B:$B,0),6)</f>
        <v>1</v>
      </c>
    </row>
    <row r="237" spans="1:35" x14ac:dyDescent="0.25">
      <c r="A237">
        <v>1997</v>
      </c>
      <c r="B237" t="s">
        <v>298</v>
      </c>
      <c r="D237">
        <v>-0.82533333333333336</v>
      </c>
      <c r="E237">
        <v>0.10788685325370199</v>
      </c>
      <c r="F237">
        <v>0.102680781916348</v>
      </c>
      <c r="G237">
        <v>0.136742216412333</v>
      </c>
      <c r="H237">
        <v>0.131253847434286</v>
      </c>
      <c r="I237">
        <v>0.111773644241626</v>
      </c>
      <c r="J237">
        <v>0.115055725768935</v>
      </c>
      <c r="K237">
        <f t="shared" si="33"/>
        <v>2.3784814759289911E-3</v>
      </c>
      <c r="L237">
        <f t="shared" si="34"/>
        <v>0.59087579529373246</v>
      </c>
      <c r="M237">
        <f t="shared" si="35"/>
        <v>0.32515439422746473</v>
      </c>
      <c r="N237">
        <f t="shared" si="36"/>
        <v>0.69824914325422693</v>
      </c>
      <c r="O237">
        <f t="shared" si="37"/>
        <v>0.70537196018898241</v>
      </c>
      <c r="P237">
        <f t="shared" si="38"/>
        <v>0.55384422085340146</v>
      </c>
      <c r="Q237">
        <f t="shared" si="39"/>
        <v>0.57584648496915913</v>
      </c>
      <c r="R237">
        <v>0.26</v>
      </c>
      <c r="S237">
        <v>150</v>
      </c>
      <c r="T237">
        <f t="shared" si="40"/>
        <v>0.17942583732057416</v>
      </c>
      <c r="U237">
        <v>372</v>
      </c>
      <c r="V237">
        <f t="shared" si="41"/>
        <v>0.39848812095032399</v>
      </c>
      <c r="W237">
        <v>7.1</v>
      </c>
      <c r="X237">
        <f>INDEX([1]krishna_pos!$C$1:$W$354,MATCH(B237,[1]krishna_pos!$C:$C,0),16)</f>
        <v>0.59432670600000004</v>
      </c>
      <c r="Y237">
        <f>INDEX([1]krishna_pos!$C$1:$W$354,MATCH(B237,[1]krishna_pos!$C:$C,0),17)</f>
        <v>0.30525508899999998</v>
      </c>
      <c r="Z237">
        <f>INDEX([1]krishna_pos!$C$1:$W$354,MATCH(B237,[1]krishna_pos!$C:$C,0),18)</f>
        <v>0.80547058599999999</v>
      </c>
      <c r="AA237">
        <f>INDEX([1]krishna_pos!$C$1:$W$354,MATCH(B237,[1]krishna_pos!$C:$C,0),19)</f>
        <v>0.50743155100000004</v>
      </c>
      <c r="AB237">
        <f>INDEX([1]krishna_pos!$C$1:$W$354,MATCH(B237,[1]krishna_pos!$C:$C,0),20)</f>
        <v>0.64113859699999998</v>
      </c>
      <c r="AC237">
        <f>INDEX([1]krishna_pos!$C$1:$W$354,MATCH(B237,[1]krishna_pos!$C:$C,0),21)</f>
        <v>0.20541361</v>
      </c>
      <c r="AD237">
        <f>INDEX([2]Analysis_csv!$B$1:$J$325,MATCH(B237,[2]Analysis_csv!$B:$B,0),8)</f>
        <v>3.3566667000000001E-2</v>
      </c>
      <c r="AE237">
        <f>INDEX([2]Analysis_csv!$B$1:$J$325,MATCH(B237,[2]Analysis_csv!$B:$B,0),9)</f>
        <v>7.7076074999999994E-2</v>
      </c>
      <c r="AF237">
        <f t="shared" si="42"/>
        <v>0.45377107659864746</v>
      </c>
      <c r="AG237">
        <f t="shared" si="43"/>
        <v>0.64692118272794108</v>
      </c>
      <c r="AH237">
        <f>INDEX([3]FINAL_DATASET!$B:$G,MATCH(B237,[3]FINAL_DATASET!$B:$B,0),3)</f>
        <v>7.1</v>
      </c>
      <c r="AI237">
        <f>INDEX([3]FINAL_DATASET!$B:$G,MATCH(B237,[3]FINAL_DATASET!$B:$B,0),6)</f>
        <v>3</v>
      </c>
    </row>
    <row r="238" spans="1:35" x14ac:dyDescent="0.25">
      <c r="A238">
        <v>1979</v>
      </c>
      <c r="B238" t="s">
        <v>299</v>
      </c>
      <c r="D238">
        <v>69.490727909090907</v>
      </c>
      <c r="E238">
        <v>0.107391346091314</v>
      </c>
      <c r="F238">
        <v>0.115553428371094</v>
      </c>
      <c r="G238">
        <v>9.0936396691711899E-2</v>
      </c>
      <c r="H238">
        <v>0.12830298533446799</v>
      </c>
      <c r="I238">
        <v>0.12133819183646501</v>
      </c>
      <c r="J238">
        <v>0.11935438962596601</v>
      </c>
      <c r="K238">
        <f t="shared" si="33"/>
        <v>1</v>
      </c>
      <c r="L238">
        <f t="shared" si="34"/>
        <v>0.58816199671846725</v>
      </c>
      <c r="M238">
        <f t="shared" si="35"/>
        <v>0.42294021803752335</v>
      </c>
      <c r="N238">
        <f t="shared" si="36"/>
        <v>0.46435009426165424</v>
      </c>
      <c r="O238">
        <f t="shared" si="37"/>
        <v>0.68951371736956246</v>
      </c>
      <c r="P238">
        <f t="shared" si="38"/>
        <v>0.60123705166267105</v>
      </c>
      <c r="Q238">
        <f t="shared" si="39"/>
        <v>0.59736102025709892</v>
      </c>
      <c r="R238">
        <v>0.21739130434782608</v>
      </c>
      <c r="S238">
        <v>26</v>
      </c>
      <c r="T238">
        <f t="shared" si="40"/>
        <v>3.1100478468899521E-2</v>
      </c>
      <c r="U238">
        <v>301</v>
      </c>
      <c r="V238">
        <f t="shared" si="41"/>
        <v>0.32181425485961124</v>
      </c>
      <c r="W238">
        <v>6.2</v>
      </c>
      <c r="X238">
        <f>INDEX([1]krishna_pos!$C$1:$W$354,MATCH(B238,[1]krishna_pos!$C:$C,0),16)</f>
        <v>0.60891979600000001</v>
      </c>
      <c r="Y238">
        <f>INDEX([1]krishna_pos!$C$1:$W$354,MATCH(B238,[1]krishna_pos!$C:$C,0),17)</f>
        <v>0.30362338</v>
      </c>
      <c r="Z238">
        <f>INDEX([1]krishna_pos!$C$1:$W$354,MATCH(B238,[1]krishna_pos!$C:$C,0),18)</f>
        <v>0.76741756900000002</v>
      </c>
      <c r="AA238">
        <f>INDEX([1]krishna_pos!$C$1:$W$354,MATCH(B238,[1]krishna_pos!$C:$C,0),19)</f>
        <v>0.41943319800000001</v>
      </c>
      <c r="AB238">
        <f>INDEX([1]krishna_pos!$C$1:$W$354,MATCH(B238,[1]krishna_pos!$C:$C,0),20)</f>
        <v>0.63003662999999999</v>
      </c>
      <c r="AC238">
        <f>INDEX([1]krishna_pos!$C$1:$W$354,MATCH(B238,[1]krishna_pos!$C:$C,0),21)</f>
        <v>0.15396700699999999</v>
      </c>
      <c r="AD238">
        <f>INDEX([2]Analysis_csv!$B$1:$J$325,MATCH(B238,[2]Analysis_csv!$B:$B,0),8)</f>
        <v>5.7557692000000001E-2</v>
      </c>
      <c r="AE238">
        <f>INDEX([2]Analysis_csv!$B$1:$J$325,MATCH(B238,[2]Analysis_csv!$B:$B,0),9)</f>
        <v>5.1896012999999998E-2</v>
      </c>
      <c r="AF238">
        <f t="shared" si="42"/>
        <v>0.51583200908705007</v>
      </c>
      <c r="AG238">
        <f t="shared" si="43"/>
        <v>0.58637795987826369</v>
      </c>
      <c r="AH238">
        <f>INDEX([3]FINAL_DATASET!$B:$G,MATCH(B238,[3]FINAL_DATASET!$B:$B,0),3)</f>
        <v>6.2</v>
      </c>
      <c r="AI238">
        <f>INDEX([3]FINAL_DATASET!$B:$G,MATCH(B238,[3]FINAL_DATASET!$B:$B,0),6)</f>
        <v>1</v>
      </c>
    </row>
    <row r="239" spans="1:35" x14ac:dyDescent="0.25">
      <c r="A239">
        <v>1998</v>
      </c>
      <c r="B239" t="s">
        <v>300</v>
      </c>
      <c r="D239">
        <v>0.1544226380952381</v>
      </c>
      <c r="E239">
        <v>0.11491134792432101</v>
      </c>
      <c r="F239">
        <v>0.108897073729033</v>
      </c>
      <c r="G239">
        <v>0.102972129323975</v>
      </c>
      <c r="H239">
        <v>0.100886200755802</v>
      </c>
      <c r="I239">
        <v>0</v>
      </c>
      <c r="J239">
        <v>0</v>
      </c>
      <c r="K239">
        <f t="shared" si="33"/>
        <v>1.6278942092313477E-2</v>
      </c>
      <c r="L239">
        <f t="shared" si="34"/>
        <v>0.6293476178547095</v>
      </c>
      <c r="M239">
        <f t="shared" si="35"/>
        <v>0.37237585860031808</v>
      </c>
      <c r="N239">
        <f t="shared" si="36"/>
        <v>0.52580836383930518</v>
      </c>
      <c r="O239">
        <f t="shared" si="37"/>
        <v>0.54217303777527448</v>
      </c>
      <c r="P239">
        <f t="shared" si="38"/>
        <v>0</v>
      </c>
      <c r="Q239">
        <f t="shared" si="39"/>
        <v>0</v>
      </c>
      <c r="R239">
        <v>0.25</v>
      </c>
      <c r="S239">
        <v>277</v>
      </c>
      <c r="T239">
        <f t="shared" si="40"/>
        <v>0.33133971291866027</v>
      </c>
      <c r="U239">
        <v>524</v>
      </c>
      <c r="V239">
        <f t="shared" si="41"/>
        <v>0.56263498920086397</v>
      </c>
      <c r="W239">
        <v>6.2</v>
      </c>
      <c r="X239">
        <f>INDEX([1]krishna_pos!$C$1:$W$354,MATCH(B239,[1]krishna_pos!$C:$C,0),16)</f>
        <v>0.558652013</v>
      </c>
      <c r="Y239">
        <f>INDEX([1]krishna_pos!$C$1:$W$354,MATCH(B239,[1]krishna_pos!$C:$C,0),17)</f>
        <v>0.28768844199999999</v>
      </c>
      <c r="Z239">
        <f>INDEX([1]krishna_pos!$C$1:$W$354,MATCH(B239,[1]krishna_pos!$C:$C,0),18)</f>
        <v>0.82627123400000002</v>
      </c>
      <c r="AA239">
        <f>INDEX([1]krishna_pos!$C$1:$W$354,MATCH(B239,[1]krishna_pos!$C:$C,0),19)</f>
        <v>0.52653846199999998</v>
      </c>
      <c r="AB239">
        <f>INDEX([1]krishna_pos!$C$1:$W$354,MATCH(B239,[1]krishna_pos!$C:$C,0),20)</f>
        <v>0.54771784199999995</v>
      </c>
      <c r="AC239">
        <f>INDEX([1]krishna_pos!$C$1:$W$354,MATCH(B239,[1]krishna_pos!$C:$C,0),21)</f>
        <v>0.236567164</v>
      </c>
      <c r="AD239">
        <f>INDEX([2]Analysis_csv!$B$1:$J$325,MATCH(B239,[2]Analysis_csv!$B:$B,0),8)</f>
        <v>2.0079199999999998E-2</v>
      </c>
      <c r="AE239">
        <f>INDEX([2]Analysis_csv!$B$1:$J$325,MATCH(B239,[2]Analysis_csv!$B:$B,0),9)</f>
        <v>4.1457954999999998E-2</v>
      </c>
      <c r="AF239">
        <f t="shared" si="42"/>
        <v>0.41888116343626458</v>
      </c>
      <c r="AG239">
        <f t="shared" si="43"/>
        <v>0.56128057641622708</v>
      </c>
      <c r="AH239">
        <f>INDEX([3]FINAL_DATASET!$B:$G,MATCH(B239,[3]FINAL_DATASET!$B:$B,0),3)</f>
        <v>6.2</v>
      </c>
      <c r="AI239">
        <f>INDEX([3]FINAL_DATASET!$B:$G,MATCH(B239,[3]FINAL_DATASET!$B:$B,0),6)</f>
        <v>3</v>
      </c>
    </row>
    <row r="240" spans="1:35" x14ac:dyDescent="0.25">
      <c r="A240">
        <v>1964</v>
      </c>
      <c r="B240" t="s">
        <v>301</v>
      </c>
      <c r="D240">
        <v>2.9714285714285715</v>
      </c>
      <c r="E240">
        <v>0.10857431411582701</v>
      </c>
      <c r="F240">
        <v>0.10241261355396</v>
      </c>
      <c r="G240">
        <v>0.10591745620068201</v>
      </c>
      <c r="H240">
        <v>9.7452986077393694E-2</v>
      </c>
      <c r="I240">
        <v>0</v>
      </c>
      <c r="J240">
        <v>0</v>
      </c>
      <c r="K240">
        <f t="shared" si="33"/>
        <v>5.6245710526830937E-2</v>
      </c>
      <c r="L240">
        <f t="shared" si="34"/>
        <v>0.59464088780863067</v>
      </c>
      <c r="M240">
        <f t="shared" si="35"/>
        <v>0.3231172789902762</v>
      </c>
      <c r="N240">
        <f t="shared" si="36"/>
        <v>0.54084813737978166</v>
      </c>
      <c r="O240">
        <f t="shared" si="37"/>
        <v>0.52372258154258455</v>
      </c>
      <c r="P240">
        <f t="shared" si="38"/>
        <v>0</v>
      </c>
      <c r="Q240">
        <f t="shared" si="39"/>
        <v>0</v>
      </c>
      <c r="R240">
        <v>9.5238095238095233E-2</v>
      </c>
      <c r="S240">
        <v>35</v>
      </c>
      <c r="T240">
        <f t="shared" si="40"/>
        <v>4.1866028708133975E-2</v>
      </c>
      <c r="U240">
        <v>561</v>
      </c>
      <c r="V240">
        <f t="shared" si="41"/>
        <v>0.60259179265658747</v>
      </c>
      <c r="W240">
        <v>8.6</v>
      </c>
      <c r="X240">
        <f>INDEX([1]krishna_pos!$C$1:$W$354,MATCH(B240,[1]krishna_pos!$C:$C,0),16)</f>
        <v>0.52886977899999998</v>
      </c>
      <c r="Y240">
        <f>INDEX([1]krishna_pos!$C$1:$W$354,MATCH(B240,[1]krishna_pos!$C:$C,0),17)</f>
        <v>0.44280224699999998</v>
      </c>
      <c r="Z240">
        <f>INDEX([1]krishna_pos!$C$1:$W$354,MATCH(B240,[1]krishna_pos!$C:$C,0),18)</f>
        <v>0.76435941200000002</v>
      </c>
      <c r="AA240">
        <f>INDEX([1]krishna_pos!$C$1:$W$354,MATCH(B240,[1]krishna_pos!$C:$C,0),19)</f>
        <v>0.63031674199999999</v>
      </c>
      <c r="AB240">
        <f>INDEX([1]krishna_pos!$C$1:$W$354,MATCH(B240,[1]krishna_pos!$C:$C,0),20)</f>
        <v>0.53205128199999996</v>
      </c>
      <c r="AC240">
        <f>INDEX([1]krishna_pos!$C$1:$W$354,MATCH(B240,[1]krishna_pos!$C:$C,0),21)</f>
        <v>0.31343283599999999</v>
      </c>
      <c r="AD240">
        <f>INDEX([2]Analysis_csv!$B$1:$J$325,MATCH(B240,[2]Analysis_csv!$B:$B,0),8)</f>
        <v>-7.3705714000000006E-2</v>
      </c>
      <c r="AE240">
        <f>INDEX([2]Analysis_csv!$B$1:$J$325,MATCH(B240,[2]Analysis_csv!$B:$B,0),9)</f>
        <v>-8.6367200000000005E-3</v>
      </c>
      <c r="AF240">
        <f t="shared" si="42"/>
        <v>0.17627463803000787</v>
      </c>
      <c r="AG240">
        <f t="shared" si="43"/>
        <v>0.44083237926297297</v>
      </c>
      <c r="AH240">
        <f>INDEX([3]FINAL_DATASET!$B:$G,MATCH(B240,[3]FINAL_DATASET!$B:$B,0),3)</f>
        <v>8.6</v>
      </c>
      <c r="AI240">
        <f>INDEX([3]FINAL_DATASET!$B:$G,MATCH(B240,[3]FINAL_DATASET!$B:$B,0),6)</f>
        <v>0</v>
      </c>
    </row>
    <row r="241" spans="1:35" x14ac:dyDescent="0.25">
      <c r="A241">
        <v>1983</v>
      </c>
      <c r="B241" t="s">
        <v>303</v>
      </c>
      <c r="D241">
        <v>4.2445955555555557</v>
      </c>
      <c r="E241">
        <v>0.101692642014656</v>
      </c>
      <c r="F241">
        <v>8.5602858018720501E-2</v>
      </c>
      <c r="G241">
        <v>0.123315789275827</v>
      </c>
      <c r="H241">
        <v>0.117078524215757</v>
      </c>
      <c r="I241">
        <v>0.109632144620277</v>
      </c>
      <c r="J241">
        <v>0.11325716373864</v>
      </c>
      <c r="K241">
        <f t="shared" si="33"/>
        <v>7.4308991626443388E-2</v>
      </c>
      <c r="L241">
        <f t="shared" si="34"/>
        <v>0.55695127732227989</v>
      </c>
      <c r="M241">
        <f t="shared" si="35"/>
        <v>0.19542358377090246</v>
      </c>
      <c r="N241">
        <f t="shared" si="36"/>
        <v>0.62968954629141893</v>
      </c>
      <c r="O241">
        <f t="shared" si="37"/>
        <v>0.62919228454197129</v>
      </c>
      <c r="P241">
        <f t="shared" si="38"/>
        <v>0.54323297884468658</v>
      </c>
      <c r="Q241">
        <f t="shared" si="39"/>
        <v>0.56684479803682575</v>
      </c>
      <c r="R241">
        <v>0.45454545454545453</v>
      </c>
      <c r="S241">
        <v>163</v>
      </c>
      <c r="T241">
        <f t="shared" si="40"/>
        <v>0.19497607655502391</v>
      </c>
      <c r="U241">
        <v>321</v>
      </c>
      <c r="V241">
        <f t="shared" si="41"/>
        <v>0.3434125269978402</v>
      </c>
      <c r="W241">
        <v>4.7</v>
      </c>
      <c r="X241">
        <f>INDEX([1]krishna_pos!$C$1:$W$354,MATCH(B241,[1]krishna_pos!$C:$C,0),16)</f>
        <v>0.61241253900000003</v>
      </c>
      <c r="Y241">
        <f>INDEX([1]krishna_pos!$C$1:$W$354,MATCH(B241,[1]krishna_pos!$C:$C,0),17)</f>
        <v>0.31892797299999998</v>
      </c>
      <c r="Z241">
        <f>INDEX([1]krishna_pos!$C$1:$W$354,MATCH(B241,[1]krishna_pos!$C:$C,0),18)</f>
        <v>0.84713055100000001</v>
      </c>
      <c r="AA241">
        <f>INDEX([1]krishna_pos!$C$1:$W$354,MATCH(B241,[1]krishna_pos!$C:$C,0),19)</f>
        <v>0.55282051300000001</v>
      </c>
      <c r="AB241">
        <f>INDEX([1]krishna_pos!$C$1:$W$354,MATCH(B241,[1]krishna_pos!$C:$C,0),20)</f>
        <v>0.60132760600000001</v>
      </c>
      <c r="AC241">
        <f>INDEX([1]krishna_pos!$C$1:$W$354,MATCH(B241,[1]krishna_pos!$C:$C,0),21)</f>
        <v>0.19966832500000001</v>
      </c>
      <c r="AD241">
        <f>INDEX([2]Analysis_csv!$B$1:$J$325,MATCH(B241,[2]Analysis_csv!$B:$B,0),8)</f>
        <v>6.2792637999999998E-2</v>
      </c>
      <c r="AE241">
        <f>INDEX([2]Analysis_csv!$B$1:$J$325,MATCH(B241,[2]Analysis_csv!$B:$B,0),9)</f>
        <v>6.5897507999999994E-2</v>
      </c>
      <c r="AF241">
        <f t="shared" si="42"/>
        <v>0.52937397447979306</v>
      </c>
      <c r="AG241">
        <f t="shared" si="43"/>
        <v>0.62004331113965627</v>
      </c>
      <c r="AH241">
        <f>INDEX([3]FINAL_DATASET!$B:$G,MATCH(B241,[3]FINAL_DATASET!$B:$B,0),3)</f>
        <v>4.7</v>
      </c>
      <c r="AI241">
        <f>INDEX([3]FINAL_DATASET!$B:$G,MATCH(B241,[3]FINAL_DATASET!$B:$B,0),6)</f>
        <v>3</v>
      </c>
    </row>
    <row r="242" spans="1:35" x14ac:dyDescent="0.25">
      <c r="A242">
        <v>1980</v>
      </c>
      <c r="B242" t="s">
        <v>304</v>
      </c>
      <c r="D242">
        <v>-0.5915303428571429</v>
      </c>
      <c r="E242">
        <v>0.116493485950102</v>
      </c>
      <c r="F242">
        <v>0.101136337757535</v>
      </c>
      <c r="G242">
        <v>0.13455030120633699</v>
      </c>
      <c r="H242">
        <v>0.126956239783691</v>
      </c>
      <c r="I242">
        <v>0.187101663772551</v>
      </c>
      <c r="J242">
        <v>0.162360479351737</v>
      </c>
      <c r="K242">
        <f t="shared" si="33"/>
        <v>5.6956026325048047E-3</v>
      </c>
      <c r="L242">
        <f t="shared" si="34"/>
        <v>0.63801268719406135</v>
      </c>
      <c r="M242">
        <f t="shared" si="35"/>
        <v>0.31342217234682102</v>
      </c>
      <c r="N242">
        <f t="shared" si="36"/>
        <v>0.68705652875061562</v>
      </c>
      <c r="O242">
        <f t="shared" si="37"/>
        <v>0.68227616534654112</v>
      </c>
      <c r="P242">
        <f t="shared" si="38"/>
        <v>0.92709847563413506</v>
      </c>
      <c r="Q242">
        <f t="shared" si="39"/>
        <v>0.81260372491474075</v>
      </c>
      <c r="R242">
        <v>0.203125</v>
      </c>
      <c r="S242">
        <v>121</v>
      </c>
      <c r="T242">
        <f t="shared" si="40"/>
        <v>0.14473684210526316</v>
      </c>
      <c r="U242">
        <v>198</v>
      </c>
      <c r="V242">
        <f t="shared" si="41"/>
        <v>0.21058315334773217</v>
      </c>
      <c r="W242">
        <v>6.7</v>
      </c>
      <c r="X242">
        <f>INDEX([1]krishna_pos!$C$1:$W$354,MATCH(B242,[1]krishna_pos!$C:$C,0),16)</f>
        <v>0.66192298500000002</v>
      </c>
      <c r="Y242">
        <f>INDEX([1]krishna_pos!$C$1:$W$354,MATCH(B242,[1]krishna_pos!$C:$C,0),17)</f>
        <v>0.35251526399999999</v>
      </c>
      <c r="Z242">
        <f>INDEX([1]krishna_pos!$C$1:$W$354,MATCH(B242,[1]krishna_pos!$C:$C,0),18)</f>
        <v>0.82374433599999997</v>
      </c>
      <c r="AA242">
        <f>INDEX([1]krishna_pos!$C$1:$W$354,MATCH(B242,[1]krishna_pos!$C:$C,0),19)</f>
        <v>0.54193548400000002</v>
      </c>
      <c r="AB242">
        <f>INDEX([1]krishna_pos!$C$1:$W$354,MATCH(B242,[1]krishna_pos!$C:$C,0),20)</f>
        <v>0.65895166800000005</v>
      </c>
      <c r="AC242">
        <f>INDEX([1]krishna_pos!$C$1:$W$354,MATCH(B242,[1]krishna_pos!$C:$C,0),21)</f>
        <v>0.274113304</v>
      </c>
      <c r="AD242">
        <f>INDEX([2]Analysis_csv!$B$1:$J$325,MATCH(B242,[2]Analysis_csv!$B:$B,0),8)</f>
        <v>8.5599174E-2</v>
      </c>
      <c r="AE242">
        <f>INDEX([2]Analysis_csv!$B$1:$J$325,MATCH(B242,[2]Analysis_csv!$B:$B,0),9)</f>
        <v>5.8001009999999999E-2</v>
      </c>
      <c r="AF242">
        <f t="shared" si="42"/>
        <v>0.58837082396789631</v>
      </c>
      <c r="AG242">
        <f t="shared" si="43"/>
        <v>0.60105688298288562</v>
      </c>
      <c r="AH242">
        <f>INDEX([3]FINAL_DATASET!$B:$G,MATCH(B242,[3]FINAL_DATASET!$B:$B,0),3)</f>
        <v>6.7</v>
      </c>
      <c r="AI242">
        <f>INDEX([3]FINAL_DATASET!$B:$G,MATCH(B242,[3]FINAL_DATASET!$B:$B,0),6)</f>
        <v>3</v>
      </c>
    </row>
    <row r="243" spans="1:35" x14ac:dyDescent="0.25">
      <c r="A243">
        <v>1987</v>
      </c>
      <c r="B243" t="s">
        <v>305</v>
      </c>
      <c r="D243">
        <v>0.94488779487179486</v>
      </c>
      <c r="E243">
        <v>0.114248232891249</v>
      </c>
      <c r="F243">
        <v>0.117063104936032</v>
      </c>
      <c r="G243">
        <v>0.159688847867758</v>
      </c>
      <c r="H243">
        <v>0.150084053697288</v>
      </c>
      <c r="I243">
        <v>0.15730860090628801</v>
      </c>
      <c r="J243">
        <v>0.15150472199944401</v>
      </c>
      <c r="K243">
        <f t="shared" si="33"/>
        <v>2.749380589597622E-2</v>
      </c>
      <c r="L243">
        <f t="shared" si="34"/>
        <v>0.62571586281949432</v>
      </c>
      <c r="M243">
        <f t="shared" si="35"/>
        <v>0.4344083312268493</v>
      </c>
      <c r="N243">
        <f t="shared" si="36"/>
        <v>0.81542192408737357</v>
      </c>
      <c r="O243">
        <f t="shared" si="37"/>
        <v>0.80656746616564745</v>
      </c>
      <c r="P243">
        <f t="shared" si="38"/>
        <v>0.77947229951759456</v>
      </c>
      <c r="Q243">
        <f t="shared" si="39"/>
        <v>0.75827135969590465</v>
      </c>
      <c r="R243">
        <v>0.12</v>
      </c>
      <c r="S243">
        <v>98</v>
      </c>
      <c r="T243">
        <f t="shared" si="40"/>
        <v>0.11722488038277512</v>
      </c>
      <c r="U243">
        <v>143</v>
      </c>
      <c r="V243">
        <f t="shared" si="41"/>
        <v>0.15118790496760259</v>
      </c>
      <c r="W243">
        <v>3.4</v>
      </c>
      <c r="X243">
        <f>INDEX([1]krishna_pos!$C$1:$W$354,MATCH(B243,[1]krishna_pos!$C:$C,0),16)</f>
        <v>0.63561531100000002</v>
      </c>
      <c r="Y243">
        <f>INDEX([1]krishna_pos!$C$1:$W$354,MATCH(B243,[1]krishna_pos!$C:$C,0),17)</f>
        <v>0.28140703500000003</v>
      </c>
      <c r="Z243">
        <f>INDEX([1]krishna_pos!$C$1:$W$354,MATCH(B243,[1]krishna_pos!$C:$C,0),18)</f>
        <v>0.75937997599999996</v>
      </c>
      <c r="AA243">
        <f>INDEX([1]krishna_pos!$C$1:$W$354,MATCH(B243,[1]krishna_pos!$C:$C,0),19)</f>
        <v>0.47972028</v>
      </c>
      <c r="AB243">
        <f>INDEX([1]krishna_pos!$C$1:$W$354,MATCH(B243,[1]krishna_pos!$C:$C,0),20)</f>
        <v>0.76168163499999997</v>
      </c>
      <c r="AC243">
        <f>INDEX([1]krishna_pos!$C$1:$W$354,MATCH(B243,[1]krishna_pos!$C:$C,0),21)</f>
        <v>0.14246947099999999</v>
      </c>
      <c r="AD243">
        <f>INDEX([2]Analysis_csv!$B$1:$J$325,MATCH(B243,[2]Analysis_csv!$B:$B,0),8)</f>
        <v>1.7386735E-2</v>
      </c>
      <c r="AE243">
        <f>INDEX([2]Analysis_csv!$B$1:$J$325,MATCH(B243,[2]Analysis_csv!$B:$B,0),9)</f>
        <v>7.5379021000000004E-2</v>
      </c>
      <c r="AF243">
        <f t="shared" si="42"/>
        <v>0.41191618846781758</v>
      </c>
      <c r="AG243">
        <f t="shared" si="43"/>
        <v>0.64284076709949922</v>
      </c>
      <c r="AH243">
        <f>INDEX([3]FINAL_DATASET!$B:$G,MATCH(B243,[3]FINAL_DATASET!$B:$B,0),3)</f>
        <v>3.4</v>
      </c>
      <c r="AI243">
        <f>INDEX([3]FINAL_DATASET!$B:$G,MATCH(B243,[3]FINAL_DATASET!$B:$B,0),6)</f>
        <v>3</v>
      </c>
    </row>
    <row r="244" spans="1:35" x14ac:dyDescent="0.25">
      <c r="A244">
        <v>1978</v>
      </c>
      <c r="B244" t="s">
        <v>306</v>
      </c>
      <c r="D244">
        <v>2.5270130740740742</v>
      </c>
      <c r="E244">
        <v>0.104562437228971</v>
      </c>
      <c r="F244">
        <v>0.10282566059550299</v>
      </c>
      <c r="G244">
        <v>0.135756436688729</v>
      </c>
      <c r="H244">
        <v>0.136189088308657</v>
      </c>
      <c r="I244">
        <v>0.100861119472899</v>
      </c>
      <c r="J244">
        <v>0.115028938897768</v>
      </c>
      <c r="K244">
        <f t="shared" si="33"/>
        <v>4.9940487289171408E-2</v>
      </c>
      <c r="L244">
        <f t="shared" si="34"/>
        <v>0.57266860041076606</v>
      </c>
      <c r="M244">
        <f t="shared" si="35"/>
        <v>0.32625495121421094</v>
      </c>
      <c r="N244">
        <f t="shared" si="36"/>
        <v>0.69321543921239448</v>
      </c>
      <c r="O244">
        <f t="shared" si="37"/>
        <v>0.7318944629392562</v>
      </c>
      <c r="P244">
        <f t="shared" si="38"/>
        <v>0.49977209303573966</v>
      </c>
      <c r="Q244">
        <f t="shared" si="39"/>
        <v>0.57571241840704979</v>
      </c>
      <c r="R244">
        <v>0.13793103448275862</v>
      </c>
      <c r="S244">
        <v>157</v>
      </c>
      <c r="T244">
        <f t="shared" si="40"/>
        <v>0.18779904306220097</v>
      </c>
      <c r="U244">
        <v>296</v>
      </c>
      <c r="V244">
        <f t="shared" si="41"/>
        <v>0.31641468682505397</v>
      </c>
      <c r="W244">
        <v>7.3</v>
      </c>
      <c r="X244">
        <f>INDEX([1]krishna_pos!$C$1:$W$354,MATCH(B244,[1]krishna_pos!$C:$C,0),16)</f>
        <v>0.68572089199999997</v>
      </c>
      <c r="Y244">
        <f>INDEX([1]krishna_pos!$C$1:$W$354,MATCH(B244,[1]krishna_pos!$C:$C,0),17)</f>
        <v>0.336947897</v>
      </c>
      <c r="Z244">
        <f>INDEX([1]krishna_pos!$C$1:$W$354,MATCH(B244,[1]krishna_pos!$C:$C,0),18)</f>
        <v>0.83805135600000003</v>
      </c>
      <c r="AA244">
        <f>INDEX([1]krishna_pos!$C$1:$W$354,MATCH(B244,[1]krishna_pos!$C:$C,0),19)</f>
        <v>0.59854251000000003</v>
      </c>
      <c r="AB244">
        <f>INDEX([1]krishna_pos!$C$1:$W$354,MATCH(B244,[1]krishna_pos!$C:$C,0),20)</f>
        <v>0.71209905399999995</v>
      </c>
      <c r="AC244">
        <f>INDEX([1]krishna_pos!$C$1:$W$354,MATCH(B244,[1]krishna_pos!$C:$C,0),21)</f>
        <v>0.22435192500000001</v>
      </c>
      <c r="AD244">
        <f>INDEX([2]Analysis_csv!$B$1:$J$325,MATCH(B244,[2]Analysis_csv!$B:$B,0),8)</f>
        <v>7.5819744999999994E-2</v>
      </c>
      <c r="AE244">
        <f>INDEX([2]Analysis_csv!$B$1:$J$325,MATCH(B244,[2]Analysis_csv!$B:$B,0),9)</f>
        <v>1.6168242999999999E-2</v>
      </c>
      <c r="AF244">
        <f t="shared" si="42"/>
        <v>0.56307301018361133</v>
      </c>
      <c r="AG244">
        <f t="shared" si="43"/>
        <v>0.50047370987951401</v>
      </c>
      <c r="AH244">
        <f>INDEX([3]FINAL_DATASET!$B:$G,MATCH(B244,[3]FINAL_DATASET!$B:$B,0),3)</f>
        <v>7.3</v>
      </c>
      <c r="AI244">
        <f>INDEX([3]FINAL_DATASET!$B:$G,MATCH(B244,[3]FINAL_DATASET!$B:$B,0),6)</f>
        <v>1</v>
      </c>
    </row>
    <row r="245" spans="1:35" x14ac:dyDescent="0.25">
      <c r="A245">
        <v>1957</v>
      </c>
      <c r="B245" t="s">
        <v>307</v>
      </c>
      <c r="D245">
        <v>0.13529411764705881</v>
      </c>
      <c r="E245">
        <v>8.8868229428431797E-2</v>
      </c>
      <c r="F245">
        <v>0.10554643667604401</v>
      </c>
      <c r="G245">
        <v>0</v>
      </c>
      <c r="H245">
        <v>0</v>
      </c>
      <c r="I245">
        <v>0</v>
      </c>
      <c r="J245">
        <v>0</v>
      </c>
      <c r="K245">
        <f t="shared" si="33"/>
        <v>1.6007552835300913E-2</v>
      </c>
      <c r="L245">
        <f t="shared" si="34"/>
        <v>0.48671440640121466</v>
      </c>
      <c r="M245">
        <f t="shared" si="35"/>
        <v>0.34692306568264758</v>
      </c>
      <c r="N245">
        <f t="shared" si="36"/>
        <v>0</v>
      </c>
      <c r="O245">
        <f t="shared" si="37"/>
        <v>0</v>
      </c>
      <c r="P245">
        <f t="shared" si="38"/>
        <v>0</v>
      </c>
      <c r="Q245">
        <f t="shared" si="39"/>
        <v>0</v>
      </c>
      <c r="R245">
        <v>0.28000000000000003</v>
      </c>
      <c r="S245">
        <v>117</v>
      </c>
      <c r="T245">
        <f t="shared" si="40"/>
        <v>0.13995215311004786</v>
      </c>
      <c r="U245">
        <v>366</v>
      </c>
      <c r="V245">
        <f t="shared" si="41"/>
        <v>0.39200863930885527</v>
      </c>
      <c r="W245">
        <v>8.1999999999999993</v>
      </c>
      <c r="X245">
        <f>INDEX([1]krishna_pos!$C$1:$W$354,MATCH(B245,[1]krishna_pos!$C:$C,0),16)</f>
        <v>0.65867596299999998</v>
      </c>
      <c r="Y245">
        <f>INDEX([1]krishna_pos!$C$1:$W$354,MATCH(B245,[1]krishna_pos!$C:$C,0),17)</f>
        <v>0.332691495</v>
      </c>
      <c r="Z245">
        <f>INDEX([1]krishna_pos!$C$1:$W$354,MATCH(B245,[1]krishna_pos!$C:$C,0),18)</f>
        <v>0.82756260299999995</v>
      </c>
      <c r="AA245">
        <f>INDEX([1]krishna_pos!$C$1:$W$354,MATCH(B245,[1]krishna_pos!$C:$C,0),19)</f>
        <v>0.57570093499999997</v>
      </c>
      <c r="AB245">
        <f>INDEX([1]krishna_pos!$C$1:$W$354,MATCH(B245,[1]krishna_pos!$C:$C,0),20)</f>
        <v>0.58510638299999995</v>
      </c>
      <c r="AC245">
        <f>INDEX([1]krishna_pos!$C$1:$W$354,MATCH(B245,[1]krishna_pos!$C:$C,0),21)</f>
        <v>0.27339935799999998</v>
      </c>
      <c r="AD245">
        <f>INDEX([2]Analysis_csv!$B$1:$J$325,MATCH(B245,[2]Analysis_csv!$B:$B,0),8)</f>
        <v>3.6399145000000001E-2</v>
      </c>
      <c r="AE245">
        <f>INDEX([2]Analysis_csv!$B$1:$J$325,MATCH(B245,[2]Analysis_csv!$B:$B,0),9)</f>
        <v>9.2081694000000006E-2</v>
      </c>
      <c r="AF245">
        <f t="shared" si="42"/>
        <v>0.46109824273402039</v>
      </c>
      <c r="AG245">
        <f t="shared" si="43"/>
        <v>0.68300086097155921</v>
      </c>
      <c r="AH245">
        <f>INDEX([3]FINAL_DATASET!$B:$G,MATCH(B245,[3]FINAL_DATASET!$B:$B,0),3)</f>
        <v>8.1999999999999993</v>
      </c>
      <c r="AI245">
        <f>INDEX([3]FINAL_DATASET!$B:$G,MATCH(B245,[3]FINAL_DATASET!$B:$B,0),6)</f>
        <v>1</v>
      </c>
    </row>
    <row r="246" spans="1:35" x14ac:dyDescent="0.25">
      <c r="A246">
        <v>1971</v>
      </c>
      <c r="B246" t="s">
        <v>308</v>
      </c>
      <c r="D246">
        <v>4.4585094181818183</v>
      </c>
      <c r="E246">
        <v>7.6036524078221895E-2</v>
      </c>
      <c r="F246">
        <v>7.1214559693530702E-2</v>
      </c>
      <c r="G246">
        <v>0.12558476883703501</v>
      </c>
      <c r="H246">
        <v>0.102542386472929</v>
      </c>
      <c r="I246">
        <v>9.8754203949269606E-2</v>
      </c>
      <c r="J246">
        <v>8.0974600150296894E-2</v>
      </c>
      <c r="K246">
        <f t="shared" si="33"/>
        <v>7.7343932274367602E-2</v>
      </c>
      <c r="L246">
        <f t="shared" si="34"/>
        <v>0.41643759439752454</v>
      </c>
      <c r="M246">
        <f t="shared" si="35"/>
        <v>8.6124255936505495E-2</v>
      </c>
      <c r="N246">
        <f t="shared" si="36"/>
        <v>0.64127567584410594</v>
      </c>
      <c r="O246">
        <f t="shared" si="37"/>
        <v>0.55107355374919098</v>
      </c>
      <c r="P246">
        <f t="shared" si="38"/>
        <v>0.48933221703003377</v>
      </c>
      <c r="Q246">
        <f t="shared" si="39"/>
        <v>0.40527264989815404</v>
      </c>
      <c r="R246">
        <v>0.375</v>
      </c>
      <c r="S246">
        <v>97</v>
      </c>
      <c r="T246">
        <f t="shared" si="40"/>
        <v>0.11602870813397129</v>
      </c>
      <c r="U246">
        <v>141</v>
      </c>
      <c r="V246">
        <f t="shared" si="41"/>
        <v>0.14902807775377969</v>
      </c>
      <c r="W246">
        <v>6.8</v>
      </c>
      <c r="X246">
        <f>INDEX([1]krishna_pos!$C$1:$W$354,MATCH(B246,[1]krishna_pos!$C:$C,0),16)</f>
        <v>0.831081081</v>
      </c>
      <c r="Y246">
        <f>INDEX([1]krishna_pos!$C$1:$W$354,MATCH(B246,[1]krishna_pos!$C:$C,0),17)</f>
        <v>0.32372388299999999</v>
      </c>
      <c r="Z246">
        <f>INDEX([1]krishna_pos!$C$1:$W$354,MATCH(B246,[1]krishna_pos!$C:$C,0),18)</f>
        <v>0.91183454600000002</v>
      </c>
      <c r="AA246">
        <f>INDEX([1]krishna_pos!$C$1:$W$354,MATCH(B246,[1]krishna_pos!$C:$C,0),19)</f>
        <v>0.47449392699999998</v>
      </c>
      <c r="AB246">
        <f>INDEX([1]krishna_pos!$C$1:$W$354,MATCH(B246,[1]krishna_pos!$C:$C,0),20)</f>
        <v>0.83809523799999996</v>
      </c>
      <c r="AC246">
        <f>INDEX([1]krishna_pos!$C$1:$W$354,MATCH(B246,[1]krishna_pos!$C:$C,0),21)</f>
        <v>0.25137470499999998</v>
      </c>
      <c r="AD246">
        <f>INDEX([2]Analysis_csv!$B$1:$J$325,MATCH(B246,[2]Analysis_csv!$B:$B,0),8)</f>
        <v>2.6049485000000001E-2</v>
      </c>
      <c r="AE246">
        <f>INDEX([2]Analysis_csv!$B$1:$J$325,MATCH(B246,[2]Analysis_csv!$B:$B,0),9)</f>
        <v>-2.1636879000000001E-2</v>
      </c>
      <c r="AF246">
        <f t="shared" si="42"/>
        <v>0.43432533284217878</v>
      </c>
      <c r="AG246">
        <f t="shared" si="43"/>
        <v>0.40957465148540684</v>
      </c>
      <c r="AH246">
        <f>INDEX([3]FINAL_DATASET!$B:$G,MATCH(B246,[3]FINAL_DATASET!$B:$B,0),3)</f>
        <v>6.8</v>
      </c>
      <c r="AI246">
        <f>INDEX([3]FINAL_DATASET!$B:$G,MATCH(B246,[3]FINAL_DATASET!$B:$B,0),6)</f>
        <v>0</v>
      </c>
    </row>
    <row r="247" spans="1:35" x14ac:dyDescent="0.25">
      <c r="A247">
        <v>1993</v>
      </c>
      <c r="B247" t="s">
        <v>310</v>
      </c>
      <c r="D247">
        <v>2.1364221364221363</v>
      </c>
      <c r="E247">
        <v>9.5651014002790205E-2</v>
      </c>
      <c r="F247">
        <v>0.10527518328279201</v>
      </c>
      <c r="G247">
        <v>0.118315469732899</v>
      </c>
      <c r="H247">
        <v>0.11377745744355899</v>
      </c>
      <c r="I247">
        <v>0.14113125238001101</v>
      </c>
      <c r="J247">
        <v>0.14352865955629099</v>
      </c>
      <c r="K247">
        <f t="shared" si="33"/>
        <v>4.4398909483801249E-2</v>
      </c>
      <c r="L247">
        <f t="shared" si="34"/>
        <v>0.52386242869319455</v>
      </c>
      <c r="M247">
        <f t="shared" si="35"/>
        <v>0.34486251530447409</v>
      </c>
      <c r="N247">
        <f t="shared" si="36"/>
        <v>0.6041563281788892</v>
      </c>
      <c r="O247">
        <f t="shared" si="37"/>
        <v>0.61145200503522534</v>
      </c>
      <c r="P247">
        <f t="shared" si="38"/>
        <v>0.69931269614418068</v>
      </c>
      <c r="Q247">
        <f t="shared" si="39"/>
        <v>0.71835168172170083</v>
      </c>
      <c r="R247">
        <v>0.24193548387096775</v>
      </c>
      <c r="S247">
        <v>79</v>
      </c>
      <c r="T247">
        <f t="shared" si="40"/>
        <v>9.4497607655502386E-2</v>
      </c>
      <c r="U247">
        <v>443</v>
      </c>
      <c r="V247">
        <f t="shared" si="41"/>
        <v>0.47516198704103674</v>
      </c>
      <c r="W247">
        <v>7.7</v>
      </c>
      <c r="X247">
        <f>INDEX([1]krishna_pos!$C$1:$W$354,MATCH(B247,[1]krishna_pos!$C:$C,0),16)</f>
        <v>0.59383600299999995</v>
      </c>
      <c r="Y247">
        <f>INDEX([1]krishna_pos!$C$1:$W$354,MATCH(B247,[1]krishna_pos!$C:$C,0),17)</f>
        <v>0.34113011100000001</v>
      </c>
      <c r="Z247">
        <f>INDEX([1]krishna_pos!$C$1:$W$354,MATCH(B247,[1]krishna_pos!$C:$C,0),18)</f>
        <v>0.79768163000000003</v>
      </c>
      <c r="AA247">
        <f>INDEX([1]krishna_pos!$C$1:$W$354,MATCH(B247,[1]krishna_pos!$C:$C,0),19)</f>
        <v>0.53458771400000005</v>
      </c>
      <c r="AB247">
        <f>INDEX([1]krishna_pos!$C$1:$W$354,MATCH(B247,[1]krishna_pos!$C:$C,0),20)</f>
        <v>0.60092387999999997</v>
      </c>
      <c r="AC247">
        <f>INDEX([1]krishna_pos!$C$1:$W$354,MATCH(B247,[1]krishna_pos!$C:$C,0),21)</f>
        <v>0.174379899</v>
      </c>
      <c r="AD247">
        <f>INDEX([2]Analysis_csv!$B$1:$J$325,MATCH(B247,[2]Analysis_csv!$B:$B,0),8)</f>
        <v>9.3183543999999993E-2</v>
      </c>
      <c r="AE247">
        <f>INDEX([2]Analysis_csv!$B$1:$J$325,MATCH(B247,[2]Analysis_csv!$B:$B,0),9)</f>
        <v>4.6456207999999999E-2</v>
      </c>
      <c r="AF247">
        <f t="shared" si="42"/>
        <v>0.60799037230053588</v>
      </c>
      <c r="AG247">
        <f t="shared" si="43"/>
        <v>0.57329843186225693</v>
      </c>
      <c r="AH247">
        <f>INDEX([3]FINAL_DATASET!$B:$G,MATCH(B247,[3]FINAL_DATASET!$B:$B,0),3)</f>
        <v>7.7</v>
      </c>
      <c r="AI247">
        <f>INDEX([3]FINAL_DATASET!$B:$G,MATCH(B247,[3]FINAL_DATASET!$B:$B,0),6)</f>
        <v>3</v>
      </c>
    </row>
    <row r="248" spans="1:35" x14ac:dyDescent="0.25">
      <c r="A248">
        <v>1995</v>
      </c>
      <c r="B248" t="s">
        <v>311</v>
      </c>
      <c r="D248">
        <v>8.2251709399999999</v>
      </c>
      <c r="E248">
        <v>8.0852068817708594E-2</v>
      </c>
      <c r="F248">
        <v>0.101315054744423</v>
      </c>
      <c r="G248">
        <v>0.11823202300722301</v>
      </c>
      <c r="H248">
        <v>0.12802756143750399</v>
      </c>
      <c r="I248">
        <v>9.2967553551387597E-2</v>
      </c>
      <c r="J248">
        <v>0.108460796625431</v>
      </c>
      <c r="K248">
        <f t="shared" si="33"/>
        <v>0.13078410683430561</v>
      </c>
      <c r="L248">
        <f t="shared" si="34"/>
        <v>0.44281141791637035</v>
      </c>
      <c r="M248">
        <f t="shared" si="35"/>
        <v>0.31477977879186175</v>
      </c>
      <c r="N248">
        <f t="shared" si="36"/>
        <v>0.60373022272119403</v>
      </c>
      <c r="O248">
        <f t="shared" si="37"/>
        <v>0.68803356042268404</v>
      </c>
      <c r="P248">
        <f t="shared" si="38"/>
        <v>0.46065906332988416</v>
      </c>
      <c r="Q248">
        <f t="shared" si="39"/>
        <v>0.54283929005967457</v>
      </c>
      <c r="R248">
        <v>0.2967032967032967</v>
      </c>
      <c r="S248">
        <v>31</v>
      </c>
      <c r="T248">
        <f t="shared" si="40"/>
        <v>3.7081339712918659E-2</v>
      </c>
      <c r="U248">
        <v>371</v>
      </c>
      <c r="V248">
        <f t="shared" si="41"/>
        <v>0.39740820734341253</v>
      </c>
      <c r="W248">
        <v>8.1999999999999993</v>
      </c>
      <c r="X248">
        <f>INDEX([1]krishna_pos!$C$1:$W$354,MATCH(B248,[1]krishna_pos!$C:$C,0),16)</f>
        <v>0.67997543000000005</v>
      </c>
      <c r="Y248">
        <f>INDEX([1]krishna_pos!$C$1:$W$354,MATCH(B248,[1]krishna_pos!$C:$C,0),17)</f>
        <v>0.36417380999999999</v>
      </c>
      <c r="Z248">
        <f>INDEX([1]krishna_pos!$C$1:$W$354,MATCH(B248,[1]krishna_pos!$C:$C,0),18)</f>
        <v>0.80562654499999997</v>
      </c>
      <c r="AA248">
        <f>INDEX([1]krishna_pos!$C$1:$W$354,MATCH(B248,[1]krishna_pos!$C:$C,0),19)</f>
        <v>0.55746606300000001</v>
      </c>
      <c r="AB248">
        <f>INDEX([1]krishna_pos!$C$1:$W$354,MATCH(B248,[1]krishna_pos!$C:$C,0),20)</f>
        <v>0.57728937700000005</v>
      </c>
      <c r="AC248">
        <f>INDEX([1]krishna_pos!$C$1:$W$354,MATCH(B248,[1]krishna_pos!$C:$C,0),21)</f>
        <v>0.122914838</v>
      </c>
      <c r="AD248">
        <f>INDEX([2]Analysis_csv!$B$1:$J$325,MATCH(B248,[2]Analysis_csv!$B:$B,0),8)</f>
        <v>0.13036128999999999</v>
      </c>
      <c r="AE248">
        <f>INDEX([2]Analysis_csv!$B$1:$J$325,MATCH(B248,[2]Analysis_csv!$B:$B,0),9)</f>
        <v>2.3180862999999999E-2</v>
      </c>
      <c r="AF248">
        <f t="shared" si="42"/>
        <v>0.70416323630184385</v>
      </c>
      <c r="AG248">
        <f t="shared" si="43"/>
        <v>0.51733493188206925</v>
      </c>
      <c r="AH248">
        <f>INDEX([3]FINAL_DATASET!$B:$G,MATCH(B248,[3]FINAL_DATASET!$B:$B,0),3)</f>
        <v>8.1999999999999993</v>
      </c>
      <c r="AI248">
        <f>INDEX([3]FINAL_DATASET!$B:$G,MATCH(B248,[3]FINAL_DATASET!$B:$B,0),6)</f>
        <v>1</v>
      </c>
    </row>
    <row r="249" spans="1:35" x14ac:dyDescent="0.25">
      <c r="A249">
        <v>2000</v>
      </c>
      <c r="B249" t="s">
        <v>312</v>
      </c>
      <c r="D249">
        <v>1.2602026</v>
      </c>
      <c r="E249">
        <v>0.13865305310087001</v>
      </c>
      <c r="F249">
        <v>0.14885120753672701</v>
      </c>
      <c r="G249">
        <v>0.10083009866801899</v>
      </c>
      <c r="H249">
        <v>9.8547555015574106E-2</v>
      </c>
      <c r="I249">
        <v>6.3635454672361896E-2</v>
      </c>
      <c r="J249">
        <v>6.9399255519690603E-2</v>
      </c>
      <c r="K249">
        <f t="shared" si="33"/>
        <v>3.1967390296851812E-2</v>
      </c>
      <c r="L249">
        <f t="shared" si="34"/>
        <v>0.75937642585816612</v>
      </c>
      <c r="M249">
        <f t="shared" si="35"/>
        <v>0.67588360292761018</v>
      </c>
      <c r="N249">
        <f t="shared" si="36"/>
        <v>0.51487047567581723</v>
      </c>
      <c r="O249">
        <f t="shared" si="37"/>
        <v>0.52960490996631204</v>
      </c>
      <c r="P249">
        <f t="shared" si="38"/>
        <v>0.31531698774603278</v>
      </c>
      <c r="Q249">
        <f t="shared" si="39"/>
        <v>0.34733879677355817</v>
      </c>
      <c r="R249">
        <v>0.54285714285714282</v>
      </c>
      <c r="S249">
        <v>147</v>
      </c>
      <c r="T249">
        <f t="shared" si="40"/>
        <v>0.17583732057416268</v>
      </c>
      <c r="U249">
        <v>339</v>
      </c>
      <c r="V249">
        <f t="shared" si="41"/>
        <v>0.36285097192224625</v>
      </c>
      <c r="W249">
        <v>7.8</v>
      </c>
      <c r="X249">
        <f>INDEX([1]krishna_pos!$C$1:$W$354,MATCH(B249,[1]krishna_pos!$C:$C,0),16)</f>
        <v>0.72133235500000004</v>
      </c>
      <c r="Y249">
        <f>INDEX([1]krishna_pos!$C$1:$W$354,MATCH(B249,[1]krishna_pos!$C:$C,0),17)</f>
        <v>0.283846981</v>
      </c>
      <c r="Z249">
        <f>INDEX([1]krishna_pos!$C$1:$W$354,MATCH(B249,[1]krishna_pos!$C:$C,0),18)</f>
        <v>0.83906500299999998</v>
      </c>
      <c r="AA249">
        <f>INDEX([1]krishna_pos!$C$1:$W$354,MATCH(B249,[1]krishna_pos!$C:$C,0),19)</f>
        <v>0.46313917300000002</v>
      </c>
      <c r="AB249">
        <f>INDEX([1]krishna_pos!$C$1:$W$354,MATCH(B249,[1]krishna_pos!$C:$C,0),20)</f>
        <v>0.78577865199999997</v>
      </c>
      <c r="AC249">
        <f>INDEX([1]krishna_pos!$C$1:$W$354,MATCH(B249,[1]krishna_pos!$C:$C,0),21)</f>
        <v>0.20533172299999999</v>
      </c>
      <c r="AD249">
        <f>INDEX([2]Analysis_csv!$B$1:$J$325,MATCH(B249,[2]Analysis_csv!$B:$B,0),8)</f>
        <v>2.5619047999999998E-2</v>
      </c>
      <c r="AE249">
        <f>INDEX([2]Analysis_csv!$B$1:$J$325,MATCH(B249,[2]Analysis_csv!$B:$B,0),9)</f>
        <v>4.8653096999999999E-2</v>
      </c>
      <c r="AF249">
        <f t="shared" si="42"/>
        <v>0.433211861383685</v>
      </c>
      <c r="AG249">
        <f t="shared" si="43"/>
        <v>0.57858065635809042</v>
      </c>
      <c r="AH249">
        <f>INDEX([3]FINAL_DATASET!$B:$G,MATCH(B249,[3]FINAL_DATASET!$B:$B,0),3)</f>
        <v>7.8</v>
      </c>
      <c r="AI249">
        <f>INDEX([3]FINAL_DATASET!$B:$G,MATCH(B249,[3]FINAL_DATASET!$B:$B,0),6)</f>
        <v>3</v>
      </c>
    </row>
    <row r="250" spans="1:35" x14ac:dyDescent="0.25">
      <c r="A250">
        <v>1996</v>
      </c>
      <c r="B250" t="s">
        <v>313</v>
      </c>
      <c r="D250">
        <v>11.451801100000001</v>
      </c>
      <c r="E250">
        <v>0.12364664392651201</v>
      </c>
      <c r="F250">
        <v>0.11468662922714</v>
      </c>
      <c r="G250">
        <v>9.2904188013272895E-2</v>
      </c>
      <c r="H250">
        <v>9.2636031041080605E-2</v>
      </c>
      <c r="I250">
        <v>0</v>
      </c>
      <c r="J250">
        <v>0</v>
      </c>
      <c r="K250">
        <f t="shared" si="33"/>
        <v>0.17656249121845047</v>
      </c>
      <c r="L250">
        <f t="shared" si="34"/>
        <v>0.6771891742330689</v>
      </c>
      <c r="M250">
        <f t="shared" si="35"/>
        <v>0.41635566149995568</v>
      </c>
      <c r="N250">
        <f t="shared" si="36"/>
        <v>0.47439826110019573</v>
      </c>
      <c r="O250">
        <f t="shared" si="37"/>
        <v>0.49783575930823076</v>
      </c>
      <c r="P250">
        <f t="shared" si="38"/>
        <v>0</v>
      </c>
      <c r="Q250">
        <f t="shared" si="39"/>
        <v>0</v>
      </c>
      <c r="R250">
        <v>0.34883720930232559</v>
      </c>
      <c r="S250">
        <v>74</v>
      </c>
      <c r="T250">
        <f t="shared" si="40"/>
        <v>8.8516746411483258E-2</v>
      </c>
      <c r="U250">
        <v>296</v>
      </c>
      <c r="V250">
        <f t="shared" si="41"/>
        <v>0.31641468682505397</v>
      </c>
      <c r="W250">
        <v>8.1999999999999993</v>
      </c>
      <c r="X250">
        <f>INDEX([1]krishna_pos!$C$1:$W$354,MATCH(B250,[1]krishna_pos!$C:$C,0),16)</f>
        <v>0.55045630000000001</v>
      </c>
      <c r="Y250">
        <f>INDEX([1]krishna_pos!$C$1:$W$354,MATCH(B250,[1]krishna_pos!$C:$C,0),17)</f>
        <v>0.34922815499999998</v>
      </c>
      <c r="Z250">
        <f>INDEX([1]krishna_pos!$C$1:$W$354,MATCH(B250,[1]krishna_pos!$C:$C,0),18)</f>
        <v>0.72100553599999995</v>
      </c>
      <c r="AA250">
        <f>INDEX([1]krishna_pos!$C$1:$W$354,MATCH(B250,[1]krishna_pos!$C:$C,0),19)</f>
        <v>0.62600996099999995</v>
      </c>
      <c r="AB250">
        <f>INDEX([1]krishna_pos!$C$1:$W$354,MATCH(B250,[1]krishna_pos!$C:$C,0),20)</f>
        <v>0.71794871800000004</v>
      </c>
      <c r="AC250">
        <f>INDEX([1]krishna_pos!$C$1:$W$354,MATCH(B250,[1]krishna_pos!$C:$C,0),21)</f>
        <v>0.279609149</v>
      </c>
      <c r="AD250">
        <f>INDEX([2]Analysis_csv!$B$1:$J$325,MATCH(B250,[2]Analysis_csv!$B:$B,0),8)</f>
        <v>-3.1055405000000001E-2</v>
      </c>
      <c r="AE250">
        <f>INDEX([2]Analysis_csv!$B$1:$J$325,MATCH(B250,[2]Analysis_csv!$B:$B,0),9)</f>
        <v>5.0774324000000003E-2</v>
      </c>
      <c r="AF250">
        <f t="shared" si="42"/>
        <v>0.28660414447912824</v>
      </c>
      <c r="AG250">
        <f t="shared" si="43"/>
        <v>0.58368095829443001</v>
      </c>
      <c r="AH250">
        <f>INDEX([3]FINAL_DATASET!$B:$G,MATCH(B250,[3]FINAL_DATASET!$B:$B,0),3)</f>
        <v>8.1999999999999993</v>
      </c>
      <c r="AI250">
        <f>INDEX([3]FINAL_DATASET!$B:$G,MATCH(B250,[3]FINAL_DATASET!$B:$B,0),6)</f>
        <v>2</v>
      </c>
    </row>
    <row r="251" spans="1:35" x14ac:dyDescent="0.25">
      <c r="A251">
        <v>1989</v>
      </c>
      <c r="B251" t="s">
        <v>314</v>
      </c>
      <c r="D251">
        <v>3.3232442708333334</v>
      </c>
      <c r="E251">
        <v>9.1504892745905203E-2</v>
      </c>
      <c r="F251">
        <v>0.11243509589404301</v>
      </c>
      <c r="G251">
        <v>9.7621148108572794E-2</v>
      </c>
      <c r="H251">
        <v>0.129267461648535</v>
      </c>
      <c r="I251">
        <v>7.2482212054885503E-2</v>
      </c>
      <c r="J251">
        <v>9.9749982343570701E-2</v>
      </c>
      <c r="K251">
        <f t="shared" si="33"/>
        <v>6.1237157801881492E-2</v>
      </c>
      <c r="L251">
        <f t="shared" si="34"/>
        <v>0.50115491038894633</v>
      </c>
      <c r="M251">
        <f t="shared" si="35"/>
        <v>0.39925210454399473</v>
      </c>
      <c r="N251">
        <f t="shared" si="36"/>
        <v>0.49848455596743668</v>
      </c>
      <c r="O251">
        <f t="shared" si="37"/>
        <v>0.69469691436917735</v>
      </c>
      <c r="P251">
        <f t="shared" si="38"/>
        <v>0.35915313071915544</v>
      </c>
      <c r="Q251">
        <f t="shared" si="39"/>
        <v>0.49924222653323908</v>
      </c>
      <c r="R251">
        <v>0.2</v>
      </c>
      <c r="S251">
        <v>57</v>
      </c>
      <c r="T251">
        <f t="shared" si="40"/>
        <v>6.8181818181818177E-2</v>
      </c>
      <c r="U251">
        <v>306</v>
      </c>
      <c r="V251">
        <f t="shared" si="41"/>
        <v>0.32721382289416845</v>
      </c>
      <c r="W251">
        <v>5</v>
      </c>
      <c r="X251">
        <f>INDEX([1]krishna_pos!$C$1:$W$354,MATCH(B251,[1]krishna_pos!$C:$C,0),16)</f>
        <v>0.59686732200000003</v>
      </c>
      <c r="Y251">
        <f>INDEX([1]krishna_pos!$C$1:$W$354,MATCH(B251,[1]krishna_pos!$C:$C,0),17)</f>
        <v>0.41358306700000003</v>
      </c>
      <c r="Z251">
        <f>INDEX([1]krishna_pos!$C$1:$W$354,MATCH(B251,[1]krishna_pos!$C:$C,0),18)</f>
        <v>0.85326184100000002</v>
      </c>
      <c r="AA251">
        <f>INDEX([1]krishna_pos!$C$1:$W$354,MATCH(B251,[1]krishna_pos!$C:$C,0),19)</f>
        <v>0.47645687599999997</v>
      </c>
      <c r="AB251">
        <f>INDEX([1]krishna_pos!$C$1:$W$354,MATCH(B251,[1]krishna_pos!$C:$C,0),20)</f>
        <v>0.52307692299999997</v>
      </c>
      <c r="AC251">
        <f>INDEX([1]krishna_pos!$C$1:$W$354,MATCH(B251,[1]krishna_pos!$C:$C,0),21)</f>
        <v>0.26594301199999998</v>
      </c>
      <c r="AD251">
        <f>INDEX([2]Analysis_csv!$B$1:$J$325,MATCH(B251,[2]Analysis_csv!$B:$B,0),8)</f>
        <v>4.0956140000000002E-2</v>
      </c>
      <c r="AE251">
        <f>INDEX([2]Analysis_csv!$B$1:$J$325,MATCH(B251,[2]Analysis_csv!$B:$B,0),9)</f>
        <v>4.3924840000000003E-3</v>
      </c>
      <c r="AF251">
        <f t="shared" si="42"/>
        <v>0.47288645766210241</v>
      </c>
      <c r="AG251">
        <f t="shared" si="43"/>
        <v>0.47215994316356658</v>
      </c>
      <c r="AH251">
        <f>INDEX([3]FINAL_DATASET!$B:$G,MATCH(B251,[3]FINAL_DATASET!$B:$B,0),3)</f>
        <v>5</v>
      </c>
      <c r="AI251">
        <f>INDEX([3]FINAL_DATASET!$B:$G,MATCH(B251,[3]FINAL_DATASET!$B:$B,0),6)</f>
        <v>1</v>
      </c>
    </row>
    <row r="252" spans="1:35" x14ac:dyDescent="0.25">
      <c r="A252">
        <v>1982</v>
      </c>
      <c r="B252" t="s">
        <v>315</v>
      </c>
      <c r="D252">
        <v>3.12277</v>
      </c>
      <c r="E252">
        <v>8.7291305865039498E-2</v>
      </c>
      <c r="F252">
        <v>0.104167978773631</v>
      </c>
      <c r="G252">
        <v>8.5344691742944304E-2</v>
      </c>
      <c r="H252">
        <v>0.11823333812487</v>
      </c>
      <c r="I252">
        <v>8.4569509766364001E-2</v>
      </c>
      <c r="J252">
        <v>0.109918177442118</v>
      </c>
      <c r="K252">
        <f t="shared" si="33"/>
        <v>5.8392893732478669E-2</v>
      </c>
      <c r="L252">
        <f t="shared" si="34"/>
        <v>0.47807789568154663</v>
      </c>
      <c r="M252">
        <f t="shared" si="35"/>
        <v>0.33645174247426068</v>
      </c>
      <c r="N252">
        <f t="shared" si="36"/>
        <v>0.43579707462919454</v>
      </c>
      <c r="O252">
        <f t="shared" si="37"/>
        <v>0.63539837576632463</v>
      </c>
      <c r="P252">
        <f t="shared" si="38"/>
        <v>0.41904631957112809</v>
      </c>
      <c r="Q252">
        <f t="shared" si="39"/>
        <v>0.55013338702826964</v>
      </c>
      <c r="R252">
        <v>0.24</v>
      </c>
      <c r="S252">
        <v>53</v>
      </c>
      <c r="T252">
        <f t="shared" si="40"/>
        <v>6.3397129186602869E-2</v>
      </c>
      <c r="U252">
        <v>266</v>
      </c>
      <c r="V252">
        <f t="shared" si="41"/>
        <v>0.28401727861771059</v>
      </c>
      <c r="W252">
        <v>6.7</v>
      </c>
      <c r="X252">
        <f>INDEX([1]krishna_pos!$C$1:$W$354,MATCH(B252,[1]krishna_pos!$C:$C,0),16)</f>
        <v>0.57838750900000002</v>
      </c>
      <c r="Y252">
        <f>INDEX([1]krishna_pos!$C$1:$W$354,MATCH(B252,[1]krishna_pos!$C:$C,0),17)</f>
        <v>0.36705265500000001</v>
      </c>
      <c r="Z252">
        <f>INDEX([1]krishna_pos!$C$1:$W$354,MATCH(B252,[1]krishna_pos!$C:$C,0),18)</f>
        <v>0.76932831000000002</v>
      </c>
      <c r="AA252">
        <f>INDEX([1]krishna_pos!$C$1:$W$354,MATCH(B252,[1]krishna_pos!$C:$C,0),19)</f>
        <v>0.627424749</v>
      </c>
      <c r="AB252">
        <f>INDEX([1]krishna_pos!$C$1:$W$354,MATCH(B252,[1]krishna_pos!$C:$C,0),20)</f>
        <v>0.66320166300000005</v>
      </c>
      <c r="AC252">
        <f>INDEX([1]krishna_pos!$C$1:$W$354,MATCH(B252,[1]krishna_pos!$C:$C,0),21)</f>
        <v>0.18170019500000001</v>
      </c>
      <c r="AD252">
        <f>INDEX([2]Analysis_csv!$B$1:$J$325,MATCH(B252,[2]Analysis_csv!$B:$B,0),8)</f>
        <v>9.8779245000000002E-2</v>
      </c>
      <c r="AE252">
        <f>INDEX([2]Analysis_csv!$B$1:$J$325,MATCH(B252,[2]Analysis_csv!$B:$B,0),9)</f>
        <v>7.3859022999999996E-2</v>
      </c>
      <c r="AF252">
        <f t="shared" si="42"/>
        <v>0.62246555299774609</v>
      </c>
      <c r="AG252">
        <f t="shared" si="43"/>
        <v>0.6391860668987982</v>
      </c>
      <c r="AH252">
        <f>INDEX([3]FINAL_DATASET!$B:$G,MATCH(B252,[3]FINAL_DATASET!$B:$B,0),3)</f>
        <v>6.7</v>
      </c>
      <c r="AI252">
        <f>INDEX([3]FINAL_DATASET!$B:$G,MATCH(B252,[3]FINAL_DATASET!$B:$B,0),6)</f>
        <v>0</v>
      </c>
    </row>
    <row r="253" spans="1:35" x14ac:dyDescent="0.25">
      <c r="A253">
        <v>1994</v>
      </c>
      <c r="B253" t="s">
        <v>316</v>
      </c>
      <c r="D253">
        <v>1.34</v>
      </c>
      <c r="E253">
        <v>9.0616333647212693E-2</v>
      </c>
      <c r="F253">
        <v>0.10373720048627599</v>
      </c>
      <c r="G253">
        <v>6.2422200286211801E-2</v>
      </c>
      <c r="H253">
        <v>7.3267977129867601E-2</v>
      </c>
      <c r="I253">
        <v>0</v>
      </c>
      <c r="J253">
        <v>0</v>
      </c>
      <c r="K253">
        <f t="shared" si="33"/>
        <v>3.3099529980953488E-2</v>
      </c>
      <c r="L253">
        <f t="shared" si="34"/>
        <v>0.49628844104378173</v>
      </c>
      <c r="M253">
        <f t="shared" si="35"/>
        <v>0.33317937654262547</v>
      </c>
      <c r="N253">
        <f t="shared" si="36"/>
        <v>0.31874756028863105</v>
      </c>
      <c r="O253">
        <f t="shared" si="37"/>
        <v>0.3937498035861472</v>
      </c>
      <c r="P253">
        <f t="shared" si="38"/>
        <v>0</v>
      </c>
      <c r="Q253">
        <f t="shared" si="39"/>
        <v>0</v>
      </c>
      <c r="R253">
        <v>0.66666666666666663</v>
      </c>
      <c r="S253">
        <v>185</v>
      </c>
      <c r="T253">
        <f t="shared" si="40"/>
        <v>0.22129186602870812</v>
      </c>
      <c r="U253">
        <v>305</v>
      </c>
      <c r="V253">
        <f t="shared" si="41"/>
        <v>0.326133909287257</v>
      </c>
      <c r="W253">
        <v>7.2</v>
      </c>
      <c r="X253">
        <f>INDEX([1]krishna_pos!$C$1:$W$354,MATCH(B253,[1]krishna_pos!$C:$C,0),16)</f>
        <v>0.73307987699999999</v>
      </c>
      <c r="Y253">
        <f>INDEX([1]krishna_pos!$C$1:$W$354,MATCH(B253,[1]krishna_pos!$C:$C,0),17)</f>
        <v>0.33081437699999999</v>
      </c>
      <c r="Z253">
        <f>INDEX([1]krishna_pos!$C$1:$W$354,MATCH(B253,[1]krishna_pos!$C:$C,0),18)</f>
        <v>0.93064589600000003</v>
      </c>
      <c r="AA253">
        <f>INDEX([1]krishna_pos!$C$1:$W$354,MATCH(B253,[1]krishna_pos!$C:$C,0),19)</f>
        <v>0.53763945999999996</v>
      </c>
      <c r="AB253">
        <f>INDEX([1]krishna_pos!$C$1:$W$354,MATCH(B253,[1]krishna_pos!$C:$C,0),20)</f>
        <v>0.74794657499999995</v>
      </c>
      <c r="AC253">
        <f>INDEX([1]krishna_pos!$C$1:$W$354,MATCH(B253,[1]krishna_pos!$C:$C,0),21)</f>
        <v>0.24883217499999999</v>
      </c>
      <c r="AD253">
        <f>INDEX([2]Analysis_csv!$B$1:$J$325,MATCH(B253,[2]Analysis_csv!$B:$B,0),8)</f>
        <v>8.6801621999999995E-2</v>
      </c>
      <c r="AE253">
        <f>INDEX([2]Analysis_csv!$B$1:$J$325,MATCH(B253,[2]Analysis_csv!$B:$B,0),9)</f>
        <v>4.4926885E-2</v>
      </c>
      <c r="AF253">
        <f t="shared" si="42"/>
        <v>0.59148136401980389</v>
      </c>
      <c r="AG253">
        <f t="shared" si="43"/>
        <v>0.56962131052720477</v>
      </c>
      <c r="AH253">
        <f>INDEX([3]FINAL_DATASET!$B:$G,MATCH(B253,[3]FINAL_DATASET!$B:$B,0),3)</f>
        <v>7.2</v>
      </c>
      <c r="AI253">
        <f>INDEX([3]FINAL_DATASET!$B:$G,MATCH(B253,[3]FINAL_DATASET!$B:$B,0),6)</f>
        <v>3</v>
      </c>
    </row>
    <row r="254" spans="1:35" x14ac:dyDescent="0.25">
      <c r="A254">
        <v>1993</v>
      </c>
      <c r="B254" t="s">
        <v>317</v>
      </c>
      <c r="D254">
        <v>0.94117647058823528</v>
      </c>
      <c r="E254">
        <v>0.12336081198415901</v>
      </c>
      <c r="F254">
        <v>0.13114587012753101</v>
      </c>
      <c r="G254">
        <v>0.14800720538349299</v>
      </c>
      <c r="H254">
        <v>0.14437859648683299</v>
      </c>
      <c r="I254">
        <v>8.4565786681521496E-2</v>
      </c>
      <c r="J254">
        <v>8.2629722734147495E-2</v>
      </c>
      <c r="K254">
        <f t="shared" si="33"/>
        <v>2.7441150828242333E-2</v>
      </c>
      <c r="L254">
        <f t="shared" si="34"/>
        <v>0.67562372699677753</v>
      </c>
      <c r="M254">
        <f t="shared" si="35"/>
        <v>0.54138670592357907</v>
      </c>
      <c r="N254">
        <f t="shared" si="36"/>
        <v>0.75577175115289008</v>
      </c>
      <c r="O254">
        <f t="shared" si="37"/>
        <v>0.77590573993832357</v>
      </c>
      <c r="P254">
        <f t="shared" si="38"/>
        <v>0.4190278714920862</v>
      </c>
      <c r="Q254">
        <f t="shared" si="39"/>
        <v>0.41355643165463557</v>
      </c>
      <c r="R254">
        <v>0.34782608695652173</v>
      </c>
      <c r="S254">
        <v>153</v>
      </c>
      <c r="T254">
        <f t="shared" si="40"/>
        <v>0.18301435406698566</v>
      </c>
      <c r="U254">
        <v>559</v>
      </c>
      <c r="V254">
        <f t="shared" si="41"/>
        <v>0.60043196544276456</v>
      </c>
      <c r="W254">
        <v>7.9</v>
      </c>
      <c r="X254">
        <f>INDEX([1]krishna_pos!$C$1:$W$354,MATCH(B254,[1]krishna_pos!$C:$C,0),16)</f>
        <v>0.65133977700000001</v>
      </c>
      <c r="Y254">
        <f>INDEX([1]krishna_pos!$C$1:$W$354,MATCH(B254,[1]krishna_pos!$C:$C,0),17)</f>
        <v>0.350897344</v>
      </c>
      <c r="Z254">
        <f>INDEX([1]krishna_pos!$C$1:$W$354,MATCH(B254,[1]krishna_pos!$C:$C,0),18)</f>
        <v>0.86633637799999996</v>
      </c>
      <c r="AA254">
        <f>INDEX([1]krishna_pos!$C$1:$W$354,MATCH(B254,[1]krishna_pos!$C:$C,0),19)</f>
        <v>0.50989010999999995</v>
      </c>
      <c r="AB254">
        <f>INDEX([1]krishna_pos!$C$1:$W$354,MATCH(B254,[1]krishna_pos!$C:$C,0),20)</f>
        <v>0.732004612</v>
      </c>
      <c r="AC254">
        <f>INDEX([1]krishna_pos!$C$1:$W$354,MATCH(B254,[1]krishna_pos!$C:$C,0),21)</f>
        <v>0.257569296</v>
      </c>
      <c r="AD254">
        <f>INDEX([2]Analysis_csv!$B$1:$J$325,MATCH(B254,[2]Analysis_csv!$B:$B,0),8)</f>
        <v>0.100982353</v>
      </c>
      <c r="AE254">
        <f>INDEX([2]Analysis_csv!$B$1:$J$325,MATCH(B254,[2]Analysis_csv!$B:$B,0),9)</f>
        <v>1.5613059E-2</v>
      </c>
      <c r="AF254">
        <f t="shared" si="42"/>
        <v>0.62816463992098759</v>
      </c>
      <c r="AG254">
        <f t="shared" si="43"/>
        <v>0.49913881925714088</v>
      </c>
      <c r="AH254">
        <f>INDEX([3]FINAL_DATASET!$B:$G,MATCH(B254,[3]FINAL_DATASET!$B:$B,0),3)</f>
        <v>7.9</v>
      </c>
      <c r="AI254">
        <f>INDEX([3]FINAL_DATASET!$B:$G,MATCH(B254,[3]FINAL_DATASET!$B:$B,0),6)</f>
        <v>1</v>
      </c>
    </row>
    <row r="255" spans="1:35" x14ac:dyDescent="0.25">
      <c r="A255">
        <v>1995</v>
      </c>
      <c r="B255" t="s">
        <v>318</v>
      </c>
      <c r="D255">
        <v>2.2946296608695653</v>
      </c>
      <c r="E255">
        <v>0.14528037859849499</v>
      </c>
      <c r="F255">
        <v>0.149606995563724</v>
      </c>
      <c r="G255">
        <v>0.114999363549307</v>
      </c>
      <c r="H255">
        <v>0.12132157774832</v>
      </c>
      <c r="I255">
        <v>6.4192218017512903E-2</v>
      </c>
      <c r="J255">
        <v>7.1270448502810405E-2</v>
      </c>
      <c r="K255">
        <f t="shared" si="33"/>
        <v>4.6643506635468117E-2</v>
      </c>
      <c r="L255">
        <f t="shared" si="34"/>
        <v>0.79567302832622666</v>
      </c>
      <c r="M255">
        <f t="shared" si="35"/>
        <v>0.68162487416546291</v>
      </c>
      <c r="N255">
        <f t="shared" si="36"/>
        <v>0.58722323785474906</v>
      </c>
      <c r="O255">
        <f t="shared" si="37"/>
        <v>0.65199489982491909</v>
      </c>
      <c r="P255">
        <f t="shared" si="38"/>
        <v>0.31807577907995671</v>
      </c>
      <c r="Q255">
        <f t="shared" si="39"/>
        <v>0.35670399693919325</v>
      </c>
      <c r="R255">
        <v>0.27906976744186046</v>
      </c>
      <c r="S255">
        <v>132</v>
      </c>
      <c r="T255">
        <f t="shared" si="40"/>
        <v>0.15789473684210525</v>
      </c>
      <c r="U255">
        <v>221</v>
      </c>
      <c r="V255">
        <f t="shared" si="41"/>
        <v>0.23542116630669546</v>
      </c>
      <c r="W255">
        <v>8.1</v>
      </c>
      <c r="X255">
        <f>INDEX([1]krishna_pos!$C$1:$W$354,MATCH(B255,[1]krishna_pos!$C:$C,0),16)</f>
        <v>0.66894151700000004</v>
      </c>
      <c r="Y255">
        <f>INDEX([1]krishna_pos!$C$1:$W$354,MATCH(B255,[1]krishna_pos!$C:$C,0),17)</f>
        <v>0.26577331100000001</v>
      </c>
      <c r="Z255">
        <f>INDEX([1]krishna_pos!$C$1:$W$354,MATCH(B255,[1]krishna_pos!$C:$C,0),18)</f>
        <v>0.86389842800000005</v>
      </c>
      <c r="AA255">
        <f>INDEX([1]krishna_pos!$C$1:$W$354,MATCH(B255,[1]krishna_pos!$C:$C,0),19)</f>
        <v>0.62222222199999999</v>
      </c>
      <c r="AB255">
        <f>INDEX([1]krishna_pos!$C$1:$W$354,MATCH(B255,[1]krishna_pos!$C:$C,0),20)</f>
        <v>0.75842552100000005</v>
      </c>
      <c r="AC255">
        <f>INDEX([1]krishna_pos!$C$1:$W$354,MATCH(B255,[1]krishna_pos!$C:$C,0),21)</f>
        <v>0.2631288</v>
      </c>
      <c r="AD255">
        <f>INDEX([2]Analysis_csv!$B$1:$J$325,MATCH(B255,[2]Analysis_csv!$B:$B,0),8)</f>
        <v>2.7056060999999999E-2</v>
      </c>
      <c r="AE255">
        <f>INDEX([2]Analysis_csv!$B$1:$J$325,MATCH(B255,[2]Analysis_csv!$B:$B,0),9)</f>
        <v>-4.2428054E-2</v>
      </c>
      <c r="AF255">
        <f t="shared" si="42"/>
        <v>0.43692918345633325</v>
      </c>
      <c r="AG255">
        <f t="shared" si="43"/>
        <v>0.35958411765226372</v>
      </c>
      <c r="AH255">
        <f>INDEX([3]FINAL_DATASET!$B:$G,MATCH(B255,[3]FINAL_DATASET!$B:$B,0),3)</f>
        <v>8.1</v>
      </c>
      <c r="AI255">
        <f>INDEX([3]FINAL_DATASET!$B:$G,MATCH(B255,[3]FINAL_DATASET!$B:$B,0),6)</f>
        <v>1</v>
      </c>
    </row>
    <row r="256" spans="1:35" x14ac:dyDescent="0.25">
      <c r="A256">
        <v>2000</v>
      </c>
      <c r="B256" t="s">
        <v>319</v>
      </c>
      <c r="D256">
        <v>-1.7475919999999999E-2</v>
      </c>
      <c r="E256">
        <v>8.86261467499843E-2</v>
      </c>
      <c r="F256">
        <v>9.0798022999150296E-2</v>
      </c>
      <c r="G256">
        <v>0.15460509339784601</v>
      </c>
      <c r="H256">
        <v>0.15108649358826401</v>
      </c>
      <c r="I256">
        <v>0.140708042094247</v>
      </c>
      <c r="J256">
        <v>0.12901012695480901</v>
      </c>
      <c r="K256">
        <f t="shared" si="33"/>
        <v>1.3840100986469459E-2</v>
      </c>
      <c r="L256">
        <f t="shared" si="34"/>
        <v>0.48538856557037557</v>
      </c>
      <c r="M256">
        <f t="shared" si="35"/>
        <v>0.23488815612798725</v>
      </c>
      <c r="N256">
        <f t="shared" si="36"/>
        <v>0.78946266076501348</v>
      </c>
      <c r="O256">
        <f t="shared" si="37"/>
        <v>0.81195468341444765</v>
      </c>
      <c r="P256">
        <f t="shared" si="38"/>
        <v>0.69721566716595917</v>
      </c>
      <c r="Q256">
        <f t="shared" si="39"/>
        <v>0.64568736267456606</v>
      </c>
      <c r="R256">
        <v>0.2</v>
      </c>
      <c r="S256">
        <v>48</v>
      </c>
      <c r="T256">
        <f t="shared" si="40"/>
        <v>5.7416267942583733E-2</v>
      </c>
      <c r="U256">
        <v>228</v>
      </c>
      <c r="V256">
        <f t="shared" si="41"/>
        <v>0.24298056155507558</v>
      </c>
      <c r="W256">
        <v>7.3</v>
      </c>
      <c r="X256">
        <f>INDEX([1]krishna_pos!$C$1:$W$354,MATCH(B256,[1]krishna_pos!$C:$C,0),16)</f>
        <v>0.74640489499999996</v>
      </c>
      <c r="Y256">
        <f>INDEX([1]krishna_pos!$C$1:$W$354,MATCH(B256,[1]krishna_pos!$C:$C,0),17)</f>
        <v>0.26861580600000001</v>
      </c>
      <c r="Z256">
        <f>INDEX([1]krishna_pos!$C$1:$W$354,MATCH(B256,[1]krishna_pos!$C:$C,0),18)</f>
        <v>0.836744398</v>
      </c>
      <c r="AA256">
        <f>INDEX([1]krishna_pos!$C$1:$W$354,MATCH(B256,[1]krishna_pos!$C:$C,0),19)</f>
        <v>0.50909090899999998</v>
      </c>
      <c r="AB256">
        <f>INDEX([1]krishna_pos!$C$1:$W$354,MATCH(B256,[1]krishna_pos!$C:$C,0),20)</f>
        <v>0.66415094299999999</v>
      </c>
      <c r="AC256">
        <f>INDEX([1]krishna_pos!$C$1:$W$354,MATCH(B256,[1]krishna_pos!$C:$C,0),21)</f>
        <v>0.11397557699999999</v>
      </c>
      <c r="AD256">
        <f>INDEX([2]Analysis_csv!$B$1:$J$325,MATCH(B256,[2]Analysis_csv!$B:$B,0),8)</f>
        <v>-1.852083E-3</v>
      </c>
      <c r="AE256">
        <f>INDEX([2]Analysis_csv!$B$1:$J$325,MATCH(B256,[2]Analysis_csv!$B:$B,0),9)</f>
        <v>-7.5083329999999998E-3</v>
      </c>
      <c r="AF256">
        <f t="shared" si="42"/>
        <v>0.36214845303114224</v>
      </c>
      <c r="AG256">
        <f t="shared" si="43"/>
        <v>0.44354548559296053</v>
      </c>
      <c r="AH256">
        <f>INDEX([3]FINAL_DATASET!$B:$G,MATCH(B256,[3]FINAL_DATASET!$B:$B,0),3)</f>
        <v>7.3</v>
      </c>
      <c r="AI256">
        <f>INDEX([3]FINAL_DATASET!$B:$G,MATCH(B256,[3]FINAL_DATASET!$B:$B,0),6)</f>
        <v>0</v>
      </c>
    </row>
    <row r="257" spans="1:35" x14ac:dyDescent="0.25">
      <c r="A257">
        <v>1992</v>
      </c>
      <c r="B257" t="s">
        <v>320</v>
      </c>
      <c r="D257">
        <v>4.7233898305084745</v>
      </c>
      <c r="E257">
        <v>9.1683458251862096E-2</v>
      </c>
      <c r="F257">
        <v>9.7656125555449502E-2</v>
      </c>
      <c r="G257">
        <v>0.108363786559456</v>
      </c>
      <c r="H257">
        <v>0.10530969333639401</v>
      </c>
      <c r="I257">
        <v>0</v>
      </c>
      <c r="J257">
        <v>0</v>
      </c>
      <c r="K257">
        <f t="shared" si="33"/>
        <v>8.1101969833689377E-2</v>
      </c>
      <c r="L257">
        <f t="shared" si="34"/>
        <v>0.50213287973518539</v>
      </c>
      <c r="M257">
        <f t="shared" si="35"/>
        <v>0.28698507424029468</v>
      </c>
      <c r="N257">
        <f t="shared" si="36"/>
        <v>0.55333987637558668</v>
      </c>
      <c r="O257">
        <f t="shared" si="37"/>
        <v>0.56594535145176139</v>
      </c>
      <c r="P257">
        <f t="shared" si="38"/>
        <v>0</v>
      </c>
      <c r="Q257">
        <f t="shared" si="39"/>
        <v>0</v>
      </c>
      <c r="R257">
        <v>0.28888888888888886</v>
      </c>
      <c r="S257">
        <v>54</v>
      </c>
      <c r="T257">
        <f t="shared" si="40"/>
        <v>6.4593301435406703E-2</v>
      </c>
      <c r="U257">
        <v>514</v>
      </c>
      <c r="V257">
        <f t="shared" si="41"/>
        <v>0.55183585313174943</v>
      </c>
      <c r="W257">
        <v>8.3000000000000007</v>
      </c>
      <c r="X257">
        <f>INDEX([1]krishna_pos!$C$1:$W$354,MATCH(B257,[1]krishna_pos!$C:$C,0),16)</f>
        <v>0.72136140500000001</v>
      </c>
      <c r="Y257">
        <f>INDEX([1]krishna_pos!$C$1:$W$354,MATCH(B257,[1]krishna_pos!$C:$C,0),17)</f>
        <v>0.27760423699999998</v>
      </c>
      <c r="Z257">
        <f>INDEX([1]krishna_pos!$C$1:$W$354,MATCH(B257,[1]krishna_pos!$C:$C,0),18)</f>
        <v>0.879473897</v>
      </c>
      <c r="AA257">
        <f>INDEX([1]krishna_pos!$C$1:$W$354,MATCH(B257,[1]krishna_pos!$C:$C,0),19)</f>
        <v>0.48510048500000003</v>
      </c>
      <c r="AB257">
        <f>INDEX([1]krishna_pos!$C$1:$W$354,MATCH(B257,[1]krishna_pos!$C:$C,0),20)</f>
        <v>0.67642933299999997</v>
      </c>
      <c r="AC257">
        <f>INDEX([1]krishna_pos!$C$1:$W$354,MATCH(B257,[1]krishna_pos!$C:$C,0),21)</f>
        <v>0.16565819600000001</v>
      </c>
      <c r="AD257">
        <f>INDEX([2]Analysis_csv!$B$1:$J$325,MATCH(B257,[2]Analysis_csv!$B:$B,0),8)</f>
        <v>-2.9877778000000001E-2</v>
      </c>
      <c r="AE257">
        <f>INDEX([2]Analysis_csv!$B$1:$J$325,MATCH(B257,[2]Analysis_csv!$B:$B,0),9)</f>
        <v>-4.5416838000000001E-2</v>
      </c>
      <c r="AF257">
        <f t="shared" si="42"/>
        <v>0.28965047658638587</v>
      </c>
      <c r="AG257">
        <f t="shared" si="43"/>
        <v>0.35239785195674839</v>
      </c>
      <c r="AH257">
        <f>INDEX([3]FINAL_DATASET!$B:$G,MATCH(B257,[3]FINAL_DATASET!$B:$B,0),3)</f>
        <v>8.3000000000000007</v>
      </c>
      <c r="AI257">
        <f>INDEX([3]FINAL_DATASET!$B:$G,MATCH(B257,[3]FINAL_DATASET!$B:$B,0),6)</f>
        <v>3</v>
      </c>
    </row>
    <row r="258" spans="1:35" x14ac:dyDescent="0.25">
      <c r="A258">
        <v>1958</v>
      </c>
      <c r="B258" t="s">
        <v>321</v>
      </c>
      <c r="D258">
        <v>2.3082416133333332</v>
      </c>
      <c r="E258">
        <v>0.111169137587307</v>
      </c>
      <c r="F258">
        <v>0.10619225615626</v>
      </c>
      <c r="G258">
        <v>0.131626371052604</v>
      </c>
      <c r="H258">
        <v>0.130815356050176</v>
      </c>
      <c r="I258">
        <v>0.11817792269232701</v>
      </c>
      <c r="J258">
        <v>0.11173072200298501</v>
      </c>
      <c r="K258">
        <f t="shared" ref="K258:K268" si="44">(D258-$AK$3)/($AK$2-$AK$3)</f>
        <v>4.6836628611401379E-2</v>
      </c>
      <c r="L258">
        <f t="shared" ref="L258:L268" si="45">(E258-$AL$3)/($AL$2-$AL$3)</f>
        <v>0.60885224290999906</v>
      </c>
      <c r="M258">
        <f t="shared" ref="M258:M268" si="46">(F258-$AM$3)/($AM$2-$AM$3)</f>
        <v>0.35182897140510466</v>
      </c>
      <c r="N258">
        <f t="shared" ref="N258:N268" si="47">(G258-$AN$3)/($AN$2-$AN$3)</f>
        <v>0.6721260136665036</v>
      </c>
      <c r="O258">
        <f t="shared" ref="O258:O268" si="48">(H258-$AO$3)/($AO$2-$AO$3)</f>
        <v>0.70301546144108473</v>
      </c>
      <c r="P258">
        <f t="shared" ref="P258:P268" si="49">(I258-MIN(I:I))/(MAX(I:I)-MIN(I:I))</f>
        <v>0.58557775367970055</v>
      </c>
      <c r="Q258">
        <f t="shared" ref="Q258:Q268" si="50">(J258-MIN(J:J))/(MAX(J:J)-MIN(J:J))</f>
        <v>0.55920505562407152</v>
      </c>
      <c r="R258">
        <v>0.31034482758620691</v>
      </c>
      <c r="S258">
        <v>322</v>
      </c>
      <c r="T258">
        <f t="shared" si="40"/>
        <v>0.38516746411483255</v>
      </c>
      <c r="U258">
        <v>354</v>
      </c>
      <c r="V258">
        <f t="shared" si="41"/>
        <v>0.37904967602591794</v>
      </c>
      <c r="W258">
        <v>8.6</v>
      </c>
      <c r="X258">
        <f>INDEX([1]krishna_pos!$C$1:$W$354,MATCH(B258,[1]krishna_pos!$C:$C,0),16)</f>
        <v>0.59099099099999997</v>
      </c>
      <c r="Y258">
        <f>INDEX([1]krishna_pos!$C$1:$W$354,MATCH(B258,[1]krishna_pos!$C:$C,0),17)</f>
        <v>0.30727329199999998</v>
      </c>
      <c r="Z258">
        <f>INDEX([1]krishna_pos!$C$1:$W$354,MATCH(B258,[1]krishna_pos!$C:$C,0),18)</f>
        <v>0.71659219500000004</v>
      </c>
      <c r="AA258">
        <f>INDEX([1]krishna_pos!$C$1:$W$354,MATCH(B258,[1]krishna_pos!$C:$C,0),19)</f>
        <v>0.49255150599999997</v>
      </c>
      <c r="AB258">
        <f>INDEX([1]krishna_pos!$C$1:$W$354,MATCH(B258,[1]krishna_pos!$C:$C,0),20)</f>
        <v>0.50142450100000002</v>
      </c>
      <c r="AC258">
        <f>INDEX([1]krishna_pos!$C$1:$W$354,MATCH(B258,[1]krishna_pos!$C:$C,0),21)</f>
        <v>0.22849303400000001</v>
      </c>
      <c r="AD258">
        <f>INDEX([2]Analysis_csv!$B$1:$J$325,MATCH(B258,[2]Analysis_csv!$B:$B,0),8)</f>
        <v>3.4686025000000002E-2</v>
      </c>
      <c r="AE258">
        <f>INDEX([2]Analysis_csv!$B$1:$J$325,MATCH(B258,[2]Analysis_csv!$B:$B,0),9)</f>
        <v>6.514209E-2</v>
      </c>
      <c r="AF258">
        <f t="shared" si="42"/>
        <v>0.45666667615174511</v>
      </c>
      <c r="AG258">
        <f t="shared" si="43"/>
        <v>0.61822697564696949</v>
      </c>
      <c r="AH258">
        <f>INDEX([3]FINAL_DATASET!$B:$G,MATCH(B258,[3]FINAL_DATASET!$B:$B,0),3)</f>
        <v>8.6</v>
      </c>
      <c r="AI258">
        <f>INDEX([3]FINAL_DATASET!$B:$G,MATCH(B258,[3]FINAL_DATASET!$B:$B,0),6)</f>
        <v>1</v>
      </c>
    </row>
    <row r="259" spans="1:35" x14ac:dyDescent="0.25">
      <c r="A259">
        <v>2000</v>
      </c>
      <c r="B259" t="s">
        <v>322</v>
      </c>
      <c r="D259">
        <v>10.368389071428572</v>
      </c>
      <c r="E259">
        <v>8.3182606408451307E-2</v>
      </c>
      <c r="F259">
        <v>8.7377323220376807E-2</v>
      </c>
      <c r="G259">
        <v>0.122337823781816</v>
      </c>
      <c r="H259">
        <v>0.118681790561201</v>
      </c>
      <c r="I259">
        <v>0.120105086445879</v>
      </c>
      <c r="J259">
        <v>0.12625578488764699</v>
      </c>
      <c r="K259">
        <f t="shared" si="44"/>
        <v>0.16119139201247609</v>
      </c>
      <c r="L259">
        <f t="shared" si="45"/>
        <v>0.45557532946687052</v>
      </c>
      <c r="M259">
        <f t="shared" si="46"/>
        <v>0.2089031384356132</v>
      </c>
      <c r="N259">
        <f t="shared" si="47"/>
        <v>0.62469574418522622</v>
      </c>
      <c r="O259">
        <f t="shared" si="48"/>
        <v>0.63780840625495239</v>
      </c>
      <c r="P259">
        <f t="shared" si="49"/>
        <v>0.59512695031531881</v>
      </c>
      <c r="Q259">
        <f t="shared" si="50"/>
        <v>0.63190205831723889</v>
      </c>
      <c r="R259">
        <v>0.28723404255319152</v>
      </c>
      <c r="S259">
        <v>436</v>
      </c>
      <c r="T259">
        <f t="shared" ref="T259:T268" si="51">(S259-$AP$3)/($AP$2-$AP$3)</f>
        <v>0.52153110047846885</v>
      </c>
      <c r="U259">
        <v>223</v>
      </c>
      <c r="V259">
        <f t="shared" ref="V259:V268" si="52">(U259-$AQ$3)/($AQ$2-$AQ$3)</f>
        <v>0.23758099352051837</v>
      </c>
      <c r="W259">
        <v>6.5</v>
      </c>
      <c r="X259">
        <f>INDEX([1]krishna_pos!$C$1:$W$354,MATCH(B259,[1]krishna_pos!$C:$C,0),16)</f>
        <v>0</v>
      </c>
      <c r="Y259">
        <f>INDEX([1]krishna_pos!$C$1:$W$354,MATCH(B259,[1]krishna_pos!$C:$C,0),17)</f>
        <v>0.307028313</v>
      </c>
      <c r="Z259">
        <f>INDEX([1]krishna_pos!$C$1:$W$354,MATCH(B259,[1]krishna_pos!$C:$C,0),18)</f>
        <v>0</v>
      </c>
      <c r="AA259">
        <f>INDEX([1]krishna_pos!$C$1:$W$354,MATCH(B259,[1]krishna_pos!$C:$C,0),19)</f>
        <v>0.51182444299999996</v>
      </c>
      <c r="AB259">
        <f>INDEX([1]krishna_pos!$C$1:$W$354,MATCH(B259,[1]krishna_pos!$C:$C,0),20)</f>
        <v>0</v>
      </c>
      <c r="AC259">
        <f>INDEX([1]krishna_pos!$C$1:$W$354,MATCH(B259,[1]krishna_pos!$C:$C,0),21)</f>
        <v>0.21307725399999999</v>
      </c>
      <c r="AD259">
        <f>INDEX([2]Analysis_csv!$B$1:$J$325,MATCH(B259,[2]Analysis_csv!$B:$B,0),8)</f>
        <v>2.5850228999999999E-2</v>
      </c>
      <c r="AE259">
        <f>INDEX([2]Analysis_csv!$B$1:$J$325,MATCH(B259,[2]Analysis_csv!$B:$B,0),9)</f>
        <v>3.1946190000000001E-3</v>
      </c>
      <c r="AF259">
        <f t="shared" ref="AF259:AF268" si="53">(AD259-MIN(AD:AD))/(MAX(AD:AD)-MIN(AD:AD))</f>
        <v>0.43380988953936411</v>
      </c>
      <c r="AG259">
        <f t="shared" ref="AG259:AG268" si="54">(AE259-MIN(AE:AE))/(MAX(AE:AE)-MIN(AE:AE))</f>
        <v>0.46927978315288715</v>
      </c>
      <c r="AH259">
        <f>INDEX([3]FINAL_DATASET!$B:$G,MATCH(B259,[3]FINAL_DATASET!$B:$B,0),3)</f>
        <v>6.5</v>
      </c>
      <c r="AI259">
        <f>INDEX([3]FINAL_DATASET!$B:$G,MATCH(B259,[3]FINAL_DATASET!$B:$B,0),6)</f>
        <v>3</v>
      </c>
    </row>
    <row r="260" spans="1:35" x14ac:dyDescent="0.25">
      <c r="A260">
        <v>2000</v>
      </c>
      <c r="B260" t="s">
        <v>323</v>
      </c>
      <c r="D260">
        <v>10.294876966518757</v>
      </c>
      <c r="E260">
        <v>7.9807859162257896E-2</v>
      </c>
      <c r="F260">
        <v>0.15190590014593799</v>
      </c>
      <c r="G260">
        <v>9.4969475527223804E-2</v>
      </c>
      <c r="H260">
        <v>0.18178889023730299</v>
      </c>
      <c r="I260">
        <v>8.7453414416681197E-2</v>
      </c>
      <c r="J260">
        <v>0.14532709609898201</v>
      </c>
      <c r="K260">
        <f t="shared" si="44"/>
        <v>0.16014842606082544</v>
      </c>
      <c r="L260">
        <f t="shared" si="45"/>
        <v>0.43709248004757445</v>
      </c>
      <c r="M260">
        <f t="shared" si="46"/>
        <v>0.69908828227061071</v>
      </c>
      <c r="N260">
        <f t="shared" si="47"/>
        <v>0.48494427443115862</v>
      </c>
      <c r="O260">
        <f t="shared" si="48"/>
        <v>0.97695258732484502</v>
      </c>
      <c r="P260">
        <f t="shared" si="49"/>
        <v>0.43333621711278486</v>
      </c>
      <c r="Q260">
        <f t="shared" si="50"/>
        <v>0.72735274059667188</v>
      </c>
      <c r="R260">
        <v>0.34722222222222221</v>
      </c>
      <c r="S260">
        <v>3</v>
      </c>
      <c r="T260">
        <f t="shared" si="51"/>
        <v>3.5885167464114833E-3</v>
      </c>
      <c r="U260">
        <v>3</v>
      </c>
      <c r="V260">
        <f t="shared" si="52"/>
        <v>0</v>
      </c>
      <c r="W260">
        <v>6.3</v>
      </c>
      <c r="X260">
        <f>INDEX([1]krishna_pos!$C$1:$W$354,MATCH(B260,[1]krishna_pos!$C:$C,0),16)</f>
        <v>0</v>
      </c>
      <c r="Y260">
        <f>INDEX([1]krishna_pos!$C$1:$W$354,MATCH(B260,[1]krishna_pos!$C:$C,0),17)</f>
        <v>0.21105527600000001</v>
      </c>
      <c r="Z260">
        <f>INDEX([1]krishna_pos!$C$1:$W$354,MATCH(B260,[1]krishna_pos!$C:$C,0),18)</f>
        <v>0</v>
      </c>
      <c r="AA260">
        <f>INDEX([1]krishna_pos!$C$1:$W$354,MATCH(B260,[1]krishna_pos!$C:$C,0),19)</f>
        <v>0.57435897400000002</v>
      </c>
      <c r="AB260">
        <f>INDEX([1]krishna_pos!$C$1:$W$354,MATCH(B260,[1]krishna_pos!$C:$C,0),20)</f>
        <v>0</v>
      </c>
      <c r="AC260">
        <f>INDEX([1]krishna_pos!$C$1:$W$354,MATCH(B260,[1]krishna_pos!$C:$C,0),21)</f>
        <v>0.13930348300000001</v>
      </c>
      <c r="AD260">
        <f>INDEX([2]Analysis_csv!$B$1:$J$325,MATCH(B260,[2]Analysis_csv!$B:$B,0),8)</f>
        <v>-0.119833333</v>
      </c>
      <c r="AE260">
        <f>INDEX([2]Analysis_csv!$B$1:$J$325,MATCH(B260,[2]Analysis_csv!$B:$B,0),9)</f>
        <v>4.4166667E-2</v>
      </c>
      <c r="AF260">
        <f t="shared" si="53"/>
        <v>5.6949888520149303E-2</v>
      </c>
      <c r="AG260">
        <f t="shared" si="54"/>
        <v>0.5677934338608035</v>
      </c>
      <c r="AH260">
        <f>INDEX([3]FINAL_DATASET!$B:$G,MATCH(B260,[3]FINAL_DATASET!$B:$B,0),3)</f>
        <v>6.3</v>
      </c>
      <c r="AI260">
        <f>INDEX([3]FINAL_DATASET!$B:$G,MATCH(B260,[3]FINAL_DATASET!$B:$B,0),6)</f>
        <v>1</v>
      </c>
    </row>
    <row r="261" spans="1:35" x14ac:dyDescent="0.25">
      <c r="A261">
        <v>1998</v>
      </c>
      <c r="B261" t="s">
        <v>324</v>
      </c>
      <c r="D261">
        <v>0.55464351000000001</v>
      </c>
      <c r="E261">
        <v>0.12560141517540499</v>
      </c>
      <c r="F261">
        <v>0.14279250571979901</v>
      </c>
      <c r="G261">
        <v>0.135008791034054</v>
      </c>
      <c r="H261">
        <v>0.13826875070116201</v>
      </c>
      <c r="I261">
        <v>7.0724487438091996E-2</v>
      </c>
      <c r="J261">
        <v>7.5105328826574003E-2</v>
      </c>
      <c r="K261">
        <f t="shared" si="44"/>
        <v>2.1957146288053651E-2</v>
      </c>
      <c r="L261">
        <f t="shared" si="45"/>
        <v>0.68789508492999929</v>
      </c>
      <c r="M261">
        <f t="shared" si="46"/>
        <v>0.6298592558385645</v>
      </c>
      <c r="N261">
        <f t="shared" si="47"/>
        <v>0.6893977232828794</v>
      </c>
      <c r="O261">
        <f t="shared" si="48"/>
        <v>0.74307078703952312</v>
      </c>
      <c r="P261">
        <f t="shared" si="49"/>
        <v>0.35044351381914302</v>
      </c>
      <c r="Q261">
        <f t="shared" si="50"/>
        <v>0.37589732556285138</v>
      </c>
      <c r="R261">
        <v>0.46666666666666667</v>
      </c>
      <c r="S261">
        <v>245</v>
      </c>
      <c r="T261">
        <f t="shared" si="51"/>
        <v>0.2930622009569378</v>
      </c>
      <c r="U261">
        <v>264</v>
      </c>
      <c r="V261">
        <f t="shared" si="52"/>
        <v>0.28185745140388768</v>
      </c>
      <c r="W261">
        <v>6.6</v>
      </c>
      <c r="X261">
        <f>INDEX([1]krishna_pos!$C$1:$W$354,MATCH(B261,[1]krishna_pos!$C:$C,0),16)</f>
        <v>0.69567325199999996</v>
      </c>
      <c r="Y261">
        <f>INDEX([1]krishna_pos!$C$1:$W$354,MATCH(B261,[1]krishna_pos!$C:$C,0),17)</f>
        <v>0.306989493</v>
      </c>
      <c r="Z261">
        <f>INDEX([1]krishna_pos!$C$1:$W$354,MATCH(B261,[1]krishna_pos!$C:$C,0),18)</f>
        <v>0.78563098899999995</v>
      </c>
      <c r="AA261">
        <f>INDEX([1]krishna_pos!$C$1:$W$354,MATCH(B261,[1]krishna_pos!$C:$C,0),19)</f>
        <v>0.55954814399999997</v>
      </c>
      <c r="AB261">
        <f>INDEX([1]krishna_pos!$C$1:$W$354,MATCH(B261,[1]krishna_pos!$C:$C,0),20)</f>
        <v>0.68299413600000003</v>
      </c>
      <c r="AC261">
        <f>INDEX([1]krishna_pos!$C$1:$W$354,MATCH(B261,[1]krishna_pos!$C:$C,0),21)</f>
        <v>0.21918380100000001</v>
      </c>
      <c r="AD261">
        <f>INDEX([2]Analysis_csv!$B$1:$J$325,MATCH(B261,[2]Analysis_csv!$B:$B,0),8)</f>
        <v>-3.1853060000000002E-3</v>
      </c>
      <c r="AE261">
        <f>INDEX([2]Analysis_csv!$B$1:$J$325,MATCH(B261,[2]Analysis_csv!$B:$B,0),9)</f>
        <v>-5.6313636E-2</v>
      </c>
      <c r="AF261">
        <f t="shared" si="53"/>
        <v>0.35869961903613845</v>
      </c>
      <c r="AG261">
        <f t="shared" si="54"/>
        <v>0.32619746890519274</v>
      </c>
      <c r="AH261">
        <f>INDEX([3]FINAL_DATASET!$B:$G,MATCH(B261,[3]FINAL_DATASET!$B:$B,0),3)</f>
        <v>6.6</v>
      </c>
      <c r="AI261">
        <f>INDEX([3]FINAL_DATASET!$B:$G,MATCH(B261,[3]FINAL_DATASET!$B:$B,0),6)</f>
        <v>3</v>
      </c>
    </row>
    <row r="262" spans="1:35" x14ac:dyDescent="0.25">
      <c r="A262">
        <v>1999</v>
      </c>
      <c r="B262" t="s">
        <v>325</v>
      </c>
      <c r="D262">
        <v>4.344452957142857</v>
      </c>
      <c r="E262">
        <v>0.12769193300487999</v>
      </c>
      <c r="F262">
        <v>0.112407057254563</v>
      </c>
      <c r="G262">
        <v>0.11714310947506</v>
      </c>
      <c r="H262">
        <v>0.10958684473991701</v>
      </c>
      <c r="I262">
        <v>0.106009097269885</v>
      </c>
      <c r="J262">
        <v>0.107917832878419</v>
      </c>
      <c r="K262">
        <f t="shared" si="44"/>
        <v>7.572573612047781E-2</v>
      </c>
      <c r="L262">
        <f t="shared" si="45"/>
        <v>0.6993444538550716</v>
      </c>
      <c r="M262">
        <f t="shared" si="46"/>
        <v>0.39903911170917211</v>
      </c>
      <c r="N262">
        <f t="shared" si="47"/>
        <v>0.59816988473004984</v>
      </c>
      <c r="O262">
        <f t="shared" si="48"/>
        <v>0.58893121227415413</v>
      </c>
      <c r="P262">
        <f t="shared" si="49"/>
        <v>0.52528059077943678</v>
      </c>
      <c r="Q262">
        <f t="shared" si="50"/>
        <v>0.54012179153369544</v>
      </c>
      <c r="R262">
        <v>0.10526315789473684</v>
      </c>
      <c r="S262">
        <v>21</v>
      </c>
      <c r="T262">
        <f t="shared" si="51"/>
        <v>2.5119617224880382E-2</v>
      </c>
      <c r="U262">
        <v>301</v>
      </c>
      <c r="V262">
        <f t="shared" si="52"/>
        <v>0.32181425485961124</v>
      </c>
      <c r="W262">
        <v>4.3</v>
      </c>
      <c r="X262">
        <f>INDEX([1]krishna_pos!$C$1:$W$354,MATCH(B262,[1]krishna_pos!$C:$C,0),16)</f>
        <v>0.66090733599999996</v>
      </c>
      <c r="Y262">
        <f>INDEX([1]krishna_pos!$C$1:$W$354,MATCH(B262,[1]krishna_pos!$C:$C,0),17)</f>
        <v>0.21440535999999999</v>
      </c>
      <c r="Z262">
        <f>INDEX([1]krishna_pos!$C$1:$W$354,MATCH(B262,[1]krishna_pos!$C:$C,0),18)</f>
        <v>0.75986212200000003</v>
      </c>
      <c r="AA262">
        <f>INDEX([1]krishna_pos!$C$1:$W$354,MATCH(B262,[1]krishna_pos!$C:$C,0),19)</f>
        <v>0.42051282099999998</v>
      </c>
      <c r="AB262">
        <f>INDEX([1]krishna_pos!$C$1:$W$354,MATCH(B262,[1]krishna_pos!$C:$C,0),20)</f>
        <v>0.66886446899999996</v>
      </c>
      <c r="AC262">
        <f>INDEX([1]krishna_pos!$C$1:$W$354,MATCH(B262,[1]krishna_pos!$C:$C,0),21)</f>
        <v>0.20895522399999999</v>
      </c>
      <c r="AD262">
        <f>INDEX([2]Analysis_csv!$B$1:$J$325,MATCH(B262,[2]Analysis_csv!$B:$B,0),8)</f>
        <v>9.3195238E-2</v>
      </c>
      <c r="AE262">
        <f>INDEX([2]Analysis_csv!$B$1:$J$325,MATCH(B262,[2]Analysis_csv!$B:$B,0),9)</f>
        <v>8.3938537999999993E-2</v>
      </c>
      <c r="AF262">
        <f t="shared" si="53"/>
        <v>0.60802062280231817</v>
      </c>
      <c r="AG262">
        <f t="shared" si="54"/>
        <v>0.66342136555936804</v>
      </c>
      <c r="AH262">
        <f>INDEX([3]FINAL_DATASET!$B:$G,MATCH(B262,[3]FINAL_DATASET!$B:$B,0),3)</f>
        <v>4.3</v>
      </c>
      <c r="AI262">
        <f>INDEX([3]FINAL_DATASET!$B:$G,MATCH(B262,[3]FINAL_DATASET!$B:$B,0),6)</f>
        <v>2</v>
      </c>
    </row>
    <row r="263" spans="1:35" x14ac:dyDescent="0.25">
      <c r="A263">
        <v>1988</v>
      </c>
      <c r="B263" t="s">
        <v>326</v>
      </c>
      <c r="D263">
        <v>2.36</v>
      </c>
      <c r="E263">
        <v>8.0071692671681696E-2</v>
      </c>
      <c r="F263">
        <v>8.9629832632574194E-2</v>
      </c>
      <c r="G263">
        <v>0.117216004178188</v>
      </c>
      <c r="H263">
        <v>0.125479934434584</v>
      </c>
      <c r="I263">
        <v>9.9257748999996898E-2</v>
      </c>
      <c r="J263">
        <v>9.6070745082893497E-2</v>
      </c>
      <c r="K263">
        <f t="shared" si="44"/>
        <v>4.7570959849391754E-2</v>
      </c>
      <c r="L263">
        <f t="shared" si="45"/>
        <v>0.43853744604671552</v>
      </c>
      <c r="M263">
        <f t="shared" si="46"/>
        <v>0.22601411008281663</v>
      </c>
      <c r="N263">
        <f t="shared" si="47"/>
        <v>0.59854210821261666</v>
      </c>
      <c r="O263">
        <f t="shared" si="48"/>
        <v>0.67434234536112347</v>
      </c>
      <c r="P263">
        <f t="shared" si="49"/>
        <v>0.49182730894706717</v>
      </c>
      <c r="Q263">
        <f t="shared" si="50"/>
        <v>0.48082788139944332</v>
      </c>
      <c r="R263">
        <v>0.26923076923076922</v>
      </c>
      <c r="S263">
        <v>65</v>
      </c>
      <c r="T263">
        <f t="shared" si="51"/>
        <v>7.7751196172248807E-2</v>
      </c>
      <c r="U263">
        <v>233</v>
      </c>
      <c r="V263">
        <f t="shared" si="52"/>
        <v>0.24838012958963282</v>
      </c>
      <c r="W263">
        <v>7.1</v>
      </c>
      <c r="X263">
        <f>INDEX([1]krishna_pos!$C$1:$W$354,MATCH(B263,[1]krishna_pos!$C:$C,0),16)</f>
        <v>0.67583888199999997</v>
      </c>
      <c r="Y263">
        <f>INDEX([1]krishna_pos!$C$1:$W$354,MATCH(B263,[1]krishna_pos!$C:$C,0),17)</f>
        <v>0.27058368799999999</v>
      </c>
      <c r="Z263">
        <f>INDEX([1]krishna_pos!$C$1:$W$354,MATCH(B263,[1]krishna_pos!$C:$C,0),18)</f>
        <v>0.88329383100000003</v>
      </c>
      <c r="AA263">
        <f>INDEX([1]krishna_pos!$C$1:$W$354,MATCH(B263,[1]krishna_pos!$C:$C,0),19)</f>
        <v>0.45680473399999999</v>
      </c>
      <c r="AB263">
        <f>INDEX([1]krishna_pos!$C$1:$W$354,MATCH(B263,[1]krishna_pos!$C:$C,0),20)</f>
        <v>0.75758701799999995</v>
      </c>
      <c r="AC263">
        <f>INDEX([1]krishna_pos!$C$1:$W$354,MATCH(B263,[1]krishna_pos!$C:$C,0),21)</f>
        <v>0.1836969</v>
      </c>
      <c r="AD263">
        <f>INDEX([2]Analysis_csv!$B$1:$J$325,MATCH(B263,[2]Analysis_csv!$B:$B,0),8)</f>
        <v>-1.9435384999999999E-2</v>
      </c>
      <c r="AE263">
        <f>INDEX([2]Analysis_csv!$B$1:$J$325,MATCH(B263,[2]Analysis_csv!$B:$B,0),9)</f>
        <v>3.5591416000000001E-2</v>
      </c>
      <c r="AF263">
        <f t="shared" si="53"/>
        <v>0.31666327187088777</v>
      </c>
      <c r="AG263">
        <f t="shared" si="54"/>
        <v>0.54717500439526379</v>
      </c>
      <c r="AH263">
        <f>INDEX([3]FINAL_DATASET!$B:$G,MATCH(B263,[3]FINAL_DATASET!$B:$B,0),3)</f>
        <v>7.1</v>
      </c>
      <c r="AI263">
        <f>INDEX([3]FINAL_DATASET!$B:$G,MATCH(B263,[3]FINAL_DATASET!$B:$B,0),6)</f>
        <v>3</v>
      </c>
    </row>
    <row r="264" spans="1:35" x14ac:dyDescent="0.25">
      <c r="A264">
        <v>1985</v>
      </c>
      <c r="B264" t="s">
        <v>327</v>
      </c>
      <c r="D264">
        <v>0.30649812352941175</v>
      </c>
      <c r="E264">
        <v>8.4969371327281898E-2</v>
      </c>
      <c r="F264">
        <v>8.6731898159343498E-2</v>
      </c>
      <c r="G264">
        <v>0.112467282075302</v>
      </c>
      <c r="H264">
        <v>0.110035736056383</v>
      </c>
      <c r="I264">
        <v>5.0483554802475301E-2</v>
      </c>
      <c r="J264">
        <v>6.1332520348179903E-2</v>
      </c>
      <c r="K264">
        <f t="shared" si="44"/>
        <v>1.8436539859146173E-2</v>
      </c>
      <c r="L264">
        <f t="shared" si="45"/>
        <v>0.46536110141754827</v>
      </c>
      <c r="M264">
        <f t="shared" si="46"/>
        <v>0.20400022888063743</v>
      </c>
      <c r="N264">
        <f t="shared" si="47"/>
        <v>0.57429362645703275</v>
      </c>
      <c r="O264">
        <f t="shared" si="48"/>
        <v>0.59134360135071795</v>
      </c>
      <c r="P264">
        <f t="shared" si="49"/>
        <v>0.25014863982643804</v>
      </c>
      <c r="Q264">
        <f t="shared" si="50"/>
        <v>0.30696530764342633</v>
      </c>
      <c r="R264">
        <v>0.13333333333333333</v>
      </c>
      <c r="S264">
        <v>119</v>
      </c>
      <c r="T264">
        <f t="shared" si="51"/>
        <v>0.1423444976076555</v>
      </c>
      <c r="U264">
        <v>238</v>
      </c>
      <c r="V264">
        <f t="shared" si="52"/>
        <v>0.25377969762419006</v>
      </c>
      <c r="W264">
        <v>7.6</v>
      </c>
      <c r="X264">
        <f>INDEX([1]krishna_pos!$C$1:$W$354,MATCH(B264,[1]krishna_pos!$C:$C,0),16)</f>
        <v>0.69523128899999997</v>
      </c>
      <c r="Y264">
        <f>INDEX([1]krishna_pos!$C$1:$W$354,MATCH(B264,[1]krishna_pos!$C:$C,0),17)</f>
        <v>0.27828028999999999</v>
      </c>
      <c r="Z264">
        <f>INDEX([1]krishna_pos!$C$1:$W$354,MATCH(B264,[1]krishna_pos!$C:$C,0),18)</f>
        <v>0.864130061</v>
      </c>
      <c r="AA264">
        <f>INDEX([1]krishna_pos!$C$1:$W$354,MATCH(B264,[1]krishna_pos!$C:$C,0),19)</f>
        <v>0.612649573</v>
      </c>
      <c r="AB264">
        <f>INDEX([1]krishna_pos!$C$1:$W$354,MATCH(B264,[1]krishna_pos!$C:$C,0),20)</f>
        <v>0.70874424700000005</v>
      </c>
      <c r="AC264">
        <f>INDEX([1]krishna_pos!$C$1:$W$354,MATCH(B264,[1]krishna_pos!$C:$C,0),21)</f>
        <v>0.21359867299999999</v>
      </c>
      <c r="AD264">
        <f>INDEX([2]Analysis_csv!$B$1:$J$325,MATCH(B264,[2]Analysis_csv!$B:$B,0),8)</f>
        <v>5.7887395000000001E-2</v>
      </c>
      <c r="AE264">
        <f>INDEX([2]Analysis_csv!$B$1:$J$325,MATCH(B264,[2]Analysis_csv!$B:$B,0),9)</f>
        <v>-2.2337394999999999E-2</v>
      </c>
      <c r="AF264">
        <f t="shared" si="53"/>
        <v>0.51668489784958627</v>
      </c>
      <c r="AG264">
        <f t="shared" si="54"/>
        <v>0.40789032297589939</v>
      </c>
      <c r="AH264">
        <f>INDEX([3]FINAL_DATASET!$B:$G,MATCH(B264,[3]FINAL_DATASET!$B:$B,0),3)</f>
        <v>7.6</v>
      </c>
      <c r="AI264">
        <f>INDEX([3]FINAL_DATASET!$B:$G,MATCH(B264,[3]FINAL_DATASET!$B:$B,0),6)</f>
        <v>3</v>
      </c>
    </row>
    <row r="265" spans="1:35" x14ac:dyDescent="0.25">
      <c r="A265">
        <v>2009</v>
      </c>
      <c r="B265" t="s">
        <v>328</v>
      </c>
      <c r="D265">
        <v>0.63628180000000001</v>
      </c>
      <c r="E265">
        <v>9.4103846466651903E-2</v>
      </c>
      <c r="F265">
        <v>0.10768573804692901</v>
      </c>
      <c r="G265">
        <v>0.123944768992732</v>
      </c>
      <c r="H265">
        <v>0.14102453301575099</v>
      </c>
      <c r="I265">
        <v>0.16270056349467499</v>
      </c>
      <c r="J265">
        <v>0.165683123226435</v>
      </c>
      <c r="K265">
        <f t="shared" si="44"/>
        <v>2.3115403923655832E-2</v>
      </c>
      <c r="L265">
        <f t="shared" si="45"/>
        <v>0.51538888608074473</v>
      </c>
      <c r="M265">
        <f t="shared" si="46"/>
        <v>0.36317406330504015</v>
      </c>
      <c r="N265">
        <f t="shared" si="47"/>
        <v>0.6329013162917595</v>
      </c>
      <c r="O265">
        <f t="shared" si="48"/>
        <v>0.75788065060614329</v>
      </c>
      <c r="P265">
        <f t="shared" si="49"/>
        <v>0.80618975459296316</v>
      </c>
      <c r="Q265">
        <f t="shared" si="50"/>
        <v>0.82923334315635411</v>
      </c>
      <c r="R265">
        <v>0.37931034482758619</v>
      </c>
      <c r="S265">
        <v>118</v>
      </c>
      <c r="T265">
        <f t="shared" si="51"/>
        <v>0.14114832535885166</v>
      </c>
      <c r="U265">
        <v>249</v>
      </c>
      <c r="V265">
        <f t="shared" si="52"/>
        <v>0.26565874730021599</v>
      </c>
      <c r="W265">
        <v>7.8</v>
      </c>
      <c r="X265">
        <f>INDEX([1]krishna_pos!$C$1:$W$354,MATCH(B265,[1]krishna_pos!$C:$C,0),16)</f>
        <v>0.64148783300000001</v>
      </c>
      <c r="Y265">
        <f>INDEX([1]krishna_pos!$C$1:$W$354,MATCH(B265,[1]krishna_pos!$C:$C,0),17)</f>
        <v>0.39226435199999998</v>
      </c>
      <c r="Z265">
        <f>INDEX([1]krishna_pos!$C$1:$W$354,MATCH(B265,[1]krishna_pos!$C:$C,0),18)</f>
        <v>0.87472500099999995</v>
      </c>
      <c r="AA265">
        <f>INDEX([1]krishna_pos!$C$1:$W$354,MATCH(B265,[1]krishna_pos!$C:$C,0),19)</f>
        <v>0.56130536099999995</v>
      </c>
      <c r="AB265">
        <f>INDEX([1]krishna_pos!$C$1:$W$354,MATCH(B265,[1]krishna_pos!$C:$C,0),20)</f>
        <v>0.633444075</v>
      </c>
      <c r="AC265">
        <f>INDEX([1]krishna_pos!$C$1:$W$354,MATCH(B265,[1]krishna_pos!$C:$C,0),21)</f>
        <v>0.31026684799999998</v>
      </c>
      <c r="AD265">
        <f>INDEX([2]Analysis_csv!$B$1:$J$325,MATCH(B265,[2]Analysis_csv!$B:$B,0),8)</f>
        <v>-4.826271E-3</v>
      </c>
      <c r="AE265">
        <f>INDEX([2]Analysis_csv!$B$1:$J$325,MATCH(B265,[2]Analysis_csv!$B:$B,0),9)</f>
        <v>-3.49E-2</v>
      </c>
      <c r="AF265">
        <f t="shared" si="53"/>
        <v>0.35445470586211481</v>
      </c>
      <c r="AG265">
        <f t="shared" si="54"/>
        <v>0.37768465493237063</v>
      </c>
      <c r="AH265">
        <f>INDEX([3]FINAL_DATASET!$B:$G,MATCH(B265,[3]FINAL_DATASET!$B:$B,0),3)</f>
        <v>7.8</v>
      </c>
      <c r="AI265">
        <f>INDEX([3]FINAL_DATASET!$B:$G,MATCH(B265,[3]FINAL_DATASET!$B:$B,0),6)</f>
        <v>3</v>
      </c>
    </row>
    <row r="266" spans="1:35" x14ac:dyDescent="0.25">
      <c r="A266">
        <v>2002</v>
      </c>
      <c r="B266" t="s">
        <v>329</v>
      </c>
      <c r="D266">
        <v>4.7255827500000001</v>
      </c>
      <c r="E266">
        <v>0.126708513750662</v>
      </c>
      <c r="F266">
        <v>0.12978636797080401</v>
      </c>
      <c r="G266">
        <v>0.146823701873008</v>
      </c>
      <c r="H266">
        <v>0.14758355284268701</v>
      </c>
      <c r="I266">
        <v>0.13889024583727899</v>
      </c>
      <c r="J266">
        <v>0.152288357075611</v>
      </c>
      <c r="K266">
        <f t="shared" si="44"/>
        <v>8.113308226567835E-2</v>
      </c>
      <c r="L266">
        <f t="shared" si="45"/>
        <v>0.69395845346282004</v>
      </c>
      <c r="M266">
        <f t="shared" si="46"/>
        <v>0.53105937821870852</v>
      </c>
      <c r="N266">
        <f t="shared" si="47"/>
        <v>0.74972840672045349</v>
      </c>
      <c r="O266">
        <f t="shared" si="48"/>
        <v>0.79312951197426895</v>
      </c>
      <c r="P266">
        <f t="shared" si="49"/>
        <v>0.68820839216440077</v>
      </c>
      <c r="Q266">
        <f t="shared" si="50"/>
        <v>0.76219340269805436</v>
      </c>
      <c r="R266">
        <v>0.3392857142857143</v>
      </c>
      <c r="S266">
        <v>5</v>
      </c>
      <c r="T266">
        <f t="shared" si="51"/>
        <v>5.9808612440191387E-3</v>
      </c>
      <c r="U266">
        <v>407</v>
      </c>
      <c r="V266">
        <f t="shared" si="52"/>
        <v>0.43628509719222464</v>
      </c>
      <c r="W266">
        <v>5.6</v>
      </c>
      <c r="X266">
        <f>INDEX([1]krishna_pos!$C$1:$W$354,MATCH(B266,[1]krishna_pos!$C:$C,0),16)</f>
        <v>0.60882745900000002</v>
      </c>
      <c r="Y266">
        <f>INDEX([1]krishna_pos!$C$1:$W$354,MATCH(B266,[1]krishna_pos!$C:$C,0),17)</f>
        <v>0.35506390999999998</v>
      </c>
      <c r="Z266">
        <f>INDEX([1]krishna_pos!$C$1:$W$354,MATCH(B266,[1]krishna_pos!$C:$C,0),18)</f>
        <v>0.85827582300000005</v>
      </c>
      <c r="AA266">
        <f>INDEX([1]krishna_pos!$C$1:$W$354,MATCH(B266,[1]krishna_pos!$C:$C,0),19)</f>
        <v>0.51461022199999995</v>
      </c>
      <c r="AB266">
        <f>INDEX([1]krishna_pos!$C$1:$W$354,MATCH(B266,[1]krishna_pos!$C:$C,0),20)</f>
        <v>0.73354782100000004</v>
      </c>
      <c r="AC266">
        <f>INDEX([1]krishna_pos!$C$1:$W$354,MATCH(B266,[1]krishna_pos!$C:$C,0),21)</f>
        <v>0.20194330399999999</v>
      </c>
      <c r="AD266">
        <f>INDEX([2]Analysis_csv!$B$1:$J$325,MATCH(B266,[2]Analysis_csv!$B:$B,0),8)</f>
        <v>-2.3684930000000002E-3</v>
      </c>
      <c r="AE266">
        <f>INDEX([2]Analysis_csv!$B$1:$J$325,MATCH(B266,[2]Analysis_csv!$B:$B,0),9)</f>
        <v>-1.0368732E-2</v>
      </c>
      <c r="AF266">
        <f t="shared" si="53"/>
        <v>0.36081258321539506</v>
      </c>
      <c r="AG266">
        <f t="shared" si="54"/>
        <v>0.43666791022813445</v>
      </c>
      <c r="AH266">
        <f>INDEX([3]FINAL_DATASET!$B:$G,MATCH(B266,[3]FINAL_DATASET!$B:$B,0),3)</f>
        <v>5.6</v>
      </c>
      <c r="AI266">
        <f>INDEX([3]FINAL_DATASET!$B:$G,MATCH(B266,[3]FINAL_DATASET!$B:$B,0),6)</f>
        <v>1</v>
      </c>
    </row>
    <row r="267" spans="1:35" x14ac:dyDescent="0.25">
      <c r="A267">
        <v>2000</v>
      </c>
      <c r="B267" t="s">
        <v>330</v>
      </c>
      <c r="D267">
        <v>0.42506909999999998</v>
      </c>
      <c r="E267">
        <v>0.117515224744056</v>
      </c>
      <c r="F267">
        <v>0.101213160108688</v>
      </c>
      <c r="G267">
        <v>0.143804906432041</v>
      </c>
      <c r="H267">
        <v>0.10712464768228699</v>
      </c>
      <c r="I267">
        <v>0</v>
      </c>
      <c r="J267">
        <v>0</v>
      </c>
      <c r="K267">
        <f t="shared" si="44"/>
        <v>2.0118786496819075E-2</v>
      </c>
      <c r="L267">
        <f t="shared" si="45"/>
        <v>0.64360855642421066</v>
      </c>
      <c r="M267">
        <f t="shared" si="46"/>
        <v>0.31400574596712749</v>
      </c>
      <c r="N267">
        <f t="shared" si="47"/>
        <v>0.73431347938039282</v>
      </c>
      <c r="O267">
        <f t="shared" si="48"/>
        <v>0.57569910671030344</v>
      </c>
      <c r="P267">
        <f t="shared" si="49"/>
        <v>0</v>
      </c>
      <c r="Q267">
        <f t="shared" si="50"/>
        <v>0</v>
      </c>
      <c r="R267">
        <v>0.28000000000000003</v>
      </c>
      <c r="S267">
        <v>61</v>
      </c>
      <c r="T267">
        <f t="shared" si="51"/>
        <v>7.2966507177033499E-2</v>
      </c>
      <c r="U267">
        <v>114</v>
      </c>
      <c r="V267">
        <f t="shared" si="52"/>
        <v>0.11987041036717062</v>
      </c>
      <c r="W267">
        <v>7.4</v>
      </c>
      <c r="X267">
        <f>INDEX([1]krishna_pos!$C$1:$W$354,MATCH(B267,[1]krishna_pos!$C:$C,0),16)</f>
        <v>0.63590294800000002</v>
      </c>
      <c r="Y267">
        <f>INDEX([1]krishna_pos!$C$1:$W$354,MATCH(B267,[1]krishna_pos!$C:$C,0),17)</f>
        <v>0.25850181100000003</v>
      </c>
      <c r="Z267">
        <f>INDEX([1]krishna_pos!$C$1:$W$354,MATCH(B267,[1]krishna_pos!$C:$C,0),18)</f>
        <v>0.90917214999999996</v>
      </c>
      <c r="AA267">
        <f>INDEX([1]krishna_pos!$C$1:$W$354,MATCH(B267,[1]krishna_pos!$C:$C,0),19)</f>
        <v>0.59606440100000002</v>
      </c>
      <c r="AB267">
        <f>INDEX([1]krishna_pos!$C$1:$W$354,MATCH(B267,[1]krishna_pos!$C:$C,0),20)</f>
        <v>0.61538461499999997</v>
      </c>
      <c r="AC267">
        <f>INDEX([1]krishna_pos!$C$1:$W$354,MATCH(B267,[1]krishna_pos!$C:$C,0),21)</f>
        <v>0.233252343</v>
      </c>
      <c r="AD267">
        <f>INDEX([2]Analysis_csv!$B$1:$J$325,MATCH(B267,[2]Analysis_csv!$B:$B,0),8)</f>
        <v>-3.144918E-2</v>
      </c>
      <c r="AE267">
        <f>INDEX([2]Analysis_csv!$B$1:$J$325,MATCH(B267,[2]Analysis_csv!$B:$B,0),9)</f>
        <v>2.9318421000000001E-2</v>
      </c>
      <c r="AF267">
        <f t="shared" si="53"/>
        <v>0.28558551173248153</v>
      </c>
      <c r="AG267">
        <f t="shared" si="54"/>
        <v>0.53209214501946422</v>
      </c>
      <c r="AH267">
        <f>INDEX([3]FINAL_DATASET!$B:$G,MATCH(B267,[3]FINAL_DATASET!$B:$B,0),3)</f>
        <v>7.4</v>
      </c>
      <c r="AI267">
        <f>INDEX([3]FINAL_DATASET!$B:$G,MATCH(B267,[3]FINAL_DATASET!$B:$B,0),6)</f>
        <v>1</v>
      </c>
    </row>
    <row r="268" spans="1:35" x14ac:dyDescent="0.25">
      <c r="A268">
        <v>1974</v>
      </c>
      <c r="B268" t="s">
        <v>331</v>
      </c>
      <c r="D268">
        <v>2.9635483142857142</v>
      </c>
      <c r="E268">
        <v>0.107887744667459</v>
      </c>
      <c r="F268">
        <v>9.4795085312907798E-2</v>
      </c>
      <c r="G268">
        <v>9.61184107862635E-2</v>
      </c>
      <c r="H268">
        <v>0.100548185832223</v>
      </c>
      <c r="I268">
        <v>0</v>
      </c>
      <c r="J268">
        <v>0</v>
      </c>
      <c r="K268">
        <f t="shared" si="44"/>
        <v>5.6133907988999449E-2</v>
      </c>
      <c r="L268">
        <f t="shared" si="45"/>
        <v>0.59088067739749883</v>
      </c>
      <c r="M268">
        <f t="shared" si="46"/>
        <v>0.2652514565219643</v>
      </c>
      <c r="N268">
        <f t="shared" si="47"/>
        <v>0.49081110240372822</v>
      </c>
      <c r="O268">
        <f t="shared" si="48"/>
        <v>0.54035651007815366</v>
      </c>
      <c r="P268">
        <f t="shared" si="49"/>
        <v>0</v>
      </c>
      <c r="Q268">
        <f t="shared" si="50"/>
        <v>0</v>
      </c>
      <c r="R268">
        <v>0.2608695652173913</v>
      </c>
      <c r="S268">
        <v>121</v>
      </c>
      <c r="T268">
        <f t="shared" si="51"/>
        <v>0.14473684210526316</v>
      </c>
      <c r="U268">
        <v>455</v>
      </c>
      <c r="V268">
        <f t="shared" si="52"/>
        <v>0.48812095032397407</v>
      </c>
      <c r="W268">
        <v>8</v>
      </c>
      <c r="X268">
        <f>INDEX([1]krishna_pos!$C$1:$W$354,MATCH(B268,[1]krishna_pos!$C:$C,0),16)</f>
        <v>0.61083599099999997</v>
      </c>
      <c r="Y268">
        <f>INDEX([1]krishna_pos!$C$1:$W$354,MATCH(B268,[1]krishna_pos!$C:$C,0),17)</f>
        <v>0.34495055899999999</v>
      </c>
      <c r="Z268">
        <f>INDEX([1]krishna_pos!$C$1:$W$354,MATCH(B268,[1]krishna_pos!$C:$C,0),18)</f>
        <v>0.86035113399999996</v>
      </c>
      <c r="AA268">
        <f>INDEX([1]krishna_pos!$C$1:$W$354,MATCH(B268,[1]krishna_pos!$C:$C,0),19)</f>
        <v>0.711000827</v>
      </c>
      <c r="AB268">
        <f>INDEX([1]krishna_pos!$C$1:$W$354,MATCH(B268,[1]krishna_pos!$C:$C,0),20)</f>
        <v>0.68439772799999998</v>
      </c>
      <c r="AC268">
        <f>INDEX([1]krishna_pos!$C$1:$W$354,MATCH(B268,[1]krishna_pos!$C:$C,0),21)</f>
        <v>0.238164019</v>
      </c>
      <c r="AD268">
        <f>INDEX([2]Analysis_csv!$B$1:$J$325,MATCH(B268,[2]Analysis_csv!$B:$B,0),8)</f>
        <v>0.18254710699999999</v>
      </c>
      <c r="AE268">
        <f>INDEX([2]Analysis_csv!$B$1:$J$325,MATCH(B268,[2]Analysis_csv!$B:$B,0),9)</f>
        <v>8.6947472999999997E-2</v>
      </c>
      <c r="AF268">
        <f t="shared" si="53"/>
        <v>0.83915957204361113</v>
      </c>
      <c r="AG268">
        <f t="shared" si="54"/>
        <v>0.67065608254478259</v>
      </c>
      <c r="AH268">
        <f>INDEX([3]FINAL_DATASET!$B:$G,MATCH(B268,[3]FINAL_DATASET!$B:$B,0),3)</f>
        <v>8</v>
      </c>
      <c r="AI268">
        <f>INDEX([3]FINAL_DATASET!$B:$G,MATCH(B268,[3]FINAL_DATASET!$B:$B,0),6)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5FB3-E81D-4D88-B65C-50C12E607D70}">
  <dimension ref="A1:G21"/>
  <sheetViews>
    <sheetView workbookViewId="0">
      <selection activeCell="L13" sqref="L13"/>
    </sheetView>
  </sheetViews>
  <sheetFormatPr defaultRowHeight="15" x14ac:dyDescent="0.25"/>
  <sheetData>
    <row r="1" spans="1:7" x14ac:dyDescent="0.25">
      <c r="A1" t="s">
        <v>2332</v>
      </c>
    </row>
    <row r="2" spans="1:7" ht="15.75" thickBot="1" x14ac:dyDescent="0.3"/>
    <row r="3" spans="1:7" x14ac:dyDescent="0.25">
      <c r="A3" s="5" t="s">
        <v>2333</v>
      </c>
      <c r="B3" s="5"/>
    </row>
    <row r="4" spans="1:7" x14ac:dyDescent="0.25">
      <c r="A4" s="2" t="s">
        <v>2334</v>
      </c>
      <c r="B4" s="2">
        <v>0.57454504251359761</v>
      </c>
    </row>
    <row r="5" spans="1:7" x14ac:dyDescent="0.25">
      <c r="A5" s="2" t="s">
        <v>2335</v>
      </c>
      <c r="B5" s="2">
        <v>0.33010200587695165</v>
      </c>
    </row>
    <row r="6" spans="1:7" x14ac:dyDescent="0.25">
      <c r="A6" s="2" t="s">
        <v>2336</v>
      </c>
      <c r="B6" s="2">
        <v>0.31865830252193589</v>
      </c>
    </row>
    <row r="7" spans="1:7" x14ac:dyDescent="0.25">
      <c r="A7" s="2" t="s">
        <v>2337</v>
      </c>
      <c r="B7" s="2">
        <v>0.12077515832450354</v>
      </c>
    </row>
    <row r="8" spans="1:7" ht="15.75" thickBot="1" x14ac:dyDescent="0.3">
      <c r="A8" s="3" t="s">
        <v>2338</v>
      </c>
      <c r="B8" s="3">
        <v>267</v>
      </c>
    </row>
    <row r="10" spans="1:7" ht="15.75" thickBot="1" x14ac:dyDescent="0.3">
      <c r="A10" t="s">
        <v>2339</v>
      </c>
    </row>
    <row r="11" spans="1:7" x14ac:dyDescent="0.25">
      <c r="A11" s="4"/>
      <c r="B11" s="4" t="s">
        <v>2344</v>
      </c>
      <c r="C11" s="4" t="s">
        <v>2345</v>
      </c>
      <c r="D11" s="4" t="s">
        <v>2346</v>
      </c>
      <c r="E11" s="4" t="s">
        <v>2347</v>
      </c>
      <c r="F11" s="4" t="s">
        <v>2348</v>
      </c>
    </row>
    <row r="12" spans="1:7" x14ac:dyDescent="0.25">
      <c r="A12" s="2" t="s">
        <v>2340</v>
      </c>
      <c r="B12" s="2">
        <v>4</v>
      </c>
      <c r="C12" s="2">
        <v>1.890385882940663</v>
      </c>
      <c r="D12" s="2">
        <v>0.47259647073516575</v>
      </c>
      <c r="E12" s="2">
        <v>32.399271347008835</v>
      </c>
      <c r="F12" s="2">
        <v>6.0594312377131951E-22</v>
      </c>
    </row>
    <row r="13" spans="1:7" x14ac:dyDescent="0.25">
      <c r="A13" s="2" t="s">
        <v>2341</v>
      </c>
      <c r="B13" s="2">
        <v>263</v>
      </c>
      <c r="C13" s="2">
        <v>3.8362860223652397</v>
      </c>
      <c r="D13" s="2">
        <v>1.4586638868308896E-2</v>
      </c>
      <c r="E13" s="2"/>
      <c r="F13" s="2"/>
    </row>
    <row r="14" spans="1:7" ht="15.75" thickBot="1" x14ac:dyDescent="0.3">
      <c r="A14" s="3" t="s">
        <v>2342</v>
      </c>
      <c r="B14" s="3">
        <v>267</v>
      </c>
      <c r="C14" s="3">
        <v>5.7266719053059028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2349</v>
      </c>
      <c r="C16" s="4" t="s">
        <v>2337</v>
      </c>
      <c r="D16" s="4" t="s">
        <v>2350</v>
      </c>
      <c r="E16" s="4" t="s">
        <v>2351</v>
      </c>
      <c r="F16" s="4" t="s">
        <v>2406</v>
      </c>
      <c r="G16" s="4" t="s">
        <v>2407</v>
      </c>
    </row>
    <row r="17" spans="1:7" x14ac:dyDescent="0.25">
      <c r="A17" s="2" t="s">
        <v>2343</v>
      </c>
      <c r="B17" s="2">
        <v>0</v>
      </c>
      <c r="C17" s="2" t="e">
        <v>#N/A</v>
      </c>
      <c r="D17" s="2" t="e">
        <v>#N/A</v>
      </c>
      <c r="E17" s="2" t="e">
        <v>#N/A</v>
      </c>
    </row>
    <row r="18" spans="1:7" x14ac:dyDescent="0.25">
      <c r="A18" s="2" t="s">
        <v>2362</v>
      </c>
      <c r="B18" s="2">
        <v>0.22677777669443844</v>
      </c>
      <c r="C18" s="2">
        <v>7.0710177169695604E-2</v>
      </c>
      <c r="D18" s="2">
        <v>3.2071447954401253</v>
      </c>
      <c r="E18" s="2">
        <v>1.5065110640621151E-3</v>
      </c>
      <c r="F18">
        <f>G18^2*$B$12*C18^2/$D$13^2</f>
        <v>1.936373622620396</v>
      </c>
      <c r="G18" s="2">
        <v>0.14352841499448157</v>
      </c>
    </row>
    <row r="19" spans="1:7" x14ac:dyDescent="0.25">
      <c r="A19" s="2" t="s">
        <v>2363</v>
      </c>
      <c r="B19" s="2">
        <v>-0.13461014759599141</v>
      </c>
      <c r="C19" s="2">
        <v>7.8359571121724952E-2</v>
      </c>
      <c r="D19" s="2">
        <v>-1.7178520207427623</v>
      </c>
      <c r="E19" s="2">
        <v>8.7000625384857505E-2</v>
      </c>
      <c r="F19">
        <f t="shared" ref="F19:F21" si="0">G19^2*$B$12*C19^2/$D$13^2</f>
        <v>3.4691228932242146</v>
      </c>
      <c r="G19" s="2">
        <v>0.17335765649369961</v>
      </c>
    </row>
    <row r="20" spans="1:7" x14ac:dyDescent="0.25">
      <c r="A20" s="2" t="s">
        <v>2364</v>
      </c>
      <c r="B20" s="2">
        <v>-0.41282274286888904</v>
      </c>
      <c r="C20" s="2">
        <v>0.10635576535995313</v>
      </c>
      <c r="D20" s="2">
        <v>-3.8815266992976012</v>
      </c>
      <c r="E20" s="2">
        <v>1.3131527046469121E-4</v>
      </c>
      <c r="F20">
        <f t="shared" si="0"/>
        <v>9.5748942849234169</v>
      </c>
      <c r="G20" s="2">
        <v>0.21219306790337564</v>
      </c>
    </row>
    <row r="21" spans="1:7" ht="15.75" thickBot="1" x14ac:dyDescent="0.3">
      <c r="A21" s="3" t="s">
        <v>2365</v>
      </c>
      <c r="B21" s="3">
        <v>0.37848603990726859</v>
      </c>
      <c r="C21" s="3">
        <v>9.1205687957509482E-2</v>
      </c>
      <c r="D21" s="3">
        <v>4.149807412050837</v>
      </c>
      <c r="E21" s="3">
        <v>4.4972856478071078E-5</v>
      </c>
      <c r="F21">
        <f t="shared" si="0"/>
        <v>7.5126907388652784</v>
      </c>
      <c r="G21" s="2">
        <v>0.21918007310498538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0F5C-942A-419C-803F-CCD9E0CB7DAE}">
  <dimension ref="A1:J10"/>
  <sheetViews>
    <sheetView workbookViewId="0">
      <selection activeCell="J1" sqref="J1:J1048576"/>
    </sheetView>
  </sheetViews>
  <sheetFormatPr defaultRowHeight="15" x14ac:dyDescent="0.25"/>
  <cols>
    <col min="10" max="10" width="9.42578125" customWidth="1"/>
  </cols>
  <sheetData>
    <row r="1" spans="1:10" x14ac:dyDescent="0.25">
      <c r="A1" s="4"/>
      <c r="B1" s="4" t="s">
        <v>2362</v>
      </c>
      <c r="C1" s="4" t="s">
        <v>2363</v>
      </c>
      <c r="D1" s="4" t="s">
        <v>2364</v>
      </c>
      <c r="E1" s="4" t="s">
        <v>2365</v>
      </c>
      <c r="F1" s="4" t="s">
        <v>2368</v>
      </c>
      <c r="G1" s="4" t="s">
        <v>2369</v>
      </c>
      <c r="H1" s="4" t="s">
        <v>2370</v>
      </c>
      <c r="I1" s="4" t="s">
        <v>2371</v>
      </c>
      <c r="J1" s="4" t="s">
        <v>2372</v>
      </c>
    </row>
    <row r="2" spans="1:10" x14ac:dyDescent="0.25">
      <c r="A2" s="2" t="s">
        <v>2362</v>
      </c>
      <c r="B2" s="2">
        <v>1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 t="s">
        <v>2363</v>
      </c>
      <c r="B3" s="2">
        <v>0.77820410237424653</v>
      </c>
      <c r="C3" s="2">
        <v>1</v>
      </c>
      <c r="D3" s="2"/>
      <c r="E3" s="2"/>
      <c r="F3" s="2"/>
      <c r="G3" s="2"/>
      <c r="H3" s="2"/>
      <c r="I3" s="2"/>
      <c r="J3" s="2"/>
    </row>
    <row r="4" spans="1:10" x14ac:dyDescent="0.25">
      <c r="A4" s="2" t="s">
        <v>2364</v>
      </c>
      <c r="B4" s="2">
        <v>0.27159965042177681</v>
      </c>
      <c r="C4" s="2">
        <v>9.1895319111777882E-2</v>
      </c>
      <c r="D4" s="2">
        <v>1</v>
      </c>
      <c r="E4" s="2"/>
      <c r="F4" s="2"/>
      <c r="G4" s="2"/>
      <c r="H4" s="2"/>
      <c r="I4" s="2"/>
      <c r="J4" s="2"/>
    </row>
    <row r="5" spans="1:10" x14ac:dyDescent="0.25">
      <c r="A5" s="2" t="s">
        <v>2365</v>
      </c>
      <c r="B5" s="2">
        <v>0.14457410893860298</v>
      </c>
      <c r="C5" s="2">
        <v>0.16864962717338403</v>
      </c>
      <c r="D5" s="2">
        <v>0.91095260034797088</v>
      </c>
      <c r="E5" s="2">
        <v>1</v>
      </c>
      <c r="F5" s="2"/>
      <c r="G5" s="2"/>
      <c r="H5" s="2"/>
      <c r="I5" s="2"/>
      <c r="J5" s="2"/>
    </row>
    <row r="6" spans="1:10" x14ac:dyDescent="0.25">
      <c r="A6" s="2" t="s">
        <v>2368</v>
      </c>
      <c r="B6" s="2">
        <v>4.3038896712023246E-2</v>
      </c>
      <c r="C6" s="2">
        <v>-5.7085376006777357E-2</v>
      </c>
      <c r="D6" s="2">
        <v>-1.9800955101091752E-2</v>
      </c>
      <c r="E6" s="2">
        <v>-0.11565731781806962</v>
      </c>
      <c r="F6" s="2">
        <v>1</v>
      </c>
      <c r="G6" s="2"/>
      <c r="H6" s="2"/>
      <c r="I6" s="2"/>
      <c r="J6" s="2"/>
    </row>
    <row r="7" spans="1:10" x14ac:dyDescent="0.25">
      <c r="A7" s="2" t="s">
        <v>2369</v>
      </c>
      <c r="B7" s="2">
        <v>9.939762408237228E-2</v>
      </c>
      <c r="C7" s="2">
        <v>-3.1274330658481564E-2</v>
      </c>
      <c r="D7" s="2">
        <v>-3.4952263890535254E-2</v>
      </c>
      <c r="E7" s="2">
        <v>-0.11090444029284828</v>
      </c>
      <c r="F7" s="2">
        <v>4.6034316558288164E-2</v>
      </c>
      <c r="G7" s="2">
        <v>1</v>
      </c>
      <c r="H7" s="2"/>
      <c r="I7" s="2"/>
      <c r="J7" s="2"/>
    </row>
    <row r="8" spans="1:10" x14ac:dyDescent="0.25">
      <c r="A8" s="2" t="s">
        <v>2370</v>
      </c>
      <c r="B8" s="2">
        <v>5.1937179584425792E-2</v>
      </c>
      <c r="C8" s="2">
        <v>-3.9108705564509454E-2</v>
      </c>
      <c r="D8" s="2">
        <v>-3.0812851325128364E-2</v>
      </c>
      <c r="E8" s="2">
        <v>-0.12042728491260049</v>
      </c>
      <c r="F8" s="2">
        <v>0.80874835199041861</v>
      </c>
      <c r="G8" s="2">
        <v>4.5139275596541732E-2</v>
      </c>
      <c r="H8" s="2">
        <v>1</v>
      </c>
      <c r="I8" s="2"/>
      <c r="J8" s="2"/>
    </row>
    <row r="9" spans="1:10" x14ac:dyDescent="0.25">
      <c r="A9" s="2" t="s">
        <v>2371</v>
      </c>
      <c r="B9" s="2">
        <v>0.13383894159568122</v>
      </c>
      <c r="C9" s="2">
        <v>-1.2701472319772887E-2</v>
      </c>
      <c r="D9" s="2">
        <v>1.2509371585099262E-2</v>
      </c>
      <c r="E9" s="2">
        <v>-6.8490628840101014E-2</v>
      </c>
      <c r="F9" s="2">
        <v>2.3770212901337982E-2</v>
      </c>
      <c r="G9" s="2">
        <v>0.89008830340681466</v>
      </c>
      <c r="H9" s="2">
        <v>-8.169823977859203E-3</v>
      </c>
      <c r="I9" s="2">
        <v>1</v>
      </c>
      <c r="J9" s="2"/>
    </row>
    <row r="10" spans="1:10" ht="15.75" thickBot="1" x14ac:dyDescent="0.3">
      <c r="A10" s="3" t="s">
        <v>2372</v>
      </c>
      <c r="B10" s="3">
        <v>2.5563676832084208E-2</v>
      </c>
      <c r="C10" s="3">
        <v>-6.8335703713015297E-2</v>
      </c>
      <c r="D10" s="3">
        <v>-6.0007142669847982E-2</v>
      </c>
      <c r="E10" s="3">
        <v>-0.14544238729409351</v>
      </c>
      <c r="F10" s="3">
        <v>0.76516096796762245</v>
      </c>
      <c r="G10" s="3">
        <v>3.4545657285899325E-2</v>
      </c>
      <c r="H10" s="3">
        <v>0.76373057972614444</v>
      </c>
      <c r="I10" s="3">
        <v>1.1895755037450747E-3</v>
      </c>
      <c r="J10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3D8B-F2ED-4D72-B38D-AC0BFEDE0847}">
  <dimension ref="A1:I23"/>
  <sheetViews>
    <sheetView topLeftCell="A9" workbookViewId="0">
      <selection activeCell="E23" sqref="E23"/>
    </sheetView>
  </sheetViews>
  <sheetFormatPr defaultRowHeight="15" x14ac:dyDescent="0.25"/>
  <sheetData>
    <row r="1" spans="1:9" x14ac:dyDescent="0.25">
      <c r="A1" t="s">
        <v>2332</v>
      </c>
    </row>
    <row r="2" spans="1:9" ht="15.75" thickBot="1" x14ac:dyDescent="0.3"/>
    <row r="3" spans="1:9" x14ac:dyDescent="0.25">
      <c r="A3" s="5" t="s">
        <v>2333</v>
      </c>
      <c r="B3" s="5"/>
    </row>
    <row r="4" spans="1:9" x14ac:dyDescent="0.25">
      <c r="A4" s="2" t="s">
        <v>2334</v>
      </c>
      <c r="B4" s="2">
        <v>0.57505956108194134</v>
      </c>
    </row>
    <row r="5" spans="1:9" x14ac:dyDescent="0.25">
      <c r="A5" s="2" t="s">
        <v>2335</v>
      </c>
      <c r="B5" s="2">
        <v>0.33069349879175503</v>
      </c>
    </row>
    <row r="6" spans="1:9" x14ac:dyDescent="0.25">
      <c r="A6" s="2" t="s">
        <v>2336</v>
      </c>
      <c r="B6" s="2">
        <v>0.3140401175425549</v>
      </c>
    </row>
    <row r="7" spans="1:9" x14ac:dyDescent="0.25">
      <c r="A7" s="2" t="s">
        <v>2337</v>
      </c>
      <c r="B7" s="2">
        <v>0.12118347978194355</v>
      </c>
    </row>
    <row r="8" spans="1:9" ht="15.75" thickBot="1" x14ac:dyDescent="0.3">
      <c r="A8" s="3" t="s">
        <v>2338</v>
      </c>
      <c r="B8" s="3">
        <v>267</v>
      </c>
    </row>
    <row r="10" spans="1:9" ht="15.75" thickBot="1" x14ac:dyDescent="0.3">
      <c r="A10" t="s">
        <v>2339</v>
      </c>
    </row>
    <row r="11" spans="1:9" x14ac:dyDescent="0.25">
      <c r="A11" s="4"/>
      <c r="B11" s="4" t="s">
        <v>2344</v>
      </c>
      <c r="C11" s="4" t="s">
        <v>2345</v>
      </c>
      <c r="D11" s="4" t="s">
        <v>2346</v>
      </c>
      <c r="E11" s="4" t="s">
        <v>2347</v>
      </c>
      <c r="F11" s="4" t="s">
        <v>2348</v>
      </c>
    </row>
    <row r="12" spans="1:9" x14ac:dyDescent="0.25">
      <c r="A12" s="2" t="s">
        <v>2340</v>
      </c>
      <c r="B12" s="2">
        <v>6</v>
      </c>
      <c r="C12" s="2">
        <v>1.893773168798055</v>
      </c>
      <c r="D12" s="2">
        <v>0.3156288614663425</v>
      </c>
      <c r="E12" s="2">
        <v>21.492645255160323</v>
      </c>
      <c r="F12" s="2">
        <v>1.7813678319026449E-20</v>
      </c>
    </row>
    <row r="13" spans="1:9" x14ac:dyDescent="0.25">
      <c r="A13" s="2" t="s">
        <v>2341</v>
      </c>
      <c r="B13" s="2">
        <v>261</v>
      </c>
      <c r="C13" s="2">
        <v>3.8328987365078477</v>
      </c>
      <c r="D13" s="2">
        <v>1.4685435772060719E-2</v>
      </c>
      <c r="E13" s="2"/>
      <c r="F13" s="2"/>
    </row>
    <row r="14" spans="1:9" ht="15.75" thickBot="1" x14ac:dyDescent="0.3">
      <c r="A14" s="3" t="s">
        <v>2342</v>
      </c>
      <c r="B14" s="3">
        <v>267</v>
      </c>
      <c r="C14" s="3">
        <v>5.7266719053059028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2349</v>
      </c>
      <c r="C16" s="4" t="s">
        <v>2337</v>
      </c>
      <c r="D16" s="4" t="s">
        <v>2350</v>
      </c>
      <c r="E16" s="4" t="s">
        <v>2351</v>
      </c>
      <c r="F16" s="4" t="s">
        <v>2352</v>
      </c>
      <c r="G16" s="4" t="s">
        <v>2353</v>
      </c>
      <c r="H16" s="4" t="s">
        <v>2354</v>
      </c>
      <c r="I16" s="4" t="s">
        <v>2355</v>
      </c>
    </row>
    <row r="17" spans="1:9" x14ac:dyDescent="0.25">
      <c r="A17" s="2" t="s">
        <v>2343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x14ac:dyDescent="0.25">
      <c r="A18" s="2" t="s">
        <v>2362</v>
      </c>
      <c r="B18" s="2">
        <v>0.2300526690998636</v>
      </c>
      <c r="C18" s="2">
        <v>7.2336995772646046E-2</v>
      </c>
      <c r="D18" s="2">
        <v>3.1802906195180576</v>
      </c>
      <c r="E18" s="2">
        <v>1.6489627250227065E-3</v>
      </c>
      <c r="F18" s="2">
        <v>8.761427237088204E-2</v>
      </c>
      <c r="G18" s="2">
        <v>0.37249106582884517</v>
      </c>
      <c r="H18" s="2">
        <v>8.761427237088204E-2</v>
      </c>
      <c r="I18" s="2">
        <v>0.37249106582884517</v>
      </c>
    </row>
    <row r="19" spans="1:9" x14ac:dyDescent="0.25">
      <c r="A19" s="2" t="s">
        <v>2363</v>
      </c>
      <c r="B19" s="2">
        <v>-0.13861725741466813</v>
      </c>
      <c r="C19" s="2">
        <v>8.014497056523566E-2</v>
      </c>
      <c r="D19" s="2">
        <v>-1.7295814876098523</v>
      </c>
      <c r="E19" s="2">
        <v>8.4887346830306923E-2</v>
      </c>
      <c r="F19" s="2">
        <v>-0.29643029611319249</v>
      </c>
      <c r="G19" s="2">
        <v>1.9195781283856267E-2</v>
      </c>
      <c r="H19" s="2">
        <v>-0.29643029611319249</v>
      </c>
      <c r="I19" s="2">
        <v>1.9195781283856267E-2</v>
      </c>
    </row>
    <row r="20" spans="1:9" x14ac:dyDescent="0.25">
      <c r="A20" s="2" t="s">
        <v>2364</v>
      </c>
      <c r="B20" s="2">
        <v>-0.41111630959622686</v>
      </c>
      <c r="C20" s="2">
        <v>0.12831658655007155</v>
      </c>
      <c r="D20" s="2">
        <v>-3.2039218050411709</v>
      </c>
      <c r="E20" s="2">
        <v>1.5241530448382755E-3</v>
      </c>
      <c r="F20" s="2">
        <v>-0.66378382317907936</v>
      </c>
      <c r="G20" s="2">
        <v>-0.1584487960133743</v>
      </c>
      <c r="H20" s="2">
        <v>-0.66378382317907936</v>
      </c>
      <c r="I20" s="2">
        <v>-0.1584487960133743</v>
      </c>
    </row>
    <row r="21" spans="1:9" x14ac:dyDescent="0.25">
      <c r="A21" s="2" t="s">
        <v>2365</v>
      </c>
      <c r="B21" s="2">
        <v>0.38517469958542366</v>
      </c>
      <c r="C21" s="2">
        <v>0.11888765132372542</v>
      </c>
      <c r="D21" s="2">
        <v>3.2398209174526569</v>
      </c>
      <c r="E21" s="2">
        <v>1.3512005399197126E-3</v>
      </c>
      <c r="F21" s="2">
        <v>0.15107365261010511</v>
      </c>
      <c r="G21" s="2">
        <v>0.61927574656074225</v>
      </c>
      <c r="H21" s="2">
        <v>0.15107365261010511</v>
      </c>
      <c r="I21" s="2">
        <v>0.61927574656074225</v>
      </c>
    </row>
    <row r="22" spans="1:9" x14ac:dyDescent="0.25">
      <c r="A22" s="2" t="s">
        <v>2374</v>
      </c>
      <c r="B22" s="2">
        <v>-1.5696795664696315E-2</v>
      </c>
      <c r="C22" s="2">
        <v>0.14321416442796206</v>
      </c>
      <c r="D22" s="2">
        <v>-0.10960365357291134</v>
      </c>
      <c r="E22" s="2">
        <v>0.91280793610893962</v>
      </c>
      <c r="F22" s="2">
        <v>-0.29769905124791113</v>
      </c>
      <c r="G22" s="2">
        <v>0.26630545991851845</v>
      </c>
      <c r="H22" s="2">
        <v>-0.29769905124791113</v>
      </c>
      <c r="I22" s="2">
        <v>0.26630545991851845</v>
      </c>
    </row>
    <row r="23" spans="1:9" ht="15.75" thickBot="1" x14ac:dyDescent="0.3">
      <c r="A23" s="3" t="s">
        <v>2375</v>
      </c>
      <c r="B23" s="3">
        <v>1.6717775187142484E-3</v>
      </c>
      <c r="C23" s="3">
        <v>0.14259932394727681</v>
      </c>
      <c r="D23" s="3">
        <v>1.1723600592470929E-2</v>
      </c>
      <c r="E23" s="3">
        <v>0.99065509051099787</v>
      </c>
      <c r="F23" s="3">
        <v>-0.27911979891785565</v>
      </c>
      <c r="G23" s="3">
        <v>0.2824633539552841</v>
      </c>
      <c r="H23" s="3">
        <v>-0.27911979891785565</v>
      </c>
      <c r="I23" s="3">
        <v>0.2824633539552841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D608-2981-4A11-BD7F-6637E2FDAB3E}">
  <dimension ref="A1:I25"/>
  <sheetViews>
    <sheetView workbookViewId="0">
      <selection activeCell="H13" sqref="H13"/>
    </sheetView>
  </sheetViews>
  <sheetFormatPr defaultRowHeight="15" x14ac:dyDescent="0.25"/>
  <sheetData>
    <row r="1" spans="1:9" x14ac:dyDescent="0.25">
      <c r="A1" t="s">
        <v>2332</v>
      </c>
    </row>
    <row r="2" spans="1:9" ht="15.75" thickBot="1" x14ac:dyDescent="0.3"/>
    <row r="3" spans="1:9" x14ac:dyDescent="0.25">
      <c r="A3" s="5" t="s">
        <v>2333</v>
      </c>
      <c r="B3" s="5"/>
    </row>
    <row r="4" spans="1:9" x14ac:dyDescent="0.25">
      <c r="A4" s="2" t="s">
        <v>2334</v>
      </c>
      <c r="B4" s="2">
        <v>0.96904600248111039</v>
      </c>
    </row>
    <row r="5" spans="1:9" x14ac:dyDescent="0.25">
      <c r="A5" s="2" t="s">
        <v>2335</v>
      </c>
      <c r="B5" s="2">
        <v>0.93905015492462018</v>
      </c>
    </row>
    <row r="6" spans="1:9" x14ac:dyDescent="0.25">
      <c r="A6" s="2" t="s">
        <v>2336</v>
      </c>
      <c r="B6" s="2">
        <v>0.933541857953471</v>
      </c>
    </row>
    <row r="7" spans="1:9" x14ac:dyDescent="0.25">
      <c r="A7" s="2" t="s">
        <v>2337</v>
      </c>
      <c r="B7" s="2">
        <v>0.15124365690025088</v>
      </c>
    </row>
    <row r="8" spans="1:9" ht="15.75" thickBot="1" x14ac:dyDescent="0.3">
      <c r="A8" s="3" t="s">
        <v>2338</v>
      </c>
      <c r="B8" s="3">
        <v>267</v>
      </c>
    </row>
    <row r="10" spans="1:9" ht="15.75" thickBot="1" x14ac:dyDescent="0.3">
      <c r="A10" t="s">
        <v>2339</v>
      </c>
    </row>
    <row r="11" spans="1:9" x14ac:dyDescent="0.25">
      <c r="A11" s="4"/>
      <c r="B11" s="4" t="s">
        <v>2344</v>
      </c>
      <c r="C11" s="4" t="s">
        <v>2345</v>
      </c>
      <c r="D11" s="4" t="s">
        <v>2346</v>
      </c>
      <c r="E11" s="4" t="s">
        <v>2347</v>
      </c>
      <c r="F11" s="4" t="s">
        <v>2348</v>
      </c>
    </row>
    <row r="12" spans="1:9" x14ac:dyDescent="0.25">
      <c r="A12" s="2" t="s">
        <v>2340</v>
      </c>
      <c r="B12" s="2">
        <v>8</v>
      </c>
      <c r="C12" s="2">
        <v>91.278876474231168</v>
      </c>
      <c r="D12" s="2">
        <v>11.409859559278896</v>
      </c>
      <c r="E12" s="2">
        <v>498.79944285477967</v>
      </c>
      <c r="F12" s="2">
        <v>3.5528976974471384E-152</v>
      </c>
    </row>
    <row r="13" spans="1:9" x14ac:dyDescent="0.25">
      <c r="A13" s="2" t="s">
        <v>2341</v>
      </c>
      <c r="B13" s="2">
        <v>259</v>
      </c>
      <c r="C13" s="2">
        <v>5.9245327319132484</v>
      </c>
      <c r="D13" s="2">
        <v>2.2874643752560805E-2</v>
      </c>
      <c r="E13" s="2"/>
      <c r="F13" s="2"/>
    </row>
    <row r="14" spans="1:9" ht="15.75" thickBot="1" x14ac:dyDescent="0.3">
      <c r="A14" s="3" t="s">
        <v>2342</v>
      </c>
      <c r="B14" s="3">
        <v>267</v>
      </c>
      <c r="C14" s="3">
        <v>97.203409206144414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2349</v>
      </c>
      <c r="C16" s="4" t="s">
        <v>2337</v>
      </c>
      <c r="D16" s="4" t="s">
        <v>2350</v>
      </c>
      <c r="E16" s="4" t="s">
        <v>2351</v>
      </c>
      <c r="F16" s="4" t="s">
        <v>2352</v>
      </c>
      <c r="G16" s="4" t="s">
        <v>2353</v>
      </c>
      <c r="H16" s="4" t="s">
        <v>2354</v>
      </c>
      <c r="I16" s="4" t="s">
        <v>2355</v>
      </c>
    </row>
    <row r="17" spans="1:9" x14ac:dyDescent="0.25">
      <c r="A17" s="2" t="s">
        <v>2343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x14ac:dyDescent="0.25">
      <c r="A18" s="2" t="s">
        <v>2370</v>
      </c>
      <c r="B18" s="2">
        <v>0.59222651288815409</v>
      </c>
      <c r="C18" s="2">
        <v>0.14563947146923892</v>
      </c>
      <c r="D18" s="2">
        <v>4.0663874079853457</v>
      </c>
      <c r="E18" s="2">
        <v>6.3397679715762533E-5</v>
      </c>
      <c r="F18" s="2">
        <v>0.30543828202468698</v>
      </c>
      <c r="G18" s="2">
        <v>0.87901474375162114</v>
      </c>
      <c r="H18" s="2">
        <v>0.30543828202468698</v>
      </c>
      <c r="I18" s="2">
        <v>0.87901474375162114</v>
      </c>
    </row>
    <row r="19" spans="1:9" x14ac:dyDescent="0.25">
      <c r="A19" s="2" t="s">
        <v>2371</v>
      </c>
      <c r="B19" s="2">
        <v>0.30994606126438468</v>
      </c>
      <c r="C19" s="2">
        <v>0.11955420915790296</v>
      </c>
      <c r="D19" s="2">
        <v>2.592514838645446</v>
      </c>
      <c r="E19" s="2">
        <v>1.0069073031594131E-2</v>
      </c>
      <c r="F19" s="2">
        <v>7.4524030472974234E-2</v>
      </c>
      <c r="G19" s="2">
        <v>0.54536809205579506</v>
      </c>
      <c r="H19" s="2">
        <v>7.4524030472974234E-2</v>
      </c>
      <c r="I19" s="2">
        <v>0.54536809205579506</v>
      </c>
    </row>
    <row r="20" spans="1:9" x14ac:dyDescent="0.25">
      <c r="A20" s="2" t="s">
        <v>2368</v>
      </c>
      <c r="B20" s="2">
        <v>9.9337351803599983E-2</v>
      </c>
      <c r="C20" s="2">
        <v>0.18870334689598789</v>
      </c>
      <c r="D20" s="2">
        <v>0.52642072034023923</v>
      </c>
      <c r="E20" s="2">
        <v>0.59904643003848079</v>
      </c>
      <c r="F20" s="2">
        <v>-0.27225077927353003</v>
      </c>
      <c r="G20" s="2">
        <v>0.47092548288073</v>
      </c>
      <c r="H20" s="2">
        <v>-0.27225077927353003</v>
      </c>
      <c r="I20" s="2">
        <v>0.47092548288073</v>
      </c>
    </row>
    <row r="21" spans="1:9" x14ac:dyDescent="0.25">
      <c r="A21" s="2" t="s">
        <v>2369</v>
      </c>
      <c r="B21" s="2">
        <v>-0.12430797425338977</v>
      </c>
      <c r="C21" s="2">
        <v>0.24456826453077735</v>
      </c>
      <c r="D21" s="2">
        <v>-0.50827516191393018</v>
      </c>
      <c r="E21" s="2">
        <v>0.61169301734914594</v>
      </c>
      <c r="F21" s="2">
        <v>-0.60590337694574614</v>
      </c>
      <c r="G21" s="2">
        <v>0.35728742843896666</v>
      </c>
      <c r="H21" s="2">
        <v>-0.60590337694574614</v>
      </c>
      <c r="I21" s="2">
        <v>0.35728742843896666</v>
      </c>
    </row>
    <row r="22" spans="1:9" x14ac:dyDescent="0.25">
      <c r="A22" s="2" t="s">
        <v>2372</v>
      </c>
      <c r="B22" s="2">
        <v>-6.0244423535920438E-2</v>
      </c>
      <c r="C22" s="2">
        <v>0.13787121389862542</v>
      </c>
      <c r="D22" s="2">
        <v>-0.43696158053861217</v>
      </c>
      <c r="E22" s="2">
        <v>0.66250329696325738</v>
      </c>
      <c r="F22" s="2">
        <v>-0.33173566915841501</v>
      </c>
      <c r="G22" s="2">
        <v>0.21124682208657417</v>
      </c>
      <c r="H22" s="2">
        <v>-0.33173566915841501</v>
      </c>
      <c r="I22" s="2">
        <v>0.21124682208657417</v>
      </c>
    </row>
    <row r="23" spans="1:9" x14ac:dyDescent="0.25">
      <c r="A23" s="2" t="s">
        <v>2373</v>
      </c>
      <c r="B23" s="2">
        <v>-7.1474799303273176E-2</v>
      </c>
      <c r="C23" s="2">
        <v>0.20812380286854962</v>
      </c>
      <c r="D23" s="2">
        <v>-0.34342443448631604</v>
      </c>
      <c r="E23" s="2">
        <v>0.73155778479305078</v>
      </c>
      <c r="F23" s="2">
        <v>-0.48130502337034653</v>
      </c>
      <c r="G23" s="2">
        <v>0.33835542476380021</v>
      </c>
      <c r="H23" s="2">
        <v>-0.48130502337034653</v>
      </c>
      <c r="I23" s="2">
        <v>0.33835542476380021</v>
      </c>
    </row>
    <row r="24" spans="1:9" x14ac:dyDescent="0.25">
      <c r="A24" s="2" t="s">
        <v>2366</v>
      </c>
      <c r="B24" s="2">
        <v>0.15843473617814094</v>
      </c>
      <c r="C24" s="2">
        <v>6.7828482041158197E-2</v>
      </c>
      <c r="D24" s="2">
        <v>2.3358142687315784</v>
      </c>
      <c r="E24" s="2">
        <v>2.026454627702657E-2</v>
      </c>
      <c r="F24" s="2">
        <v>2.486922560261795E-2</v>
      </c>
      <c r="G24" s="2">
        <v>0.29200024675366393</v>
      </c>
      <c r="H24" s="2">
        <v>2.486922560261795E-2</v>
      </c>
      <c r="I24" s="2">
        <v>0.29200024675366393</v>
      </c>
    </row>
    <row r="25" spans="1:9" ht="15.75" thickBot="1" x14ac:dyDescent="0.3">
      <c r="A25" s="3" t="s">
        <v>2367</v>
      </c>
      <c r="B25" s="3">
        <v>-0.14762827247318441</v>
      </c>
      <c r="C25" s="3">
        <v>5.1140400930846451E-2</v>
      </c>
      <c r="D25" s="3">
        <v>-2.8867249725478628</v>
      </c>
      <c r="E25" s="3">
        <v>4.2211308062806048E-3</v>
      </c>
      <c r="F25" s="3">
        <v>-0.24833218852456629</v>
      </c>
      <c r="G25" s="3">
        <v>-4.6924356421802552E-2</v>
      </c>
      <c r="H25" s="3">
        <v>-0.24833218852456629</v>
      </c>
      <c r="I25" s="3">
        <v>-4.6924356421802552E-2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4219-D64B-4F49-95F3-4356375D3408}">
  <dimension ref="A1:I22"/>
  <sheetViews>
    <sheetView workbookViewId="0">
      <selection activeCell="H21" sqref="H21"/>
    </sheetView>
  </sheetViews>
  <sheetFormatPr defaultRowHeight="15" x14ac:dyDescent="0.25"/>
  <sheetData>
    <row r="1" spans="1:9" x14ac:dyDescent="0.25">
      <c r="A1" t="s">
        <v>2332</v>
      </c>
    </row>
    <row r="2" spans="1:9" ht="15.75" thickBot="1" x14ac:dyDescent="0.3"/>
    <row r="3" spans="1:9" x14ac:dyDescent="0.25">
      <c r="A3" s="5" t="s">
        <v>2333</v>
      </c>
      <c r="B3" s="5"/>
    </row>
    <row r="4" spans="1:9" x14ac:dyDescent="0.25">
      <c r="A4" s="2" t="s">
        <v>2334</v>
      </c>
      <c r="B4" s="2">
        <v>0.57172661209175035</v>
      </c>
    </row>
    <row r="5" spans="1:9" x14ac:dyDescent="0.25">
      <c r="A5" s="2" t="s">
        <v>2335</v>
      </c>
      <c r="B5" s="2">
        <v>0.32687131897391081</v>
      </c>
    </row>
    <row r="6" spans="1:9" x14ac:dyDescent="0.25">
      <c r="A6" s="2" t="s">
        <v>2336</v>
      </c>
      <c r="B6" s="2">
        <v>0.31277775132465752</v>
      </c>
    </row>
    <row r="7" spans="1:9" x14ac:dyDescent="0.25">
      <c r="A7" s="2" t="s">
        <v>2337</v>
      </c>
      <c r="B7" s="2">
        <v>0.12129685851906621</v>
      </c>
    </row>
    <row r="8" spans="1:9" ht="15.75" thickBot="1" x14ac:dyDescent="0.3">
      <c r="A8" s="3" t="s">
        <v>2338</v>
      </c>
      <c r="B8" s="3">
        <v>267</v>
      </c>
    </row>
    <row r="10" spans="1:9" ht="15.75" thickBot="1" x14ac:dyDescent="0.3">
      <c r="A10" t="s">
        <v>2339</v>
      </c>
    </row>
    <row r="11" spans="1:9" x14ac:dyDescent="0.25">
      <c r="A11" s="4"/>
      <c r="B11" s="4" t="s">
        <v>2344</v>
      </c>
      <c r="C11" s="4" t="s">
        <v>2345</v>
      </c>
      <c r="D11" s="4" t="s">
        <v>2346</v>
      </c>
      <c r="E11" s="4" t="s">
        <v>2347</v>
      </c>
      <c r="F11" s="4" t="s">
        <v>2348</v>
      </c>
    </row>
    <row r="12" spans="1:9" x14ac:dyDescent="0.25">
      <c r="A12" s="2" t="s">
        <v>2340</v>
      </c>
      <c r="B12" s="2">
        <v>5</v>
      </c>
      <c r="C12" s="2">
        <v>1.8718847990181793</v>
      </c>
      <c r="D12" s="2">
        <v>0.37437695980363583</v>
      </c>
      <c r="E12" s="2">
        <v>25.445442449612504</v>
      </c>
      <c r="F12" s="2">
        <v>6.8425417003059723E-21</v>
      </c>
    </row>
    <row r="13" spans="1:9" x14ac:dyDescent="0.25">
      <c r="A13" s="2" t="s">
        <v>2341</v>
      </c>
      <c r="B13" s="2">
        <v>262</v>
      </c>
      <c r="C13" s="2">
        <v>3.8547871062877235</v>
      </c>
      <c r="D13" s="2">
        <v>1.4712927886594365E-2</v>
      </c>
      <c r="E13" s="2"/>
      <c r="F13" s="2"/>
    </row>
    <row r="14" spans="1:9" ht="15.75" thickBot="1" x14ac:dyDescent="0.3">
      <c r="A14" s="3" t="s">
        <v>2342</v>
      </c>
      <c r="B14" s="3">
        <v>267</v>
      </c>
      <c r="C14" s="3">
        <v>5.7266719053059028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2349</v>
      </c>
      <c r="C16" s="4" t="s">
        <v>2337</v>
      </c>
      <c r="D16" s="4" t="s">
        <v>2350</v>
      </c>
      <c r="E16" s="4" t="s">
        <v>2351</v>
      </c>
      <c r="F16" s="4" t="s">
        <v>2352</v>
      </c>
      <c r="G16" s="4" t="s">
        <v>2353</v>
      </c>
      <c r="H16" s="4" t="s">
        <v>2354</v>
      </c>
      <c r="I16" s="4" t="s">
        <v>2355</v>
      </c>
    </row>
    <row r="17" spans="1:9" x14ac:dyDescent="0.25">
      <c r="A17" s="2" t="s">
        <v>2343</v>
      </c>
      <c r="B17" s="2">
        <v>0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</row>
    <row r="18" spans="1:9" x14ac:dyDescent="0.25">
      <c r="A18" s="2" t="s">
        <v>2384</v>
      </c>
      <c r="B18" s="2">
        <v>-2.4784757390879146E-2</v>
      </c>
      <c r="C18" s="2">
        <v>5.1979066388132003E-2</v>
      </c>
      <c r="D18" s="2">
        <v>-0.4768219037604351</v>
      </c>
      <c r="E18" s="2">
        <v>0.63388639848146966</v>
      </c>
      <c r="F18" s="2">
        <v>-0.12713464305239508</v>
      </c>
      <c r="G18" s="2">
        <v>7.7565128270636774E-2</v>
      </c>
      <c r="H18" s="2">
        <v>-0.12713464305239508</v>
      </c>
      <c r="I18" s="2">
        <v>7.7565128270636774E-2</v>
      </c>
    </row>
    <row r="19" spans="1:9" x14ac:dyDescent="0.25">
      <c r="A19" s="2" t="s">
        <v>2386</v>
      </c>
      <c r="B19" s="2">
        <v>-4.0293404103249837E-2</v>
      </c>
      <c r="C19" s="2">
        <v>4.0222125160969756E-2</v>
      </c>
      <c r="D19" s="2">
        <v>-1.0017721326756064</v>
      </c>
      <c r="E19" s="2">
        <v>0.31737796248309541</v>
      </c>
      <c r="F19" s="2">
        <v>-0.11949317041972179</v>
      </c>
      <c r="G19" s="2">
        <v>3.8906362213222127E-2</v>
      </c>
      <c r="H19" s="2">
        <v>-0.11949317041972179</v>
      </c>
      <c r="I19" s="2">
        <v>3.8906362213222127E-2</v>
      </c>
    </row>
    <row r="20" spans="1:9" x14ac:dyDescent="0.25">
      <c r="A20" s="2" t="s">
        <v>2370</v>
      </c>
      <c r="B20" s="2">
        <v>8.6453475561744694E-2</v>
      </c>
      <c r="C20" s="2">
        <v>3.8958028755702652E-2</v>
      </c>
      <c r="D20" s="2">
        <v>2.2191439947815557</v>
      </c>
      <c r="E20" s="2">
        <v>2.7333794162540097E-2</v>
      </c>
      <c r="F20" s="2">
        <v>9.7427905530847875E-3</v>
      </c>
      <c r="G20" s="2">
        <v>0.16316416057040461</v>
      </c>
      <c r="H20" s="2">
        <v>9.7427905530847875E-3</v>
      </c>
      <c r="I20" s="2">
        <v>0.16316416057040461</v>
      </c>
    </row>
    <row r="21" spans="1:9" x14ac:dyDescent="0.25">
      <c r="A21" s="2" t="s">
        <v>2371</v>
      </c>
      <c r="B21" s="2">
        <v>9.0729050511685019E-2</v>
      </c>
      <c r="C21" s="2">
        <v>4.2620063435288728E-2</v>
      </c>
      <c r="D21" s="2">
        <v>2.1287873174905418</v>
      </c>
      <c r="E21" s="2">
        <v>3.4204838872361011E-2</v>
      </c>
      <c r="F21" s="2">
        <v>6.8076005395797806E-3</v>
      </c>
      <c r="G21" s="2">
        <v>0.17465050048379027</v>
      </c>
      <c r="H21" s="2">
        <v>6.8076005395797806E-3</v>
      </c>
      <c r="I21" s="2">
        <v>0.17465050048379027</v>
      </c>
    </row>
    <row r="22" spans="1:9" ht="15.75" thickBot="1" x14ac:dyDescent="0.3">
      <c r="A22" s="3" t="s">
        <v>2374</v>
      </c>
      <c r="B22" s="3">
        <v>5.2298684088258277E-3</v>
      </c>
      <c r="C22" s="3">
        <v>2.9018249084600867E-2</v>
      </c>
      <c r="D22" s="3">
        <v>0.18022687701034193</v>
      </c>
      <c r="E22" s="3">
        <v>0.85711377937957756</v>
      </c>
      <c r="F22" s="3">
        <v>-5.1908796870941673E-2</v>
      </c>
      <c r="G22" s="3">
        <v>6.2368533688593325E-2</v>
      </c>
      <c r="H22" s="3">
        <v>-5.1908796870941673E-2</v>
      </c>
      <c r="I22" s="3">
        <v>6.2368533688593325E-2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0160-0913-460F-9103-EFBA17CF8A48}">
  <dimension ref="A1:I9"/>
  <sheetViews>
    <sheetView workbookViewId="0">
      <selection activeCell="D9" sqref="D9"/>
    </sheetView>
  </sheetViews>
  <sheetFormatPr defaultRowHeight="15" x14ac:dyDescent="0.25"/>
  <sheetData>
    <row r="1" spans="1:9" x14ac:dyDescent="0.25">
      <c r="A1" s="4"/>
      <c r="B1" s="4" t="s">
        <v>352</v>
      </c>
      <c r="C1" s="4" t="s">
        <v>2384</v>
      </c>
      <c r="D1" s="4" t="s">
        <v>2386</v>
      </c>
      <c r="E1" s="4" t="s">
        <v>2370</v>
      </c>
      <c r="F1" s="4" t="s">
        <v>2371</v>
      </c>
      <c r="G1" s="4" t="s">
        <v>2374</v>
      </c>
      <c r="H1" s="4" t="s">
        <v>2385</v>
      </c>
      <c r="I1" s="4" t="s">
        <v>2387</v>
      </c>
    </row>
    <row r="2" spans="1:9" x14ac:dyDescent="0.25">
      <c r="A2" s="2" t="s">
        <v>352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25">
      <c r="A3" s="2" t="s">
        <v>2384</v>
      </c>
      <c r="B3" s="2">
        <v>-0.11672758973653938</v>
      </c>
      <c r="C3" s="2">
        <v>1</v>
      </c>
      <c r="D3" s="2"/>
      <c r="E3" s="2"/>
      <c r="F3" s="2"/>
      <c r="G3" s="2"/>
      <c r="H3" s="2"/>
      <c r="I3" s="2"/>
    </row>
    <row r="4" spans="1:9" x14ac:dyDescent="0.25">
      <c r="A4" s="2" t="s">
        <v>2386</v>
      </c>
      <c r="B4" s="2">
        <v>-0.13022376627741206</v>
      </c>
      <c r="C4" s="2">
        <v>0.27159965042177681</v>
      </c>
      <c r="D4" s="2">
        <v>1</v>
      </c>
      <c r="E4" s="2"/>
      <c r="F4" s="2"/>
      <c r="G4" s="2"/>
      <c r="H4" s="2"/>
      <c r="I4" s="2"/>
    </row>
    <row r="5" spans="1:9" x14ac:dyDescent="0.25">
      <c r="A5" s="2" t="s">
        <v>2370</v>
      </c>
      <c r="B5" s="2">
        <v>-8.7125977365463333E-2</v>
      </c>
      <c r="C5" s="2">
        <v>5.1937179584425792E-2</v>
      </c>
      <c r="D5" s="2">
        <v>-3.0812851325128364E-2</v>
      </c>
      <c r="E5" s="2">
        <v>1</v>
      </c>
      <c r="F5" s="2"/>
      <c r="G5" s="2"/>
      <c r="H5" s="2"/>
      <c r="I5" s="2"/>
    </row>
    <row r="6" spans="1:9" x14ac:dyDescent="0.25">
      <c r="A6" s="2" t="s">
        <v>2371</v>
      </c>
      <c r="B6" s="2">
        <v>5.6395326022829151E-2</v>
      </c>
      <c r="C6" s="2">
        <v>0.13383894159568122</v>
      </c>
      <c r="D6" s="2">
        <v>1.2509371585099262E-2</v>
      </c>
      <c r="E6" s="2">
        <v>-8.169823977859203E-3</v>
      </c>
      <c r="F6" s="2">
        <v>1</v>
      </c>
      <c r="G6" s="2"/>
      <c r="H6" s="2"/>
      <c r="I6" s="2"/>
    </row>
    <row r="7" spans="1:9" x14ac:dyDescent="0.25">
      <c r="A7" s="2" t="s">
        <v>2374</v>
      </c>
      <c r="B7" s="2">
        <v>-6.2424697757319882E-2</v>
      </c>
      <c r="C7" s="2">
        <v>8.0756008296927126E-2</v>
      </c>
      <c r="D7" s="2">
        <v>0.45003715480497813</v>
      </c>
      <c r="E7" s="2">
        <v>-1.8610351529521542E-2</v>
      </c>
      <c r="F7" s="2">
        <v>-8.4636354975159464E-2</v>
      </c>
      <c r="G7" s="2">
        <v>1</v>
      </c>
      <c r="H7" s="2"/>
      <c r="I7" s="2"/>
    </row>
    <row r="8" spans="1:9" x14ac:dyDescent="0.25">
      <c r="A8" s="2" t="s">
        <v>2385</v>
      </c>
      <c r="B8" s="2">
        <v>-1.1188381350013814E-2</v>
      </c>
      <c r="C8" s="8">
        <v>0.77820410237424653</v>
      </c>
      <c r="D8" s="2">
        <v>9.1895319111777882E-2</v>
      </c>
      <c r="E8" s="2">
        <v>-3.9108705564509454E-2</v>
      </c>
      <c r="F8" s="2">
        <v>-1.2701472319772887E-2</v>
      </c>
      <c r="G8" s="2">
        <v>9.4659065289103422E-3</v>
      </c>
      <c r="H8" s="2">
        <v>1</v>
      </c>
      <c r="I8" s="2"/>
    </row>
    <row r="9" spans="1:9" ht="15.75" thickBot="1" x14ac:dyDescent="0.3">
      <c r="A9" s="3" t="s">
        <v>2387</v>
      </c>
      <c r="B9" s="3">
        <v>-5.8064007469087506E-2</v>
      </c>
      <c r="C9" s="3">
        <v>0.14457410893860298</v>
      </c>
      <c r="D9" s="9">
        <v>0.91095260034797088</v>
      </c>
      <c r="E9" s="3">
        <v>-0.12042728491260049</v>
      </c>
      <c r="F9" s="3">
        <v>-6.8490628840101014E-2</v>
      </c>
      <c r="G9" s="3">
        <v>0.45660964657719189</v>
      </c>
      <c r="H9" s="3">
        <v>0.16864962717338403</v>
      </c>
      <c r="I9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Female_Dominant</vt:lpstr>
      <vt:lpstr>Sheet3</vt:lpstr>
      <vt:lpstr>2 Genre BEST</vt:lpstr>
      <vt:lpstr>Sheet17</vt:lpstr>
      <vt:lpstr>3 Genre</vt:lpstr>
      <vt:lpstr>Genre wrt POS</vt:lpstr>
      <vt:lpstr>Sheet6</vt:lpstr>
      <vt:lpstr>Sheet8</vt:lpstr>
      <vt:lpstr>Descriptive Total</vt:lpstr>
      <vt:lpstr>All</vt:lpstr>
      <vt:lpstr>Sheet23</vt:lpstr>
      <vt:lpstr>Sheet27</vt:lpstr>
      <vt:lpstr>Sheet28</vt:lpstr>
      <vt:lpstr>Regression on Bechdel</vt:lpstr>
      <vt:lpstr>Normalised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Lakhotia, Raghav (GE Digital)</dc:creator>
  <cp:lastModifiedBy>Nagesh, Chandra Kanth (GE Digital)</cp:lastModifiedBy>
  <dcterms:created xsi:type="dcterms:W3CDTF">2018-12-12T06:17:07Z</dcterms:created>
  <dcterms:modified xsi:type="dcterms:W3CDTF">2018-12-24T07:37:23Z</dcterms:modified>
</cp:coreProperties>
</file>