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8_2_Flyback_MATLAB\"/>
    </mc:Choice>
  </mc:AlternateContent>
  <xr:revisionPtr revIDLastSave="0" documentId="13_ncr:1_{48B852BC-6BA1-4B7A-952A-EAC7CE956593}" xr6:coauthVersionLast="47" xr6:coauthVersionMax="47" xr10:uidLastSave="{00000000-0000-0000-0000-000000000000}"/>
  <bookViews>
    <workbookView xWindow="-108" yWindow="-108" windowWidth="23256" windowHeight="13896" activeTab="1" xr2:uid="{6A268F2B-A05A-4363-B832-B0118CE55188}"/>
  </bookViews>
  <sheets>
    <sheet name="poles" sheetId="1" r:id="rId1"/>
    <sheet name="designing for 3.3V rail" sheetId="2" r:id="rId2"/>
    <sheet name="pulsed loa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/>
  <c r="K6" i="2"/>
  <c r="L6" i="2"/>
  <c r="M6" i="2"/>
  <c r="N6" i="2"/>
  <c r="O6" i="2"/>
  <c r="K7" i="2"/>
  <c r="L8" i="2"/>
  <c r="M8" i="2"/>
  <c r="O8" i="2"/>
  <c r="K10" i="2"/>
  <c r="L10" i="2"/>
  <c r="O10" i="2"/>
  <c r="J11" i="2"/>
  <c r="K11" i="2"/>
  <c r="L12" i="2"/>
  <c r="M12" i="2"/>
  <c r="N12" i="2"/>
  <c r="O12" i="2"/>
  <c r="J13" i="2"/>
  <c r="K13" i="2"/>
  <c r="L13" i="2"/>
  <c r="M13" i="2"/>
  <c r="N13" i="2"/>
  <c r="O13" i="2"/>
  <c r="J15" i="2"/>
  <c r="K15" i="2"/>
  <c r="D6" i="2"/>
  <c r="E6" i="2"/>
  <c r="F6" i="2"/>
  <c r="G6" i="2"/>
  <c r="D7" i="2"/>
  <c r="L7" i="2" s="1"/>
  <c r="E7" i="2"/>
  <c r="M7" i="2" s="1"/>
  <c r="F7" i="2"/>
  <c r="N7" i="2" s="1"/>
  <c r="G7" i="2"/>
  <c r="O7" i="2" s="1"/>
  <c r="D8" i="2"/>
  <c r="E8" i="2"/>
  <c r="F8" i="2"/>
  <c r="N8" i="2" s="1"/>
  <c r="G8" i="2"/>
  <c r="D9" i="2"/>
  <c r="L9" i="2" s="1"/>
  <c r="E9" i="2"/>
  <c r="M9" i="2" s="1"/>
  <c r="F9" i="2"/>
  <c r="N9" i="2" s="1"/>
  <c r="G9" i="2"/>
  <c r="O9" i="2" s="1"/>
  <c r="D10" i="2"/>
  <c r="E10" i="2"/>
  <c r="M10" i="2" s="1"/>
  <c r="F10" i="2"/>
  <c r="N10" i="2" s="1"/>
  <c r="G10" i="2"/>
  <c r="D11" i="2"/>
  <c r="L11" i="2" s="1"/>
  <c r="E11" i="2"/>
  <c r="M11" i="2" s="1"/>
  <c r="F11" i="2"/>
  <c r="N11" i="2" s="1"/>
  <c r="G11" i="2"/>
  <c r="O11" i="2" s="1"/>
  <c r="D12" i="2"/>
  <c r="E12" i="2"/>
  <c r="F12" i="2"/>
  <c r="G12" i="2"/>
  <c r="D13" i="2"/>
  <c r="E13" i="2"/>
  <c r="F13" i="2"/>
  <c r="G13" i="2"/>
  <c r="D14" i="2"/>
  <c r="L14" i="2" s="1"/>
  <c r="E14" i="2"/>
  <c r="M14" i="2" s="1"/>
  <c r="F14" i="2"/>
  <c r="N14" i="2" s="1"/>
  <c r="G14" i="2"/>
  <c r="O14" i="2" s="1"/>
  <c r="D15" i="2"/>
  <c r="L15" i="2" s="1"/>
  <c r="E15" i="2"/>
  <c r="M15" i="2" s="1"/>
  <c r="F15" i="2"/>
  <c r="N15" i="2" s="1"/>
  <c r="G15" i="2"/>
  <c r="O15" i="2" s="1"/>
  <c r="C7" i="2"/>
  <c r="C8" i="2"/>
  <c r="K8" i="2" s="1"/>
  <c r="C9" i="2"/>
  <c r="K9" i="2" s="1"/>
  <c r="C10" i="2"/>
  <c r="C11" i="2"/>
  <c r="C12" i="2"/>
  <c r="K12" i="2" s="1"/>
  <c r="C13" i="2"/>
  <c r="C14" i="2"/>
  <c r="K14" i="2" s="1"/>
  <c r="C15" i="2"/>
  <c r="C6" i="2"/>
  <c r="B17" i="2"/>
  <c r="J17" i="2" s="1"/>
  <c r="B16" i="2"/>
  <c r="J16" i="2" s="1"/>
  <c r="B7" i="2"/>
  <c r="J7" i="2" s="1"/>
  <c r="B8" i="2"/>
  <c r="J8" i="2" s="1"/>
  <c r="B9" i="2"/>
  <c r="J9" i="2" s="1"/>
  <c r="B10" i="2"/>
  <c r="J10" i="2" s="1"/>
  <c r="B11" i="2"/>
  <c r="B12" i="2"/>
  <c r="J12" i="2" s="1"/>
  <c r="B13" i="2"/>
  <c r="B14" i="2"/>
  <c r="J14" i="2" s="1"/>
  <c r="B15" i="2"/>
  <c r="B6" i="2"/>
  <c r="C16" i="2" l="1" a="1"/>
  <c r="C16" i="2" s="1"/>
  <c r="K16" i="2" s="1"/>
  <c r="C17" i="2"/>
  <c r="K17" i="2" s="1"/>
  <c r="D17" i="2"/>
  <c r="L17" i="2" s="1"/>
  <c r="G17" i="2"/>
  <c r="O17" i="2" s="1"/>
  <c r="D16" i="2" a="1"/>
  <c r="D16" i="2" s="1"/>
  <c r="L16" i="2" s="1"/>
  <c r="E17" i="2" l="1"/>
  <c r="M17" i="2" s="1"/>
  <c r="E16" i="2" a="1"/>
  <c r="E16" i="2" s="1"/>
  <c r="M16" i="2" s="1"/>
  <c r="F17" i="2"/>
  <c r="N17" i="2" s="1"/>
  <c r="G16" i="2" a="1"/>
  <c r="G16" i="2" s="1"/>
  <c r="O16" i="2" s="1"/>
  <c r="F16" i="2" a="1"/>
  <c r="F16" i="2" s="1"/>
  <c r="N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<sst xmlns="http://schemas.openxmlformats.org/spreadsheetml/2006/main" count="19" uniqueCount="17">
  <si>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Pole</t>
  </si>
  <si>
    <t>Damping</t>
  </si>
  <si>
    <t>Frequency (rad/s)</t>
  </si>
  <si>
    <t>Time constant (us)</t>
  </si>
  <si>
    <t>P</t>
  </si>
  <si>
    <t>V</t>
  </si>
  <si>
    <t>Resistor</t>
  </si>
  <si>
    <t xml:space="preserve"> -4.05e+04 + 3.06e+04i</t>
  </si>
  <si>
    <t xml:space="preserve"> -4.05e+04 - 3.06e+04i</t>
  </si>
  <si>
    <t>Overall</t>
  </si>
  <si>
    <t>I</t>
  </si>
  <si>
    <t>Max Load</t>
  </si>
  <si>
    <t>Min Load</t>
  </si>
  <si>
    <t>Power Load (%)</t>
  </si>
  <si>
    <t>Combined</t>
  </si>
  <si>
    <t>I (A)</t>
  </si>
  <si>
    <t>V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</si>
</sst>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C63B-DFBE-4DF1-88BD-D19F1F40E850}">
  <dimension ref="A1:D4"/>
  <sheetViews>
    <sheetView zoomScale="160" zoomScaleNormal="160" workbookViewId="0">
      <selection activeCell="A8" sqref="A8"/>
    </sheetView>
  </sheetViews>
  <sheetFormatPr defaultRowHeight="14.4" x14ac:dyDescent="0.3"/>
  <cols>
    <col min="1" max="1" width="19.33203125" bestFit="1" customWidth="1"/>
    <col min="3" max="3" width="15.2187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-12600</v>
      </c>
      <c r="B2">
        <v>1</v>
      </c>
      <c r="C2" s="1">
        <v>12600</v>
      </c>
      <c r="D2" s="2">
        <v>79.2</v>
      </c>
    </row>
    <row r="3" spans="1:4" x14ac:dyDescent="0.3">
      <c r="A3" t="s">
        <v>7</v>
      </c>
      <c r="B3">
        <v>0.79800000000000004</v>
      </c>
      <c r="C3" s="1">
        <v>50700</v>
      </c>
      <c r="D3" s="2">
        <v>24.7</v>
      </c>
    </row>
    <row r="4" spans="1:4" x14ac:dyDescent="0.3">
      <c r="A4" t="s">
        <v>8</v>
      </c>
      <c r="B4">
        <v>0.79800000000000004</v>
      </c>
      <c r="C4" s="1">
        <v>50700</v>
      </c>
      <c r="D4" s="2">
        <v>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4CB7-F573-4A04-876C-3F1352E21198}">
  <dimension ref="A1:O17"/>
  <sheetViews>
    <sheetView tabSelected="1" topLeftCell="C1" zoomScale="145" zoomScaleNormal="145" workbookViewId="0">
      <selection activeCell="I15" sqref="I15"/>
    </sheetView>
  </sheetViews>
  <sheetFormatPr defaultRowHeight="14.4" x14ac:dyDescent="0.3"/>
  <cols>
    <col min="1" max="1" width="11.88671875" customWidth="1"/>
    <col min="2" max="2" width="10.5546875" customWidth="1"/>
    <col min="3" max="4" width="9" bestFit="1" customWidth="1"/>
    <col min="5" max="5" width="11.6640625" bestFit="1" customWidth="1"/>
    <col min="6" max="6" width="9" bestFit="1" customWidth="1"/>
    <col min="7" max="7" width="12.109375" bestFit="1" customWidth="1"/>
    <col min="8" max="8" width="12.109375" customWidth="1"/>
    <col min="9" max="9" width="13.77734375" bestFit="1" customWidth="1"/>
    <col min="10" max="10" width="9.33203125" bestFit="1" customWidth="1"/>
  </cols>
  <sheetData>
    <row r="1" spans="1:15" x14ac:dyDescent="0.3">
      <c r="A1" t="s">
        <v>4</v>
      </c>
      <c r="B1">
        <v>637.70000000000005</v>
      </c>
    </row>
    <row r="2" spans="1:15" x14ac:dyDescent="0.3">
      <c r="A2" t="s">
        <v>5</v>
      </c>
      <c r="B2">
        <v>3.3</v>
      </c>
      <c r="C2">
        <v>3.3</v>
      </c>
      <c r="D2">
        <v>5</v>
      </c>
      <c r="E2">
        <v>-5</v>
      </c>
      <c r="F2">
        <v>12</v>
      </c>
      <c r="G2">
        <v>-12</v>
      </c>
    </row>
    <row r="3" spans="1:15" x14ac:dyDescent="0.3">
      <c r="A3" t="s">
        <v>10</v>
      </c>
      <c r="C3">
        <v>34</v>
      </c>
      <c r="D3">
        <v>35</v>
      </c>
      <c r="E3">
        <v>0.5</v>
      </c>
      <c r="F3">
        <v>28</v>
      </c>
      <c r="G3">
        <v>1</v>
      </c>
      <c r="I3" t="s">
        <v>16</v>
      </c>
      <c r="J3">
        <v>3.3</v>
      </c>
      <c r="K3">
        <v>3.3</v>
      </c>
      <c r="L3">
        <v>5</v>
      </c>
      <c r="M3">
        <v>-5</v>
      </c>
      <c r="N3">
        <v>12</v>
      </c>
      <c r="O3">
        <v>-12</v>
      </c>
    </row>
    <row r="4" spans="1:15" x14ac:dyDescent="0.3">
      <c r="B4" t="s">
        <v>6</v>
      </c>
      <c r="I4" t="s">
        <v>15</v>
      </c>
      <c r="J4">
        <v>193</v>
      </c>
      <c r="K4">
        <v>34</v>
      </c>
      <c r="L4">
        <v>35</v>
      </c>
      <c r="M4">
        <v>0.5</v>
      </c>
      <c r="N4">
        <v>28</v>
      </c>
      <c r="O4">
        <v>1</v>
      </c>
    </row>
    <row r="5" spans="1:15" x14ac:dyDescent="0.3">
      <c r="B5" t="s">
        <v>9</v>
      </c>
      <c r="C5">
        <v>3.3</v>
      </c>
      <c r="D5">
        <v>5</v>
      </c>
      <c r="E5">
        <v>-5</v>
      </c>
      <c r="F5">
        <v>12</v>
      </c>
      <c r="G5">
        <v>-12</v>
      </c>
      <c r="I5" t="s">
        <v>13</v>
      </c>
      <c r="J5" t="s">
        <v>14</v>
      </c>
      <c r="K5">
        <v>3.3</v>
      </c>
      <c r="L5">
        <v>5</v>
      </c>
      <c r="M5">
        <v>-5</v>
      </c>
      <c r="N5">
        <v>12</v>
      </c>
      <c r="O5">
        <v>-12</v>
      </c>
    </row>
    <row r="6" spans="1:15" x14ac:dyDescent="0.3">
      <c r="A6">
        <v>100</v>
      </c>
      <c r="B6" s="3">
        <f>$B$2^2/$B$1*100/$A6</f>
        <v>1.7076995452407085E-2</v>
      </c>
      <c r="C6" s="3">
        <f>ABS(C$2/C$3*100/$A6)</f>
        <v>9.7058823529411753E-2</v>
      </c>
      <c r="D6" s="3">
        <f t="shared" ref="D6:G6" si="0">ABS(D$2/D$3*100/$A6)</f>
        <v>0.14285714285714285</v>
      </c>
      <c r="E6" s="3">
        <f t="shared" si="0"/>
        <v>10</v>
      </c>
      <c r="F6" s="3">
        <f t="shared" si="0"/>
        <v>0.42857142857142855</v>
      </c>
      <c r="G6" s="3">
        <f t="shared" si="0"/>
        <v>12</v>
      </c>
      <c r="H6" s="3"/>
      <c r="I6">
        <v>100</v>
      </c>
      <c r="J6" s="2">
        <f>ROUND(B6,3-(1+INT(LOG10(ABS(B6)))))</f>
        <v>1.7100000000000001E-2</v>
      </c>
      <c r="K6" s="2">
        <f t="shared" ref="K6:O6" si="1">ROUND(C6,3-(1+INT(LOG10(ABS(C6)))))</f>
        <v>9.7100000000000006E-2</v>
      </c>
      <c r="L6" s="2">
        <f t="shared" si="1"/>
        <v>0.14299999999999999</v>
      </c>
      <c r="M6" s="2">
        <f t="shared" si="1"/>
        <v>10</v>
      </c>
      <c r="N6" s="2">
        <f t="shared" si="1"/>
        <v>0.42899999999999999</v>
      </c>
      <c r="O6" s="2">
        <f t="shared" si="1"/>
        <v>12</v>
      </c>
    </row>
    <row r="7" spans="1:15" x14ac:dyDescent="0.3">
      <c r="A7">
        <v>90</v>
      </c>
      <c r="B7" s="3">
        <f t="shared" ref="B7:B15" si="2">$B$2^2/$B$1*100/$A7</f>
        <v>1.8974439391563427E-2</v>
      </c>
      <c r="C7" s="3">
        <f t="shared" ref="C7:G15" si="3">ABS(C$2/C$3*100/$A7)</f>
        <v>0.10784313725490195</v>
      </c>
      <c r="D7" s="3">
        <f t="shared" si="3"/>
        <v>0.15873015873015872</v>
      </c>
      <c r="E7" s="3">
        <f t="shared" si="3"/>
        <v>11.111111111111111</v>
      </c>
      <c r="F7" s="3">
        <f t="shared" si="3"/>
        <v>0.47619047619047616</v>
      </c>
      <c r="G7" s="3">
        <f t="shared" si="3"/>
        <v>13.333333333333334</v>
      </c>
      <c r="H7" s="3"/>
      <c r="I7">
        <v>90</v>
      </c>
      <c r="J7" s="2">
        <f t="shared" ref="J7:J16" si="4">ROUND(B7,3-(1+INT(LOG10(ABS(B7)))))</f>
        <v>1.9E-2</v>
      </c>
      <c r="K7" s="2">
        <f t="shared" ref="K7:K17" si="5">ROUND(C7,3-(1+INT(LOG10(ABS(C7)))))</f>
        <v>0.108</v>
      </c>
      <c r="L7" s="2">
        <f t="shared" ref="L7:L17" si="6">ROUND(D7,3-(1+INT(LOG10(ABS(D7)))))</f>
        <v>0.159</v>
      </c>
      <c r="M7" s="2">
        <f t="shared" ref="M7:M17" si="7">ROUND(E7,3-(1+INT(LOG10(ABS(E7)))))</f>
        <v>11.1</v>
      </c>
      <c r="N7" s="2">
        <f t="shared" ref="N7:N17" si="8">ROUND(F7,3-(1+INT(LOG10(ABS(F7)))))</f>
        <v>0.47599999999999998</v>
      </c>
      <c r="O7" s="2">
        <f t="shared" ref="O7:O17" si="9">ROUND(G7,3-(1+INT(LOG10(ABS(G7)))))</f>
        <v>13.3</v>
      </c>
    </row>
    <row r="8" spans="1:15" x14ac:dyDescent="0.3">
      <c r="A8">
        <v>80</v>
      </c>
      <c r="B8" s="3">
        <f t="shared" si="2"/>
        <v>2.1346244315508855E-2</v>
      </c>
      <c r="C8" s="3">
        <f t="shared" si="3"/>
        <v>0.12132352941176469</v>
      </c>
      <c r="D8" s="3">
        <f t="shared" si="3"/>
        <v>0.17857142857142855</v>
      </c>
      <c r="E8" s="3">
        <f t="shared" si="3"/>
        <v>12.5</v>
      </c>
      <c r="F8" s="3">
        <f t="shared" si="3"/>
        <v>0.5357142857142857</v>
      </c>
      <c r="G8" s="3">
        <f t="shared" si="3"/>
        <v>15</v>
      </c>
      <c r="H8" s="3"/>
      <c r="I8">
        <v>80</v>
      </c>
      <c r="J8" s="2">
        <f t="shared" si="4"/>
        <v>2.1299999999999999E-2</v>
      </c>
      <c r="K8" s="2">
        <f t="shared" si="5"/>
        <v>0.121</v>
      </c>
      <c r="L8" s="2">
        <f t="shared" si="6"/>
        <v>0.17899999999999999</v>
      </c>
      <c r="M8" s="2">
        <f t="shared" si="7"/>
        <v>12.5</v>
      </c>
      <c r="N8" s="2">
        <f t="shared" si="8"/>
        <v>0.53600000000000003</v>
      </c>
      <c r="O8" s="2">
        <f t="shared" si="9"/>
        <v>15</v>
      </c>
    </row>
    <row r="9" spans="1:15" x14ac:dyDescent="0.3">
      <c r="A9">
        <v>70</v>
      </c>
      <c r="B9" s="3">
        <f t="shared" si="2"/>
        <v>2.4395707789152978E-2</v>
      </c>
      <c r="C9" s="3">
        <f t="shared" si="3"/>
        <v>0.13865546218487393</v>
      </c>
      <c r="D9" s="3">
        <f t="shared" si="3"/>
        <v>0.2040816326530612</v>
      </c>
      <c r="E9" s="3">
        <f t="shared" si="3"/>
        <v>14.285714285714286</v>
      </c>
      <c r="F9" s="3">
        <f t="shared" si="3"/>
        <v>0.61224489795918358</v>
      </c>
      <c r="G9" s="3">
        <f t="shared" si="3"/>
        <v>17.142857142857142</v>
      </c>
      <c r="H9" s="3"/>
      <c r="I9">
        <v>70</v>
      </c>
      <c r="J9" s="2">
        <f t="shared" si="4"/>
        <v>2.4400000000000002E-2</v>
      </c>
      <c r="K9" s="2">
        <f t="shared" si="5"/>
        <v>0.13900000000000001</v>
      </c>
      <c r="L9" s="2">
        <f t="shared" si="6"/>
        <v>0.20399999999999999</v>
      </c>
      <c r="M9" s="2">
        <f t="shared" si="7"/>
        <v>14.3</v>
      </c>
      <c r="N9" s="2">
        <f t="shared" si="8"/>
        <v>0.61199999999999999</v>
      </c>
      <c r="O9" s="2">
        <f t="shared" si="9"/>
        <v>17.100000000000001</v>
      </c>
    </row>
    <row r="10" spans="1:15" x14ac:dyDescent="0.3">
      <c r="A10">
        <v>60</v>
      </c>
      <c r="B10" s="3">
        <f t="shared" si="2"/>
        <v>2.8461659087345142E-2</v>
      </c>
      <c r="C10" s="3">
        <f t="shared" si="3"/>
        <v>0.16176470588235292</v>
      </c>
      <c r="D10" s="3">
        <f t="shared" si="3"/>
        <v>0.23809523809523808</v>
      </c>
      <c r="E10" s="3">
        <f t="shared" si="3"/>
        <v>16.666666666666668</v>
      </c>
      <c r="F10" s="3">
        <f t="shared" si="3"/>
        <v>0.71428571428571419</v>
      </c>
      <c r="G10" s="3">
        <f t="shared" si="3"/>
        <v>20</v>
      </c>
      <c r="H10" s="3"/>
      <c r="I10">
        <v>60</v>
      </c>
      <c r="J10" s="2">
        <f t="shared" si="4"/>
        <v>2.8500000000000001E-2</v>
      </c>
      <c r="K10" s="2">
        <f t="shared" si="5"/>
        <v>0.16200000000000001</v>
      </c>
      <c r="L10" s="2">
        <f t="shared" si="6"/>
        <v>0.23799999999999999</v>
      </c>
      <c r="M10" s="2">
        <f t="shared" si="7"/>
        <v>16.7</v>
      </c>
      <c r="N10" s="2">
        <f t="shared" si="8"/>
        <v>0.71399999999999997</v>
      </c>
      <c r="O10" s="2">
        <f t="shared" si="9"/>
        <v>20</v>
      </c>
    </row>
    <row r="11" spans="1:15" x14ac:dyDescent="0.3">
      <c r="A11">
        <v>50</v>
      </c>
      <c r="B11" s="3">
        <f t="shared" si="2"/>
        <v>3.415399090481417E-2</v>
      </c>
      <c r="C11" s="3">
        <f t="shared" si="3"/>
        <v>0.19411764705882351</v>
      </c>
      <c r="D11" s="3">
        <f t="shared" si="3"/>
        <v>0.2857142857142857</v>
      </c>
      <c r="E11" s="3">
        <f t="shared" si="3"/>
        <v>20</v>
      </c>
      <c r="F11" s="3">
        <f t="shared" si="3"/>
        <v>0.8571428571428571</v>
      </c>
      <c r="G11" s="3">
        <f t="shared" si="3"/>
        <v>24</v>
      </c>
      <c r="H11" s="3"/>
      <c r="I11">
        <v>50</v>
      </c>
      <c r="J11" s="2">
        <f t="shared" si="4"/>
        <v>3.4200000000000001E-2</v>
      </c>
      <c r="K11" s="2">
        <f t="shared" si="5"/>
        <v>0.19400000000000001</v>
      </c>
      <c r="L11" s="2">
        <f t="shared" si="6"/>
        <v>0.28599999999999998</v>
      </c>
      <c r="M11" s="2">
        <f t="shared" si="7"/>
        <v>20</v>
      </c>
      <c r="N11" s="2">
        <f t="shared" si="8"/>
        <v>0.85699999999999998</v>
      </c>
      <c r="O11" s="2">
        <f t="shared" si="9"/>
        <v>24</v>
      </c>
    </row>
    <row r="12" spans="1:15" x14ac:dyDescent="0.3">
      <c r="A12">
        <v>40</v>
      </c>
      <c r="B12" s="3">
        <f t="shared" si="2"/>
        <v>4.2692488631017711E-2</v>
      </c>
      <c r="C12" s="3">
        <f t="shared" si="3"/>
        <v>0.24264705882352938</v>
      </c>
      <c r="D12" s="3">
        <f t="shared" si="3"/>
        <v>0.3571428571428571</v>
      </c>
      <c r="E12" s="3">
        <f t="shared" si="3"/>
        <v>25</v>
      </c>
      <c r="F12" s="3">
        <f t="shared" si="3"/>
        <v>1.0714285714285714</v>
      </c>
      <c r="G12" s="3">
        <f t="shared" si="3"/>
        <v>30</v>
      </c>
      <c r="H12" s="3"/>
      <c r="I12">
        <v>40</v>
      </c>
      <c r="J12" s="2">
        <f t="shared" si="4"/>
        <v>4.2700000000000002E-2</v>
      </c>
      <c r="K12" s="2">
        <f t="shared" si="5"/>
        <v>0.24299999999999999</v>
      </c>
      <c r="L12" s="2">
        <f t="shared" si="6"/>
        <v>0.35699999999999998</v>
      </c>
      <c r="M12" s="2">
        <f t="shared" si="7"/>
        <v>25</v>
      </c>
      <c r="N12" s="2">
        <f t="shared" si="8"/>
        <v>1.07</v>
      </c>
      <c r="O12" s="2">
        <f t="shared" si="9"/>
        <v>30</v>
      </c>
    </row>
    <row r="13" spans="1:15" x14ac:dyDescent="0.3">
      <c r="A13">
        <v>30</v>
      </c>
      <c r="B13" s="3">
        <f t="shared" si="2"/>
        <v>5.6923318174690284E-2</v>
      </c>
      <c r="C13" s="3">
        <f t="shared" si="3"/>
        <v>0.32352941176470584</v>
      </c>
      <c r="D13" s="3">
        <f t="shared" si="3"/>
        <v>0.47619047619047616</v>
      </c>
      <c r="E13" s="3">
        <f t="shared" si="3"/>
        <v>33.333333333333336</v>
      </c>
      <c r="F13" s="3">
        <f t="shared" si="3"/>
        <v>1.4285714285714284</v>
      </c>
      <c r="G13" s="3">
        <f t="shared" si="3"/>
        <v>40</v>
      </c>
      <c r="H13" s="3"/>
      <c r="I13">
        <v>30</v>
      </c>
      <c r="J13" s="2">
        <f t="shared" si="4"/>
        <v>5.6899999999999999E-2</v>
      </c>
      <c r="K13" s="2">
        <f t="shared" si="5"/>
        <v>0.32400000000000001</v>
      </c>
      <c r="L13" s="2">
        <f t="shared" si="6"/>
        <v>0.47599999999999998</v>
      </c>
      <c r="M13" s="2">
        <f t="shared" si="7"/>
        <v>33.299999999999997</v>
      </c>
      <c r="N13" s="2">
        <f t="shared" si="8"/>
        <v>1.43</v>
      </c>
      <c r="O13" s="2">
        <f t="shared" si="9"/>
        <v>40</v>
      </c>
    </row>
    <row r="14" spans="1:15" x14ac:dyDescent="0.3">
      <c r="A14">
        <v>20</v>
      </c>
      <c r="B14" s="3">
        <f t="shared" si="2"/>
        <v>8.5384977262035422E-2</v>
      </c>
      <c r="C14" s="3">
        <f t="shared" si="3"/>
        <v>0.48529411764705876</v>
      </c>
      <c r="D14" s="3">
        <f t="shared" si="3"/>
        <v>0.71428571428571419</v>
      </c>
      <c r="E14" s="3">
        <f t="shared" si="3"/>
        <v>50</v>
      </c>
      <c r="F14" s="3">
        <f t="shared" si="3"/>
        <v>2.1428571428571428</v>
      </c>
      <c r="G14" s="3">
        <f t="shared" si="3"/>
        <v>60</v>
      </c>
      <c r="H14" s="3"/>
      <c r="I14">
        <v>20</v>
      </c>
      <c r="J14" s="2">
        <f t="shared" si="4"/>
        <v>8.5400000000000004E-2</v>
      </c>
      <c r="K14" s="2">
        <f t="shared" si="5"/>
        <v>0.48499999999999999</v>
      </c>
      <c r="L14" s="2">
        <f t="shared" si="6"/>
        <v>0.71399999999999997</v>
      </c>
      <c r="M14" s="2">
        <f t="shared" si="7"/>
        <v>50</v>
      </c>
      <c r="N14" s="2">
        <f t="shared" si="8"/>
        <v>2.14</v>
      </c>
      <c r="O14" s="2">
        <f t="shared" si="9"/>
        <v>60</v>
      </c>
    </row>
    <row r="15" spans="1:15" x14ac:dyDescent="0.3">
      <c r="A15">
        <v>10</v>
      </c>
      <c r="B15" s="3">
        <f t="shared" si="2"/>
        <v>0.17076995452407084</v>
      </c>
      <c r="C15" s="3">
        <f t="shared" si="3"/>
        <v>0.97058823529411753</v>
      </c>
      <c r="D15" s="3">
        <f t="shared" si="3"/>
        <v>1.4285714285714284</v>
      </c>
      <c r="E15" s="3">
        <f t="shared" si="3"/>
        <v>100</v>
      </c>
      <c r="F15" s="3">
        <f t="shared" si="3"/>
        <v>4.2857142857142856</v>
      </c>
      <c r="G15" s="3">
        <f t="shared" si="3"/>
        <v>120</v>
      </c>
      <c r="H15" s="3"/>
      <c r="I15">
        <v>10</v>
      </c>
      <c r="J15" s="2">
        <f t="shared" si="4"/>
        <v>0.17100000000000001</v>
      </c>
      <c r="K15" s="2">
        <f t="shared" si="5"/>
        <v>0.97099999999999997</v>
      </c>
      <c r="L15" s="2">
        <f t="shared" si="6"/>
        <v>1.43</v>
      </c>
      <c r="M15" s="2">
        <f t="shared" si="7"/>
        <v>100</v>
      </c>
      <c r="N15" s="2">
        <f t="shared" si="8"/>
        <v>4.29</v>
      </c>
      <c r="O15" s="2">
        <f t="shared" si="9"/>
        <v>120</v>
      </c>
    </row>
    <row r="16" spans="1:15" x14ac:dyDescent="0.3">
      <c r="A16" t="s">
        <v>11</v>
      </c>
      <c r="B16" s="3">
        <f>(1/B12+1/B13+1/B14+1/B15)^-1</f>
        <v>1.7076995452407085E-2</v>
      </c>
      <c r="C16" s="3" cm="1">
        <f t="array" ref="C16">1/SUM(1/C12:C15)</f>
        <v>9.7058823529411753E-2</v>
      </c>
      <c r="D16" s="3" cm="1">
        <f t="array" ref="D16">1/SUM(1/D12:D15)</f>
        <v>0.14285714285714285</v>
      </c>
      <c r="E16" s="3" cm="1">
        <f t="array" ref="E16">1/SUM(1/E12:E15)</f>
        <v>10</v>
      </c>
      <c r="F16" s="3" cm="1">
        <f t="array" ref="F16">1/SUM(1/F12:F15)</f>
        <v>0.42857142857142855</v>
      </c>
      <c r="G16" s="3" cm="1">
        <f t="array" ref="G16">1/SUM(1/G12:G15)</f>
        <v>12</v>
      </c>
      <c r="H16" s="3"/>
      <c r="I16" t="s">
        <v>11</v>
      </c>
      <c r="J16" s="2">
        <f t="shared" si="4"/>
        <v>1.7100000000000001E-2</v>
      </c>
      <c r="K16" s="2">
        <f t="shared" si="5"/>
        <v>9.7100000000000006E-2</v>
      </c>
      <c r="L16" s="2">
        <f t="shared" si="6"/>
        <v>0.14299999999999999</v>
      </c>
      <c r="M16" s="2">
        <f t="shared" si="7"/>
        <v>10</v>
      </c>
      <c r="N16" s="2">
        <f t="shared" si="8"/>
        <v>0.42899999999999999</v>
      </c>
      <c r="O16" s="2">
        <f t="shared" si="9"/>
        <v>12</v>
      </c>
    </row>
    <row r="17" spans="1:15" x14ac:dyDescent="0.3">
      <c r="A17" t="s">
        <v>12</v>
      </c>
      <c r="B17" s="3">
        <f>B15</f>
        <v>0.17076995452407084</v>
      </c>
      <c r="C17" s="3">
        <f t="shared" ref="C17:G17" si="10">C15</f>
        <v>0.97058823529411753</v>
      </c>
      <c r="D17" s="3">
        <f t="shared" si="10"/>
        <v>1.4285714285714284</v>
      </c>
      <c r="E17" s="3">
        <f t="shared" si="10"/>
        <v>100</v>
      </c>
      <c r="F17" s="3">
        <f t="shared" si="10"/>
        <v>4.2857142857142856</v>
      </c>
      <c r="G17" s="3">
        <f t="shared" si="10"/>
        <v>120</v>
      </c>
      <c r="H17" s="3"/>
      <c r="I17" t="s">
        <v>12</v>
      </c>
      <c r="J17" s="2">
        <f>ROUND(B17,3-(1+INT(LOG10(ABS(B17)))))</f>
        <v>0.17100000000000001</v>
      </c>
      <c r="K17" s="2">
        <f t="shared" si="5"/>
        <v>0.97099999999999997</v>
      </c>
      <c r="L17" s="2">
        <f t="shared" si="6"/>
        <v>1.43</v>
      </c>
      <c r="M17" s="2">
        <f t="shared" si="7"/>
        <v>100</v>
      </c>
      <c r="N17" s="2">
        <f t="shared" si="8"/>
        <v>4.29</v>
      </c>
      <c r="O17" s="2">
        <f t="shared" si="9"/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EF9-EA46-44EB-A249-5ABF07289E4E}">
  <dimension ref="A2"/>
  <sheetViews>
    <sheetView zoomScale="190" zoomScaleNormal="190" workbookViewId="0">
      <selection activeCell="B2" sqref="B2"/>
    </sheetView>
  </sheetViews>
  <sheetFormatPr defaultRowHeight="14.4" x14ac:dyDescent="0.3"/>
  <sheetData>
    <row r="2" spans="1:1" x14ac:dyDescent="0.3">
      <c r="A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poles</vt:lpstr>
      <vt:lpstr>designing for 3.3V rail</vt:lpstr>
      <vt:lpstr>pulsed 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2022-03-18T00:43:45Z</dcterms:created>
  <dcterms:modified xsi:type="dcterms:W3CDTF">2022-03-18T12:42:15Z</dcterms:modified>
</cp:coreProperties>
</file>