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EEE\Year 3\ELEC60024 Power Electronics\coursework\ATX_PowerSupply\archive\"/>
    </mc:Choice>
  </mc:AlternateContent>
  <xr:revisionPtr revIDLastSave="0" documentId="8_{F0819124-D53E-4771-B9E1-A7A296A5DED2}" xr6:coauthVersionLast="47" xr6:coauthVersionMax="47" xr10:uidLastSave="{00000000-0000-0000-0000-000000000000}"/>
  <bookViews>
    <workbookView xWindow="-33017" yWindow="-2031" windowWidth="33120" windowHeight="18000" activeTab="1" xr2:uid="{0E8D1DCC-0B5F-42B8-B2EC-627C1CE424F9}"/>
  </bookViews>
  <sheets>
    <sheet name="Task5_Cores" sheetId="1" r:id="rId1"/>
    <sheet name="Task5_Induc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97" i="2" l="1"/>
  <c r="V197" i="2"/>
  <c r="X197" i="2" s="1"/>
  <c r="Y197" i="2" s="1"/>
  <c r="S197" i="2"/>
  <c r="AO197" i="2" s="1"/>
  <c r="AL196" i="2"/>
  <c r="V196" i="2"/>
  <c r="T196" i="2"/>
  <c r="S196" i="2"/>
  <c r="AO196" i="2" s="1"/>
  <c r="AL195" i="2"/>
  <c r="X195" i="2"/>
  <c r="Y195" i="2" s="1"/>
  <c r="V195" i="2"/>
  <c r="T195" i="2"/>
  <c r="S195" i="2"/>
  <c r="AO195" i="2" s="1"/>
  <c r="AL194" i="2"/>
  <c r="Y194" i="2"/>
  <c r="Z194" i="2" s="1"/>
  <c r="AP194" i="2" s="1"/>
  <c r="X194" i="2"/>
  <c r="V194" i="2"/>
  <c r="W194" i="2" s="1"/>
  <c r="S194" i="2"/>
  <c r="AL193" i="2"/>
  <c r="Y193" i="2"/>
  <c r="Z193" i="2" s="1"/>
  <c r="AP193" i="2" s="1"/>
  <c r="X193" i="2"/>
  <c r="V193" i="2"/>
  <c r="W193" i="2" s="1"/>
  <c r="S193" i="2"/>
  <c r="T193" i="2" s="1"/>
  <c r="AO192" i="2"/>
  <c r="AL192" i="2"/>
  <c r="V192" i="2"/>
  <c r="S192" i="2"/>
  <c r="T192" i="2" s="1"/>
  <c r="AO191" i="2"/>
  <c r="AL191" i="2"/>
  <c r="X191" i="2"/>
  <c r="Y191" i="2" s="1"/>
  <c r="W191" i="2"/>
  <c r="V191" i="2"/>
  <c r="S191" i="2"/>
  <c r="T191" i="2" s="1"/>
  <c r="AO190" i="2"/>
  <c r="AL190" i="2"/>
  <c r="X190" i="2"/>
  <c r="Y190" i="2" s="1"/>
  <c r="V190" i="2"/>
  <c r="W190" i="2" s="1"/>
  <c r="S190" i="2"/>
  <c r="T190" i="2" s="1"/>
  <c r="AL189" i="2"/>
  <c r="X189" i="2"/>
  <c r="Y189" i="2" s="1"/>
  <c r="V189" i="2"/>
  <c r="S189" i="2"/>
  <c r="T189" i="2" s="1"/>
  <c r="AO188" i="2"/>
  <c r="AL188" i="2"/>
  <c r="X188" i="2"/>
  <c r="Y188" i="2" s="1"/>
  <c r="V188" i="2"/>
  <c r="S188" i="2"/>
  <c r="T188" i="2" s="1"/>
  <c r="AL187" i="2"/>
  <c r="X187" i="2"/>
  <c r="Y187" i="2" s="1"/>
  <c r="V187" i="2"/>
  <c r="T187" i="2"/>
  <c r="S187" i="2"/>
  <c r="AO187" i="2" s="1"/>
  <c r="AL186" i="2"/>
  <c r="V186" i="2"/>
  <c r="S186" i="2"/>
  <c r="T186" i="2" s="1"/>
  <c r="AO185" i="2"/>
  <c r="AL185" i="2"/>
  <c r="V185" i="2"/>
  <c r="X185" i="2" s="1"/>
  <c r="Y185" i="2" s="1"/>
  <c r="S185" i="2"/>
  <c r="T185" i="2" s="1"/>
  <c r="AL184" i="2"/>
  <c r="X184" i="2"/>
  <c r="Y184" i="2" s="1"/>
  <c r="V184" i="2"/>
  <c r="S184" i="2"/>
  <c r="T184" i="2" s="1"/>
  <c r="AL183" i="2"/>
  <c r="V183" i="2"/>
  <c r="X183" i="2" s="1"/>
  <c r="Y183" i="2" s="1"/>
  <c r="S183" i="2"/>
  <c r="T183" i="2" s="1"/>
  <c r="AO182" i="2"/>
  <c r="AL182" i="2"/>
  <c r="V182" i="2"/>
  <c r="S182" i="2"/>
  <c r="T182" i="2" s="1"/>
  <c r="AL181" i="2"/>
  <c r="AO181" i="2" s="1"/>
  <c r="V181" i="2"/>
  <c r="S181" i="2"/>
  <c r="T181" i="2" s="1"/>
  <c r="AL180" i="2"/>
  <c r="AO180" i="2" s="1"/>
  <c r="X180" i="2"/>
  <c r="Y180" i="2" s="1"/>
  <c r="V180" i="2"/>
  <c r="T180" i="2"/>
  <c r="S180" i="2"/>
  <c r="AO179" i="2"/>
  <c r="AL179" i="2"/>
  <c r="V179" i="2"/>
  <c r="S179" i="2"/>
  <c r="T179" i="2" s="1"/>
  <c r="AO178" i="2"/>
  <c r="AL178" i="2"/>
  <c r="X178" i="2"/>
  <c r="Y178" i="2" s="1"/>
  <c r="V178" i="2"/>
  <c r="S178" i="2"/>
  <c r="T178" i="2" s="1"/>
  <c r="AL177" i="2"/>
  <c r="V177" i="2"/>
  <c r="S177" i="2"/>
  <c r="T177" i="2" s="1"/>
  <c r="AL176" i="2"/>
  <c r="V176" i="2"/>
  <c r="S176" i="2"/>
  <c r="T176" i="2" s="1"/>
  <c r="AL175" i="2"/>
  <c r="X175" i="2"/>
  <c r="Y175" i="2" s="1"/>
  <c r="Z175" i="2" s="1"/>
  <c r="AP175" i="2" s="1"/>
  <c r="W175" i="2"/>
  <c r="V175" i="2"/>
  <c r="S175" i="2"/>
  <c r="T175" i="2" s="1"/>
  <c r="AO174" i="2"/>
  <c r="AL174" i="2"/>
  <c r="X174" i="2"/>
  <c r="Y174" i="2" s="1"/>
  <c r="V174" i="2"/>
  <c r="S174" i="2"/>
  <c r="T174" i="2" s="1"/>
  <c r="AL173" i="2"/>
  <c r="X173" i="2"/>
  <c r="Y173" i="2" s="1"/>
  <c r="V173" i="2"/>
  <c r="S173" i="2"/>
  <c r="T173" i="2" s="1"/>
  <c r="AO172" i="2"/>
  <c r="AL172" i="2"/>
  <c r="X172" i="2"/>
  <c r="Y172" i="2" s="1"/>
  <c r="V172" i="2"/>
  <c r="S172" i="2"/>
  <c r="T172" i="2" s="1"/>
  <c r="AO171" i="2"/>
  <c r="AL171" i="2"/>
  <c r="X171" i="2"/>
  <c r="Y171" i="2" s="1"/>
  <c r="V171" i="2"/>
  <c r="S171" i="2"/>
  <c r="T171" i="2" s="1"/>
  <c r="AL170" i="2"/>
  <c r="V170" i="2"/>
  <c r="S170" i="2"/>
  <c r="T170" i="2" s="1"/>
  <c r="AL169" i="2"/>
  <c r="V169" i="2"/>
  <c r="X169" i="2" s="1"/>
  <c r="Y169" i="2" s="1"/>
  <c r="S169" i="2"/>
  <c r="T169" i="2" s="1"/>
  <c r="AL168" i="2"/>
  <c r="X168" i="2"/>
  <c r="Y168" i="2" s="1"/>
  <c r="V168" i="2"/>
  <c r="S168" i="2"/>
  <c r="T168" i="2" s="1"/>
  <c r="AL167" i="2"/>
  <c r="X167" i="2"/>
  <c r="Y167" i="2" s="1"/>
  <c r="V167" i="2"/>
  <c r="W167" i="2" s="1"/>
  <c r="Z167" i="2" s="1"/>
  <c r="AP167" i="2" s="1"/>
  <c r="S167" i="2"/>
  <c r="T167" i="2" s="1"/>
  <c r="AO166" i="2"/>
  <c r="AL166" i="2"/>
  <c r="V166" i="2"/>
  <c r="S166" i="2"/>
  <c r="T166" i="2" s="1"/>
  <c r="AL165" i="2"/>
  <c r="AO165" i="2" s="1"/>
  <c r="V165" i="2"/>
  <c r="S165" i="2"/>
  <c r="T165" i="2" s="1"/>
  <c r="AL164" i="2"/>
  <c r="AO164" i="2" s="1"/>
  <c r="X164" i="2"/>
  <c r="Y164" i="2" s="1"/>
  <c r="V164" i="2"/>
  <c r="T164" i="2"/>
  <c r="S164" i="2"/>
  <c r="AO163" i="2"/>
  <c r="AL163" i="2"/>
  <c r="V163" i="2"/>
  <c r="S163" i="2"/>
  <c r="T163" i="2" s="1"/>
  <c r="AO162" i="2"/>
  <c r="AL162" i="2"/>
  <c r="X162" i="2"/>
  <c r="Y162" i="2" s="1"/>
  <c r="V162" i="2"/>
  <c r="S162" i="2"/>
  <c r="T162" i="2" s="1"/>
  <c r="AL161" i="2"/>
  <c r="V161" i="2"/>
  <c r="S161" i="2"/>
  <c r="T161" i="2" s="1"/>
  <c r="AL160" i="2"/>
  <c r="V160" i="2"/>
  <c r="S160" i="2"/>
  <c r="T160" i="2" s="1"/>
  <c r="AL159" i="2"/>
  <c r="X159" i="2"/>
  <c r="Y159" i="2" s="1"/>
  <c r="W159" i="2"/>
  <c r="V159" i="2"/>
  <c r="S159" i="2"/>
  <c r="T159" i="2" s="1"/>
  <c r="AO158" i="2"/>
  <c r="AL158" i="2"/>
  <c r="X158" i="2"/>
  <c r="Y158" i="2" s="1"/>
  <c r="V158" i="2"/>
  <c r="S158" i="2"/>
  <c r="T158" i="2" s="1"/>
  <c r="AO157" i="2"/>
  <c r="AL157" i="2"/>
  <c r="X157" i="2"/>
  <c r="Y157" i="2" s="1"/>
  <c r="V157" i="2"/>
  <c r="S157" i="2"/>
  <c r="T157" i="2" s="1"/>
  <c r="AO156" i="2"/>
  <c r="AL156" i="2"/>
  <c r="X156" i="2"/>
  <c r="Y156" i="2" s="1"/>
  <c r="V156" i="2"/>
  <c r="S156" i="2"/>
  <c r="T156" i="2" s="1"/>
  <c r="AO155" i="2"/>
  <c r="AL155" i="2"/>
  <c r="X155" i="2"/>
  <c r="Y155" i="2" s="1"/>
  <c r="V155" i="2"/>
  <c r="S155" i="2"/>
  <c r="T155" i="2" s="1"/>
  <c r="AL154" i="2"/>
  <c r="V154" i="2"/>
  <c r="S154" i="2"/>
  <c r="T154" i="2" s="1"/>
  <c r="AL153" i="2"/>
  <c r="V153" i="2"/>
  <c r="X153" i="2" s="1"/>
  <c r="Y153" i="2" s="1"/>
  <c r="S153" i="2"/>
  <c r="T153" i="2" s="1"/>
  <c r="AL152" i="2"/>
  <c r="X152" i="2"/>
  <c r="Y152" i="2" s="1"/>
  <c r="V152" i="2"/>
  <c r="S152" i="2"/>
  <c r="T152" i="2" s="1"/>
  <c r="AL151" i="2"/>
  <c r="X151" i="2"/>
  <c r="Y151" i="2" s="1"/>
  <c r="V151" i="2"/>
  <c r="W151" i="2" s="1"/>
  <c r="Z151" i="2" s="1"/>
  <c r="AP151" i="2" s="1"/>
  <c r="S151" i="2"/>
  <c r="T151" i="2" s="1"/>
  <c r="AO150" i="2"/>
  <c r="AL150" i="2"/>
  <c r="V150" i="2"/>
  <c r="S150" i="2"/>
  <c r="T150" i="2" s="1"/>
  <c r="AL149" i="2"/>
  <c r="AO149" i="2" s="1"/>
  <c r="V149" i="2"/>
  <c r="S149" i="2"/>
  <c r="T149" i="2" s="1"/>
  <c r="AL148" i="2"/>
  <c r="AO148" i="2" s="1"/>
  <c r="X148" i="2"/>
  <c r="Y148" i="2" s="1"/>
  <c r="V148" i="2"/>
  <c r="T148" i="2"/>
  <c r="S148" i="2"/>
  <c r="AO147" i="2"/>
  <c r="AL147" i="2"/>
  <c r="V147" i="2"/>
  <c r="T147" i="2"/>
  <c r="S147" i="2"/>
  <c r="AO146" i="2"/>
  <c r="AL146" i="2"/>
  <c r="X146" i="2"/>
  <c r="Y146" i="2" s="1"/>
  <c r="V146" i="2"/>
  <c r="S146" i="2"/>
  <c r="T146" i="2" s="1"/>
  <c r="AL145" i="2"/>
  <c r="V145" i="2"/>
  <c r="S145" i="2"/>
  <c r="T145" i="2" s="1"/>
  <c r="AL144" i="2"/>
  <c r="V144" i="2"/>
  <c r="S144" i="2"/>
  <c r="T144" i="2" s="1"/>
  <c r="AL143" i="2"/>
  <c r="W143" i="2"/>
  <c r="V143" i="2"/>
  <c r="X143" i="2" s="1"/>
  <c r="Y143" i="2" s="1"/>
  <c r="S143" i="2"/>
  <c r="T143" i="2" s="1"/>
  <c r="AO142" i="2"/>
  <c r="AL142" i="2"/>
  <c r="X142" i="2"/>
  <c r="Y142" i="2" s="1"/>
  <c r="V142" i="2"/>
  <c r="S142" i="2"/>
  <c r="T142" i="2" s="1"/>
  <c r="AO141" i="2"/>
  <c r="AL141" i="2"/>
  <c r="X141" i="2"/>
  <c r="Y141" i="2" s="1"/>
  <c r="V141" i="2"/>
  <c r="S141" i="2"/>
  <c r="T141" i="2" s="1"/>
  <c r="AO140" i="2"/>
  <c r="AL140" i="2"/>
  <c r="X140" i="2"/>
  <c r="Y140" i="2" s="1"/>
  <c r="V140" i="2"/>
  <c r="S140" i="2"/>
  <c r="T140" i="2" s="1"/>
  <c r="AO139" i="2"/>
  <c r="AL139" i="2"/>
  <c r="X139" i="2"/>
  <c r="Y139" i="2" s="1"/>
  <c r="V139" i="2"/>
  <c r="S139" i="2"/>
  <c r="T139" i="2" s="1"/>
  <c r="AL138" i="2"/>
  <c r="V138" i="2"/>
  <c r="S138" i="2"/>
  <c r="T138" i="2" s="1"/>
  <c r="AL137" i="2"/>
  <c r="V137" i="2"/>
  <c r="S137" i="2"/>
  <c r="T137" i="2" s="1"/>
  <c r="AL136" i="2"/>
  <c r="X136" i="2"/>
  <c r="Y136" i="2" s="1"/>
  <c r="V136" i="2"/>
  <c r="S136" i="2"/>
  <c r="T136" i="2" s="1"/>
  <c r="AP135" i="2"/>
  <c r="AL135" i="2"/>
  <c r="X135" i="2"/>
  <c r="Y135" i="2" s="1"/>
  <c r="V135" i="2"/>
  <c r="W135" i="2" s="1"/>
  <c r="Z135" i="2" s="1"/>
  <c r="S135" i="2"/>
  <c r="AO134" i="2"/>
  <c r="AL134" i="2"/>
  <c r="V134" i="2"/>
  <c r="S134" i="2"/>
  <c r="T134" i="2" s="1"/>
  <c r="AL133" i="2"/>
  <c r="AO133" i="2" s="1"/>
  <c r="V133" i="2"/>
  <c r="S133" i="2"/>
  <c r="T133" i="2" s="1"/>
  <c r="AL132" i="2"/>
  <c r="AO132" i="2" s="1"/>
  <c r="X132" i="2"/>
  <c r="Y132" i="2" s="1"/>
  <c r="V132" i="2"/>
  <c r="T132" i="2"/>
  <c r="S132" i="2"/>
  <c r="AO131" i="2"/>
  <c r="AL131" i="2"/>
  <c r="V131" i="2"/>
  <c r="T131" i="2"/>
  <c r="S131" i="2"/>
  <c r="AO130" i="2"/>
  <c r="AL130" i="2"/>
  <c r="V130" i="2"/>
  <c r="S130" i="2"/>
  <c r="T130" i="2" s="1"/>
  <c r="AL129" i="2"/>
  <c r="V129" i="2"/>
  <c r="S129" i="2"/>
  <c r="AL128" i="2"/>
  <c r="V128" i="2"/>
  <c r="S128" i="2"/>
  <c r="AL127" i="2"/>
  <c r="V127" i="2"/>
  <c r="X127" i="2" s="1"/>
  <c r="Y127" i="2" s="1"/>
  <c r="S127" i="2"/>
  <c r="AO126" i="2"/>
  <c r="AL126" i="2"/>
  <c r="X126" i="2"/>
  <c r="Y126" i="2" s="1"/>
  <c r="V126" i="2"/>
  <c r="S126" i="2"/>
  <c r="T126" i="2" s="1"/>
  <c r="AL125" i="2"/>
  <c r="AO125" i="2" s="1"/>
  <c r="X125" i="2"/>
  <c r="Y125" i="2" s="1"/>
  <c r="V125" i="2"/>
  <c r="S125" i="2"/>
  <c r="T125" i="2" s="1"/>
  <c r="AO124" i="2"/>
  <c r="AL124" i="2"/>
  <c r="X124" i="2"/>
  <c r="Y124" i="2" s="1"/>
  <c r="V124" i="2"/>
  <c r="S124" i="2"/>
  <c r="T124" i="2" s="1"/>
  <c r="AO123" i="2"/>
  <c r="AL123" i="2"/>
  <c r="V123" i="2"/>
  <c r="S123" i="2"/>
  <c r="T123" i="2" s="1"/>
  <c r="AL122" i="2"/>
  <c r="V122" i="2"/>
  <c r="S122" i="2"/>
  <c r="T122" i="2" s="1"/>
  <c r="AL121" i="2"/>
  <c r="V121" i="2"/>
  <c r="S121" i="2"/>
  <c r="AL120" i="2"/>
  <c r="X120" i="2"/>
  <c r="Y120" i="2" s="1"/>
  <c r="V120" i="2"/>
  <c r="S120" i="2"/>
  <c r="AL119" i="2"/>
  <c r="X119" i="2"/>
  <c r="Y119" i="2" s="1"/>
  <c r="V119" i="2"/>
  <c r="W119" i="2" s="1"/>
  <c r="Z119" i="2" s="1"/>
  <c r="AP119" i="2" s="1"/>
  <c r="S119" i="2"/>
  <c r="AO118" i="2"/>
  <c r="AL118" i="2"/>
  <c r="V118" i="2"/>
  <c r="S118" i="2"/>
  <c r="T118" i="2" s="1"/>
  <c r="AL117" i="2"/>
  <c r="AO117" i="2" s="1"/>
  <c r="V117" i="2"/>
  <c r="S117" i="2"/>
  <c r="T117" i="2" s="1"/>
  <c r="AL116" i="2"/>
  <c r="AO116" i="2" s="1"/>
  <c r="X116" i="2"/>
  <c r="Y116" i="2" s="1"/>
  <c r="V116" i="2"/>
  <c r="T116" i="2"/>
  <c r="S116" i="2"/>
  <c r="AO115" i="2"/>
  <c r="AL115" i="2"/>
  <c r="V115" i="2"/>
  <c r="T115" i="2"/>
  <c r="S115" i="2"/>
  <c r="AO114" i="2"/>
  <c r="AL114" i="2"/>
  <c r="V114" i="2"/>
  <c r="S114" i="2"/>
  <c r="T114" i="2" s="1"/>
  <c r="AL113" i="2"/>
  <c r="V113" i="2"/>
  <c r="S113" i="2"/>
  <c r="AL112" i="2"/>
  <c r="V112" i="2"/>
  <c r="S112" i="2"/>
  <c r="AL111" i="2"/>
  <c r="V111" i="2"/>
  <c r="X111" i="2" s="1"/>
  <c r="Y111" i="2" s="1"/>
  <c r="S111" i="2"/>
  <c r="AO110" i="2"/>
  <c r="AL110" i="2"/>
  <c r="X110" i="2"/>
  <c r="Y110" i="2" s="1"/>
  <c r="V110" i="2"/>
  <c r="S110" i="2"/>
  <c r="T110" i="2" s="1"/>
  <c r="AL109" i="2"/>
  <c r="AO109" i="2" s="1"/>
  <c r="X109" i="2"/>
  <c r="Y109" i="2" s="1"/>
  <c r="V109" i="2"/>
  <c r="S109" i="2"/>
  <c r="T109" i="2" s="1"/>
  <c r="AL108" i="2"/>
  <c r="AO108" i="2" s="1"/>
  <c r="X108" i="2"/>
  <c r="Y108" i="2" s="1"/>
  <c r="V108" i="2"/>
  <c r="S108" i="2"/>
  <c r="T108" i="2" s="1"/>
  <c r="AO107" i="2"/>
  <c r="AL107" i="2"/>
  <c r="X107" i="2"/>
  <c r="Y107" i="2" s="1"/>
  <c r="V107" i="2"/>
  <c r="S107" i="2"/>
  <c r="T107" i="2" s="1"/>
  <c r="AL106" i="2"/>
  <c r="V106" i="2"/>
  <c r="S106" i="2"/>
  <c r="T106" i="2" s="1"/>
  <c r="AL105" i="2"/>
  <c r="V105" i="2"/>
  <c r="S105" i="2"/>
  <c r="AL104" i="2"/>
  <c r="X104" i="2"/>
  <c r="Y104" i="2" s="1"/>
  <c r="V104" i="2"/>
  <c r="S104" i="2"/>
  <c r="AL103" i="2"/>
  <c r="X103" i="2"/>
  <c r="Y103" i="2" s="1"/>
  <c r="V103" i="2"/>
  <c r="W103" i="2" s="1"/>
  <c r="Z103" i="2" s="1"/>
  <c r="AP103" i="2" s="1"/>
  <c r="S103" i="2"/>
  <c r="AL102" i="2"/>
  <c r="V102" i="2"/>
  <c r="S102" i="2"/>
  <c r="T102" i="2" s="1"/>
  <c r="AL101" i="2"/>
  <c r="AO101" i="2" s="1"/>
  <c r="V101" i="2"/>
  <c r="S101" i="2"/>
  <c r="T101" i="2" s="1"/>
  <c r="AL100" i="2"/>
  <c r="AO100" i="2" s="1"/>
  <c r="X100" i="2"/>
  <c r="Y100" i="2" s="1"/>
  <c r="V100" i="2"/>
  <c r="T100" i="2"/>
  <c r="S100" i="2"/>
  <c r="AO99" i="2"/>
  <c r="AL99" i="2"/>
  <c r="X99" i="2"/>
  <c r="Y99" i="2" s="1"/>
  <c r="V99" i="2"/>
  <c r="T99" i="2"/>
  <c r="S99" i="2"/>
  <c r="AO98" i="2"/>
  <c r="AL98" i="2"/>
  <c r="X98" i="2"/>
  <c r="Y98" i="2" s="1"/>
  <c r="V98" i="2"/>
  <c r="S98" i="2"/>
  <c r="T98" i="2" s="1"/>
  <c r="AL97" i="2"/>
  <c r="V97" i="2"/>
  <c r="S97" i="2"/>
  <c r="AL96" i="2"/>
  <c r="V96" i="2"/>
  <c r="S96" i="2"/>
  <c r="AL95" i="2"/>
  <c r="V95" i="2"/>
  <c r="X95" i="2" s="1"/>
  <c r="Y95" i="2" s="1"/>
  <c r="S95" i="2"/>
  <c r="AO94" i="2"/>
  <c r="AL94" i="2"/>
  <c r="X94" i="2"/>
  <c r="Y94" i="2" s="1"/>
  <c r="V94" i="2"/>
  <c r="S94" i="2"/>
  <c r="T94" i="2" s="1"/>
  <c r="AL93" i="2"/>
  <c r="AO93" i="2" s="1"/>
  <c r="X93" i="2"/>
  <c r="Y93" i="2" s="1"/>
  <c r="V93" i="2"/>
  <c r="S93" i="2"/>
  <c r="T93" i="2" s="1"/>
  <c r="AO92" i="2"/>
  <c r="AL92" i="2"/>
  <c r="X92" i="2"/>
  <c r="Y92" i="2" s="1"/>
  <c r="V92" i="2"/>
  <c r="S92" i="2"/>
  <c r="T92" i="2" s="1"/>
  <c r="AO91" i="2"/>
  <c r="AL91" i="2"/>
  <c r="V91" i="2"/>
  <c r="S91" i="2"/>
  <c r="T91" i="2" s="1"/>
  <c r="AL90" i="2"/>
  <c r="X90" i="2"/>
  <c r="Y90" i="2" s="1"/>
  <c r="V90" i="2"/>
  <c r="S90" i="2"/>
  <c r="T90" i="2" s="1"/>
  <c r="AL89" i="2"/>
  <c r="V89" i="2"/>
  <c r="S89" i="2"/>
  <c r="AL88" i="2"/>
  <c r="X88" i="2"/>
  <c r="Y88" i="2" s="1"/>
  <c r="V88" i="2"/>
  <c r="S88" i="2"/>
  <c r="AL87" i="2"/>
  <c r="X87" i="2"/>
  <c r="Y87" i="2" s="1"/>
  <c r="V87" i="2"/>
  <c r="S87" i="2"/>
  <c r="AL86" i="2"/>
  <c r="V86" i="2"/>
  <c r="S86" i="2"/>
  <c r="T86" i="2" s="1"/>
  <c r="AL85" i="2"/>
  <c r="V85" i="2"/>
  <c r="S85" i="2"/>
  <c r="T85" i="2" s="1"/>
  <c r="AL84" i="2"/>
  <c r="X84" i="2"/>
  <c r="Y84" i="2" s="1"/>
  <c r="V84" i="2"/>
  <c r="T84" i="2"/>
  <c r="S84" i="2"/>
  <c r="AO84" i="2" s="1"/>
  <c r="AO83" i="2"/>
  <c r="AL83" i="2"/>
  <c r="X83" i="2"/>
  <c r="Y83" i="2" s="1"/>
  <c r="V83" i="2"/>
  <c r="T83" i="2"/>
  <c r="S83" i="2"/>
  <c r="AO82" i="2"/>
  <c r="AL82" i="2"/>
  <c r="X82" i="2"/>
  <c r="Y82" i="2" s="1"/>
  <c r="V82" i="2"/>
  <c r="S82" i="2"/>
  <c r="T82" i="2" s="1"/>
  <c r="AL81" i="2"/>
  <c r="V81" i="2"/>
  <c r="X81" i="2" s="1"/>
  <c r="Y81" i="2" s="1"/>
  <c r="S81" i="2"/>
  <c r="AL80" i="2"/>
  <c r="V80" i="2"/>
  <c r="S80" i="2"/>
  <c r="AL79" i="2"/>
  <c r="V79" i="2"/>
  <c r="X79" i="2" s="1"/>
  <c r="Y79" i="2" s="1"/>
  <c r="S79" i="2"/>
  <c r="AO78" i="2"/>
  <c r="AL78" i="2"/>
  <c r="X78" i="2"/>
  <c r="Y78" i="2" s="1"/>
  <c r="W78" i="2"/>
  <c r="V78" i="2"/>
  <c r="S78" i="2"/>
  <c r="T78" i="2" s="1"/>
  <c r="AO77" i="2"/>
  <c r="AL77" i="2"/>
  <c r="X77" i="2"/>
  <c r="Y77" i="2" s="1"/>
  <c r="V77" i="2"/>
  <c r="S77" i="2"/>
  <c r="T77" i="2" s="1"/>
  <c r="AL76" i="2"/>
  <c r="AO76" i="2" s="1"/>
  <c r="X76" i="2"/>
  <c r="Y76" i="2" s="1"/>
  <c r="V76" i="2"/>
  <c r="S76" i="2"/>
  <c r="T76" i="2" s="1"/>
  <c r="AO75" i="2"/>
  <c r="AL75" i="2"/>
  <c r="V75" i="2"/>
  <c r="S75" i="2"/>
  <c r="T75" i="2" s="1"/>
  <c r="AL74" i="2"/>
  <c r="V74" i="2"/>
  <c r="S74" i="2"/>
  <c r="AL73" i="2"/>
  <c r="V73" i="2"/>
  <c r="S73" i="2"/>
  <c r="AL72" i="2"/>
  <c r="V72" i="2"/>
  <c r="S72" i="2"/>
  <c r="AL71" i="2"/>
  <c r="X71" i="2"/>
  <c r="Y71" i="2" s="1"/>
  <c r="V71" i="2"/>
  <c r="S71" i="2"/>
  <c r="T71" i="2" s="1"/>
  <c r="AL70" i="2"/>
  <c r="V70" i="2"/>
  <c r="S70" i="2"/>
  <c r="T70" i="2" s="1"/>
  <c r="AL69" i="2"/>
  <c r="V69" i="2"/>
  <c r="S69" i="2"/>
  <c r="T69" i="2" s="1"/>
  <c r="AL68" i="2"/>
  <c r="X68" i="2"/>
  <c r="Y68" i="2" s="1"/>
  <c r="V68" i="2"/>
  <c r="T68" i="2"/>
  <c r="S68" i="2"/>
  <c r="AO68" i="2" s="1"/>
  <c r="AL67" i="2"/>
  <c r="X67" i="2"/>
  <c r="Y67" i="2" s="1"/>
  <c r="V67" i="2"/>
  <c r="T67" i="2"/>
  <c r="S67" i="2"/>
  <c r="AO67" i="2" s="1"/>
  <c r="AO66" i="2"/>
  <c r="AL66" i="2"/>
  <c r="V66" i="2"/>
  <c r="X66" i="2" s="1"/>
  <c r="Y66" i="2" s="1"/>
  <c r="S66" i="2"/>
  <c r="T66" i="2" s="1"/>
  <c r="AL65" i="2"/>
  <c r="V65" i="2"/>
  <c r="S65" i="2"/>
  <c r="AO64" i="2"/>
  <c r="AL64" i="2"/>
  <c r="V64" i="2"/>
  <c r="S64" i="2"/>
  <c r="T64" i="2" s="1"/>
  <c r="AL63" i="2"/>
  <c r="V63" i="2"/>
  <c r="X63" i="2" s="1"/>
  <c r="Y63" i="2" s="1"/>
  <c r="S63" i="2"/>
  <c r="AO62" i="2"/>
  <c r="AL62" i="2"/>
  <c r="X62" i="2"/>
  <c r="Y62" i="2" s="1"/>
  <c r="V62" i="2"/>
  <c r="S62" i="2"/>
  <c r="T62" i="2" s="1"/>
  <c r="AO61" i="2"/>
  <c r="AL61" i="2"/>
  <c r="X61" i="2"/>
  <c r="Y61" i="2" s="1"/>
  <c r="V61" i="2"/>
  <c r="S61" i="2"/>
  <c r="T61" i="2" s="1"/>
  <c r="AL60" i="2"/>
  <c r="X60" i="2"/>
  <c r="Y60" i="2" s="1"/>
  <c r="V60" i="2"/>
  <c r="T60" i="2"/>
  <c r="S60" i="2"/>
  <c r="AO60" i="2" s="1"/>
  <c r="AO59" i="2"/>
  <c r="AL59" i="2"/>
  <c r="V59" i="2"/>
  <c r="S59" i="2"/>
  <c r="T59" i="2" s="1"/>
  <c r="AL58" i="2"/>
  <c r="Y58" i="2"/>
  <c r="X58" i="2"/>
  <c r="V58" i="2"/>
  <c r="S58" i="2"/>
  <c r="AO57" i="2"/>
  <c r="AL57" i="2"/>
  <c r="V57" i="2"/>
  <c r="S57" i="2"/>
  <c r="T57" i="2" s="1"/>
  <c r="AL56" i="2"/>
  <c r="V56" i="2"/>
  <c r="S56" i="2"/>
  <c r="AO55" i="2"/>
  <c r="AL55" i="2"/>
  <c r="X55" i="2"/>
  <c r="Y55" i="2" s="1"/>
  <c r="V55" i="2"/>
  <c r="W55" i="2" s="1"/>
  <c r="Z55" i="2" s="1"/>
  <c r="AP55" i="2" s="1"/>
  <c r="S55" i="2"/>
  <c r="T55" i="2" s="1"/>
  <c r="AO54" i="2"/>
  <c r="AL54" i="2"/>
  <c r="W54" i="2"/>
  <c r="V54" i="2"/>
  <c r="X54" i="2" s="1"/>
  <c r="Y54" i="2" s="1"/>
  <c r="S54" i="2"/>
  <c r="T54" i="2" s="1"/>
  <c r="AL53" i="2"/>
  <c r="X53" i="2"/>
  <c r="Y53" i="2" s="1"/>
  <c r="V53" i="2"/>
  <c r="S53" i="2"/>
  <c r="T53" i="2" s="1"/>
  <c r="AL52" i="2"/>
  <c r="X52" i="2"/>
  <c r="Y52" i="2" s="1"/>
  <c r="V52" i="2"/>
  <c r="T52" i="2"/>
  <c r="S52" i="2"/>
  <c r="AO52" i="2" s="1"/>
  <c r="AL51" i="2"/>
  <c r="X51" i="2"/>
  <c r="Y51" i="2" s="1"/>
  <c r="V51" i="2"/>
  <c r="S51" i="2"/>
  <c r="AO51" i="2" s="1"/>
  <c r="AO50" i="2"/>
  <c r="AL50" i="2"/>
  <c r="X50" i="2"/>
  <c r="Y50" i="2" s="1"/>
  <c r="V50" i="2"/>
  <c r="S50" i="2"/>
  <c r="T50" i="2" s="1"/>
  <c r="AL49" i="2"/>
  <c r="V49" i="2"/>
  <c r="S49" i="2"/>
  <c r="T49" i="2" s="1"/>
  <c r="AL48" i="2"/>
  <c r="V48" i="2"/>
  <c r="S48" i="2"/>
  <c r="T48" i="2" s="1"/>
  <c r="AL47" i="2"/>
  <c r="V47" i="2"/>
  <c r="S47" i="2"/>
  <c r="T47" i="2" s="1"/>
  <c r="AO46" i="2"/>
  <c r="AL46" i="2"/>
  <c r="X46" i="2"/>
  <c r="Y46" i="2" s="1"/>
  <c r="V46" i="2"/>
  <c r="S46" i="2"/>
  <c r="T46" i="2" s="1"/>
  <c r="AO45" i="2"/>
  <c r="AL45" i="2"/>
  <c r="X45" i="2"/>
  <c r="Y45" i="2" s="1"/>
  <c r="V45" i="2"/>
  <c r="S45" i="2"/>
  <c r="T45" i="2" s="1"/>
  <c r="AL44" i="2"/>
  <c r="V44" i="2"/>
  <c r="S44" i="2"/>
  <c r="AO44" i="2" s="1"/>
  <c r="AL43" i="2"/>
  <c r="V43" i="2"/>
  <c r="S43" i="2"/>
  <c r="AO43" i="2" s="1"/>
  <c r="AL42" i="2"/>
  <c r="V42" i="2"/>
  <c r="T42" i="2"/>
  <c r="S42" i="2"/>
  <c r="AO42" i="2" s="1"/>
  <c r="AO41" i="2"/>
  <c r="AL41" i="2"/>
  <c r="X41" i="2"/>
  <c r="Y41" i="2" s="1"/>
  <c r="V41" i="2"/>
  <c r="S41" i="2"/>
  <c r="T41" i="2" s="1"/>
  <c r="AL40" i="2"/>
  <c r="Y40" i="2"/>
  <c r="X40" i="2"/>
  <c r="V40" i="2"/>
  <c r="S40" i="2"/>
  <c r="AO39" i="2"/>
  <c r="AL39" i="2"/>
  <c r="V39" i="2"/>
  <c r="X39" i="2" s="1"/>
  <c r="Y39" i="2" s="1"/>
  <c r="S39" i="2"/>
  <c r="T39" i="2" s="1"/>
  <c r="AL38" i="2"/>
  <c r="X38" i="2"/>
  <c r="Y38" i="2" s="1"/>
  <c r="Z38" i="2" s="1"/>
  <c r="AP38" i="2" s="1"/>
  <c r="W38" i="2"/>
  <c r="V38" i="2"/>
  <c r="T38" i="2"/>
  <c r="S38" i="2"/>
  <c r="AO38" i="2" s="1"/>
  <c r="AL37" i="2"/>
  <c r="V37" i="2"/>
  <c r="X37" i="2" s="1"/>
  <c r="Y37" i="2" s="1"/>
  <c r="S37" i="2"/>
  <c r="T37" i="2" s="1"/>
  <c r="AL36" i="2"/>
  <c r="V36" i="2"/>
  <c r="S36" i="2"/>
  <c r="AO36" i="2" s="1"/>
  <c r="AL35" i="2"/>
  <c r="V35" i="2"/>
  <c r="S35" i="2"/>
  <c r="T35" i="2" s="1"/>
  <c r="AO34" i="2"/>
  <c r="AL34" i="2"/>
  <c r="X34" i="2"/>
  <c r="Y34" i="2" s="1"/>
  <c r="V34" i="2"/>
  <c r="S34" i="2"/>
  <c r="T34" i="2" s="1"/>
  <c r="AO33" i="2"/>
  <c r="AL33" i="2"/>
  <c r="Z33" i="2"/>
  <c r="AP33" i="2" s="1"/>
  <c r="W33" i="2"/>
  <c r="V33" i="2"/>
  <c r="X33" i="2" s="1"/>
  <c r="Y33" i="2" s="1"/>
  <c r="S33" i="2"/>
  <c r="T33" i="2" s="1"/>
  <c r="AO32" i="2"/>
  <c r="AL32" i="2"/>
  <c r="V32" i="2"/>
  <c r="S32" i="2"/>
  <c r="T32" i="2" s="1"/>
  <c r="AO31" i="2"/>
  <c r="AL31" i="2"/>
  <c r="Y31" i="2"/>
  <c r="X31" i="2"/>
  <c r="V31" i="2"/>
  <c r="W31" i="2" s="1"/>
  <c r="S31" i="2"/>
  <c r="T31" i="2" s="1"/>
  <c r="AP30" i="2"/>
  <c r="AO30" i="2"/>
  <c r="AL30" i="2"/>
  <c r="Z30" i="2"/>
  <c r="X30" i="2"/>
  <c r="Y30" i="2" s="1"/>
  <c r="W30" i="2"/>
  <c r="V30" i="2"/>
  <c r="S30" i="2"/>
  <c r="T30" i="2" s="1"/>
  <c r="AL29" i="2"/>
  <c r="X29" i="2"/>
  <c r="Y29" i="2" s="1"/>
  <c r="V29" i="2"/>
  <c r="S29" i="2"/>
  <c r="T29" i="2" s="1"/>
  <c r="AO28" i="2"/>
  <c r="AL28" i="2"/>
  <c r="X28" i="2"/>
  <c r="Y28" i="2" s="1"/>
  <c r="V28" i="2"/>
  <c r="W28" i="2" s="1"/>
  <c r="S28" i="2"/>
  <c r="T28" i="2" s="1"/>
  <c r="AL27" i="2"/>
  <c r="V27" i="2"/>
  <c r="X27" i="2" s="1"/>
  <c r="Y27" i="2" s="1"/>
  <c r="S27" i="2"/>
  <c r="T27" i="2" s="1"/>
  <c r="AO26" i="2"/>
  <c r="AL26" i="2"/>
  <c r="V26" i="2"/>
  <c r="X26" i="2" s="1"/>
  <c r="Y26" i="2" s="1"/>
  <c r="T26" i="2"/>
  <c r="S26" i="2"/>
  <c r="AO25" i="2"/>
  <c r="AL25" i="2"/>
  <c r="V25" i="2"/>
  <c r="X25" i="2" s="1"/>
  <c r="Y25" i="2" s="1"/>
  <c r="S25" i="2"/>
  <c r="T25" i="2" s="1"/>
  <c r="AL24" i="2"/>
  <c r="V24" i="2"/>
  <c r="S24" i="2"/>
  <c r="AO24" i="2" s="1"/>
  <c r="AL23" i="2"/>
  <c r="X23" i="2"/>
  <c r="Y23" i="2" s="1"/>
  <c r="V23" i="2"/>
  <c r="T23" i="2"/>
  <c r="S23" i="2"/>
  <c r="AO23" i="2" s="1"/>
  <c r="AO22" i="2"/>
  <c r="AL22" i="2"/>
  <c r="V22" i="2"/>
  <c r="X22" i="2" s="1"/>
  <c r="S22" i="2"/>
  <c r="T22" i="2" s="1"/>
  <c r="AO21" i="2"/>
  <c r="AL21" i="2"/>
  <c r="Y21" i="2"/>
  <c r="Z21" i="2" s="1"/>
  <c r="AP21" i="2" s="1"/>
  <c r="X21" i="2"/>
  <c r="W21" i="2"/>
  <c r="V21" i="2"/>
  <c r="S21" i="2"/>
  <c r="T21" i="2" s="1"/>
  <c r="AL20" i="2"/>
  <c r="V20" i="2"/>
  <c r="X20" i="2" s="1"/>
  <c r="Y20" i="2" s="1"/>
  <c r="S20" i="2"/>
  <c r="T20" i="2" s="1"/>
  <c r="AL19" i="2"/>
  <c r="X19" i="2"/>
  <c r="Y19" i="2" s="1"/>
  <c r="V19" i="2"/>
  <c r="W19" i="2" s="1"/>
  <c r="S19" i="2"/>
  <c r="AO19" i="2" s="1"/>
  <c r="AO18" i="2"/>
  <c r="AL18" i="2"/>
  <c r="V18" i="2"/>
  <c r="T18" i="2"/>
  <c r="S18" i="2"/>
  <c r="AL17" i="2"/>
  <c r="V17" i="2"/>
  <c r="S17" i="2"/>
  <c r="AO17" i="2" s="1"/>
  <c r="AL16" i="2"/>
  <c r="V16" i="2"/>
  <c r="S16" i="2"/>
  <c r="AO16" i="2" s="1"/>
  <c r="AO15" i="2"/>
  <c r="AL15" i="2"/>
  <c r="X15" i="2"/>
  <c r="Y15" i="2" s="1"/>
  <c r="V15" i="2"/>
  <c r="T15" i="2"/>
  <c r="S15" i="2"/>
  <c r="AL14" i="2"/>
  <c r="V14" i="2"/>
  <c r="X14" i="2" s="1"/>
  <c r="T14" i="2"/>
  <c r="S14" i="2"/>
  <c r="AO14" i="2" s="1"/>
  <c r="AL13" i="2"/>
  <c r="Y13" i="2"/>
  <c r="X13" i="2"/>
  <c r="V13" i="2"/>
  <c r="W13" i="2" s="1"/>
  <c r="S13" i="2"/>
  <c r="T13" i="2" s="1"/>
  <c r="AO12" i="2"/>
  <c r="AL12" i="2"/>
  <c r="X12" i="2"/>
  <c r="Y12" i="2" s="1"/>
  <c r="V12" i="2"/>
  <c r="W12" i="2" s="1"/>
  <c r="S12" i="2"/>
  <c r="T12" i="2" s="1"/>
  <c r="AL11" i="2"/>
  <c r="V11" i="2"/>
  <c r="X11" i="2" s="1"/>
  <c r="Y11" i="2" s="1"/>
  <c r="S11" i="2"/>
  <c r="T11" i="2" s="1"/>
  <c r="AO10" i="2"/>
  <c r="AL10" i="2"/>
  <c r="V10" i="2"/>
  <c r="X10" i="2" s="1"/>
  <c r="Y10" i="2" s="1"/>
  <c r="T10" i="2"/>
  <c r="S10" i="2"/>
  <c r="AL9" i="2"/>
  <c r="V9" i="2"/>
  <c r="X9" i="2" s="1"/>
  <c r="Y9" i="2" s="1"/>
  <c r="S9" i="2"/>
  <c r="T9" i="2" s="1"/>
  <c r="AL8" i="2"/>
  <c r="V8" i="2"/>
  <c r="X8" i="2" s="1"/>
  <c r="Y8" i="2" s="1"/>
  <c r="S8" i="2"/>
  <c r="AO8" i="2" s="1"/>
  <c r="AL7" i="2"/>
  <c r="X7" i="2"/>
  <c r="Y7" i="2" s="1"/>
  <c r="V7" i="2"/>
  <c r="T7" i="2"/>
  <c r="S7" i="2"/>
  <c r="AO7" i="2" s="1"/>
  <c r="AO6" i="2"/>
  <c r="AL6" i="2"/>
  <c r="V6" i="2"/>
  <c r="X6" i="2" s="1"/>
  <c r="S6" i="2"/>
  <c r="T6" i="2" s="1"/>
  <c r="AO5" i="2"/>
  <c r="AL5" i="2"/>
  <c r="Y5" i="2"/>
  <c r="Z5" i="2" s="1"/>
  <c r="AP5" i="2" s="1"/>
  <c r="X5" i="2"/>
  <c r="W5" i="2"/>
  <c r="V5" i="2"/>
  <c r="S5" i="2"/>
  <c r="T5" i="2" s="1"/>
  <c r="AL4" i="2"/>
  <c r="V4" i="2"/>
  <c r="X4" i="2" s="1"/>
  <c r="Y4" i="2" s="1"/>
  <c r="S4" i="2"/>
  <c r="T4" i="2" s="1"/>
  <c r="AL3" i="2"/>
  <c r="X3" i="2"/>
  <c r="Y3" i="2" s="1"/>
  <c r="V3" i="2"/>
  <c r="W3" i="2" s="1"/>
  <c r="S3" i="2"/>
  <c r="AO3" i="2" s="1"/>
  <c r="AO2" i="2"/>
  <c r="AL2" i="2"/>
  <c r="V2" i="2"/>
  <c r="X2" i="2" s="1"/>
  <c r="Y2" i="2" s="1"/>
  <c r="T2" i="2"/>
  <c r="S2" i="2"/>
  <c r="Z19" i="2" l="1"/>
  <c r="AP19" i="2" s="1"/>
  <c r="Z12" i="2"/>
  <c r="AP12" i="2" s="1"/>
  <c r="Z23" i="2"/>
  <c r="AP23" i="2" s="1"/>
  <c r="Z9" i="2"/>
  <c r="AP9" i="2" s="1"/>
  <c r="Z28" i="2"/>
  <c r="AP28" i="2" s="1"/>
  <c r="Z2" i="2"/>
  <c r="AP2" i="2" s="1"/>
  <c r="Z13" i="2"/>
  <c r="AP13" i="2" s="1"/>
  <c r="Z31" i="2"/>
  <c r="AP31" i="2" s="1"/>
  <c r="Z46" i="2"/>
  <c r="AP46" i="2" s="1"/>
  <c r="W6" i="2"/>
  <c r="Y6" i="2"/>
  <c r="Z6" i="2" s="1"/>
  <c r="AP6" i="2" s="1"/>
  <c r="Z25" i="2"/>
  <c r="AP25" i="2" s="1"/>
  <c r="Y14" i="2"/>
  <c r="W14" i="2"/>
  <c r="Z3" i="2"/>
  <c r="AP3" i="2" s="1"/>
  <c r="Y22" i="2"/>
  <c r="W22" i="2"/>
  <c r="Z83" i="2"/>
  <c r="AP83" i="2" s="1"/>
  <c r="Z87" i="2"/>
  <c r="AP87" i="2" s="1"/>
  <c r="X73" i="2"/>
  <c r="Y73" i="2" s="1"/>
  <c r="Z88" i="2"/>
  <c r="AP88" i="2" s="1"/>
  <c r="T104" i="2"/>
  <c r="AO104" i="2"/>
  <c r="T8" i="2"/>
  <c r="AO11" i="2"/>
  <c r="W15" i="2"/>
  <c r="Z15" i="2" s="1"/>
  <c r="AP15" i="2" s="1"/>
  <c r="T17" i="2"/>
  <c r="T24" i="2"/>
  <c r="AO27" i="2"/>
  <c r="AO35" i="2"/>
  <c r="T43" i="2"/>
  <c r="W53" i="2"/>
  <c r="Z53" i="2" s="1"/>
  <c r="AP53" i="2" s="1"/>
  <c r="W67" i="2"/>
  <c r="Z67" i="2" s="1"/>
  <c r="AP67" i="2" s="1"/>
  <c r="X70" i="2"/>
  <c r="Y70" i="2" s="1"/>
  <c r="W70" i="2"/>
  <c r="W79" i="2"/>
  <c r="Z79" i="2" s="1"/>
  <c r="AP79" i="2" s="1"/>
  <c r="X85" i="2"/>
  <c r="Y85" i="2" s="1"/>
  <c r="W98" i="2"/>
  <c r="W104" i="2"/>
  <c r="Z104" i="2" s="1"/>
  <c r="AP104" i="2" s="1"/>
  <c r="X114" i="2"/>
  <c r="Y114" i="2" s="1"/>
  <c r="W127" i="2"/>
  <c r="Z127" i="2" s="1"/>
  <c r="AP127" i="2" s="1"/>
  <c r="T56" i="2"/>
  <c r="AO56" i="2"/>
  <c r="T135" i="2"/>
  <c r="AO135" i="2"/>
  <c r="W24" i="2"/>
  <c r="AO29" i="2"/>
  <c r="W43" i="2"/>
  <c r="T89" i="2"/>
  <c r="AO89" i="2"/>
  <c r="Z98" i="2"/>
  <c r="AP98" i="2" s="1"/>
  <c r="X131" i="2"/>
  <c r="Y131" i="2" s="1"/>
  <c r="T36" i="2"/>
  <c r="X43" i="2"/>
  <c r="Y43" i="2" s="1"/>
  <c r="W59" i="2"/>
  <c r="AO70" i="2"/>
  <c r="T74" i="2"/>
  <c r="AO74" i="2"/>
  <c r="AO85" i="2"/>
  <c r="X89" i="2"/>
  <c r="Y89" i="2" s="1"/>
  <c r="X101" i="2"/>
  <c r="Y101" i="2" s="1"/>
  <c r="Z111" i="2"/>
  <c r="AP111" i="2" s="1"/>
  <c r="X121" i="2"/>
  <c r="Y121" i="2" s="1"/>
  <c r="Z142" i="2"/>
  <c r="AP142" i="2" s="1"/>
  <c r="Z191" i="2"/>
  <c r="AP191" i="2" s="1"/>
  <c r="AO9" i="2"/>
  <c r="T121" i="2"/>
  <c r="AO121" i="2"/>
  <c r="T3" i="2"/>
  <c r="W10" i="2"/>
  <c r="Z10" i="2" s="1"/>
  <c r="AP10" i="2" s="1"/>
  <c r="X17" i="2"/>
  <c r="Y17" i="2" s="1"/>
  <c r="X56" i="2"/>
  <c r="Y56" i="2" s="1"/>
  <c r="X59" i="2"/>
  <c r="Y59" i="2" s="1"/>
  <c r="W74" i="2"/>
  <c r="T80" i="2"/>
  <c r="AO80" i="2"/>
  <c r="W95" i="2"/>
  <c r="Z95" i="2" s="1"/>
  <c r="AP95" i="2" s="1"/>
  <c r="T105" i="2"/>
  <c r="AO105" i="2"/>
  <c r="W111" i="2"/>
  <c r="T128" i="2"/>
  <c r="AO128" i="2"/>
  <c r="X150" i="2"/>
  <c r="Y150" i="2" s="1"/>
  <c r="W16" i="2"/>
  <c r="AO4" i="2"/>
  <c r="W8" i="2"/>
  <c r="Z8" i="2" s="1"/>
  <c r="AP8" i="2" s="1"/>
  <c r="AO20" i="2"/>
  <c r="T95" i="2"/>
  <c r="AO95" i="2"/>
  <c r="T111" i="2"/>
  <c r="AO111" i="2"/>
  <c r="AO13" i="2"/>
  <c r="T19" i="2"/>
  <c r="X24" i="2"/>
  <c r="Y24" i="2" s="1"/>
  <c r="W26" i="2"/>
  <c r="Z26" i="2" s="1"/>
  <c r="AP26" i="2" s="1"/>
  <c r="T51" i="2"/>
  <c r="W34" i="2"/>
  <c r="Z34" i="2" s="1"/>
  <c r="AP34" i="2" s="1"/>
  <c r="X36" i="2"/>
  <c r="Y36" i="2" s="1"/>
  <c r="W41" i="2"/>
  <c r="W46" i="2"/>
  <c r="AO48" i="2"/>
  <c r="W51" i="2"/>
  <c r="Z51" i="2" s="1"/>
  <c r="AP51" i="2" s="1"/>
  <c r="AO53" i="2"/>
  <c r="W62" i="2"/>
  <c r="Z62" i="2" s="1"/>
  <c r="AP62" i="2" s="1"/>
  <c r="T65" i="2"/>
  <c r="AO65" i="2"/>
  <c r="W71" i="2"/>
  <c r="Z71" i="2" s="1"/>
  <c r="AP71" i="2" s="1"/>
  <c r="X74" i="2"/>
  <c r="Y74" i="2" s="1"/>
  <c r="W83" i="2"/>
  <c r="X86" i="2"/>
  <c r="Y86" i="2" s="1"/>
  <c r="X105" i="2"/>
  <c r="Y105" i="2" s="1"/>
  <c r="W32" i="2"/>
  <c r="Z41" i="2"/>
  <c r="AP41" i="2" s="1"/>
  <c r="W65" i="2"/>
  <c r="X118" i="2"/>
  <c r="Y118" i="2" s="1"/>
  <c r="W118" i="2"/>
  <c r="X32" i="2"/>
  <c r="Y32" i="2" s="1"/>
  <c r="T44" i="2"/>
  <c r="Z54" i="2"/>
  <c r="AP54" i="2" s="1"/>
  <c r="X65" i="2"/>
  <c r="Y65" i="2" s="1"/>
  <c r="AO86" i="2"/>
  <c r="W90" i="2"/>
  <c r="Z90" i="2" s="1"/>
  <c r="AP90" i="2" s="1"/>
  <c r="T96" i="2"/>
  <c r="AO96" i="2"/>
  <c r="W99" i="2"/>
  <c r="Z99" i="2" s="1"/>
  <c r="AP99" i="2" s="1"/>
  <c r="X102" i="2"/>
  <c r="Y102" i="2" s="1"/>
  <c r="W102" i="2"/>
  <c r="T112" i="2"/>
  <c r="AO112" i="2"/>
  <c r="X115" i="2"/>
  <c r="Y115" i="2" s="1"/>
  <c r="X122" i="2"/>
  <c r="Y122" i="2" s="1"/>
  <c r="T129" i="2"/>
  <c r="AO129" i="2"/>
  <c r="Z143" i="2"/>
  <c r="AP143" i="2" s="1"/>
  <c r="Z195" i="2"/>
  <c r="AP195" i="2" s="1"/>
  <c r="X166" i="2"/>
  <c r="Y166" i="2" s="1"/>
  <c r="W166" i="2"/>
  <c r="Z39" i="2"/>
  <c r="AP39" i="2" s="1"/>
  <c r="W44" i="2"/>
  <c r="X57" i="2"/>
  <c r="Y57" i="2" s="1"/>
  <c r="T87" i="2"/>
  <c r="AO87" i="2"/>
  <c r="W129" i="2"/>
  <c r="X129" i="2"/>
  <c r="Y129" i="2" s="1"/>
  <c r="W7" i="2"/>
  <c r="Z7" i="2" s="1"/>
  <c r="AP7" i="2" s="1"/>
  <c r="T16" i="2"/>
  <c r="W23" i="2"/>
  <c r="W39" i="2"/>
  <c r="X44" i="2"/>
  <c r="Y44" i="2" s="1"/>
  <c r="X49" i="2"/>
  <c r="Y49" i="2" s="1"/>
  <c r="W60" i="2"/>
  <c r="Z60" i="2" s="1"/>
  <c r="AP60" i="2" s="1"/>
  <c r="AO71" i="2"/>
  <c r="T81" i="2"/>
  <c r="AO81" i="2"/>
  <c r="W87" i="2"/>
  <c r="Z93" i="2"/>
  <c r="AP93" i="2" s="1"/>
  <c r="AO102" i="2"/>
  <c r="X106" i="2"/>
  <c r="Y106" i="2" s="1"/>
  <c r="T119" i="2"/>
  <c r="AO119" i="2"/>
  <c r="T103" i="2"/>
  <c r="AO103" i="2"/>
  <c r="T72" i="2"/>
  <c r="AO72" i="2"/>
  <c r="X75" i="2"/>
  <c r="Y75" i="2" s="1"/>
  <c r="W113" i="2"/>
  <c r="W123" i="2"/>
  <c r="X182" i="2"/>
  <c r="Y182" i="2" s="1"/>
  <c r="W182" i="2"/>
  <c r="X16" i="2"/>
  <c r="Y16" i="2" s="1"/>
  <c r="W2" i="2"/>
  <c r="T58" i="2"/>
  <c r="AO58" i="2"/>
  <c r="W63" i="2"/>
  <c r="X69" i="2"/>
  <c r="Y69" i="2" s="1"/>
  <c r="X113" i="2"/>
  <c r="Y113" i="2" s="1"/>
  <c r="Z126" i="2"/>
  <c r="AP126" i="2" s="1"/>
  <c r="W137" i="2"/>
  <c r="X137" i="2"/>
  <c r="Y137" i="2" s="1"/>
  <c r="W4" i="2"/>
  <c r="Z4" i="2" s="1"/>
  <c r="AP4" i="2" s="1"/>
  <c r="W11" i="2"/>
  <c r="Z11" i="2" s="1"/>
  <c r="AP11" i="2" s="1"/>
  <c r="X18" i="2"/>
  <c r="Y18" i="2" s="1"/>
  <c r="W20" i="2"/>
  <c r="Z20" i="2" s="1"/>
  <c r="AP20" i="2" s="1"/>
  <c r="W27" i="2"/>
  <c r="Z27" i="2" s="1"/>
  <c r="AP27" i="2" s="1"/>
  <c r="T40" i="2"/>
  <c r="AO40" i="2"/>
  <c r="X47" i="2"/>
  <c r="Y47" i="2" s="1"/>
  <c r="AO49" i="2"/>
  <c r="W58" i="2"/>
  <c r="Z58" i="2" s="1"/>
  <c r="AP58" i="2" s="1"/>
  <c r="X72" i="2"/>
  <c r="Y72" i="2" s="1"/>
  <c r="X97" i="2"/>
  <c r="Y97" i="2" s="1"/>
  <c r="X130" i="2"/>
  <c r="Y130" i="2" s="1"/>
  <c r="Z159" i="2"/>
  <c r="AP159" i="2" s="1"/>
  <c r="Z190" i="2"/>
  <c r="AP190" i="2" s="1"/>
  <c r="T63" i="2"/>
  <c r="AO63" i="2"/>
  <c r="T113" i="2"/>
  <c r="AO113" i="2"/>
  <c r="W9" i="2"/>
  <c r="Z63" i="2"/>
  <c r="AP63" i="2" s="1"/>
  <c r="T97" i="2"/>
  <c r="AO97" i="2"/>
  <c r="Z78" i="2"/>
  <c r="AP78" i="2" s="1"/>
  <c r="X123" i="2"/>
  <c r="Y123" i="2" s="1"/>
  <c r="W29" i="2"/>
  <c r="Z29" i="2" s="1"/>
  <c r="AP29" i="2" s="1"/>
  <c r="AO37" i="2"/>
  <c r="W40" i="2"/>
  <c r="Z40" i="2" s="1"/>
  <c r="AP40" i="2" s="1"/>
  <c r="T88" i="2"/>
  <c r="AO88" i="2"/>
  <c r="X91" i="2"/>
  <c r="Y91" i="2" s="1"/>
  <c r="W94" i="2"/>
  <c r="W107" i="2"/>
  <c r="T120" i="2"/>
  <c r="AO120" i="2"/>
  <c r="W81" i="2"/>
  <c r="Z81" i="2" s="1"/>
  <c r="AP81" i="2" s="1"/>
  <c r="Z109" i="2"/>
  <c r="AP109" i="2" s="1"/>
  <c r="W25" i="2"/>
  <c r="W66" i="2"/>
  <c r="Z66" i="2" s="1"/>
  <c r="AP66" i="2" s="1"/>
  <c r="W37" i="2"/>
  <c r="Z37" i="2" s="1"/>
  <c r="AP37" i="2" s="1"/>
  <c r="X42" i="2"/>
  <c r="Y42" i="2" s="1"/>
  <c r="AO47" i="2"/>
  <c r="W50" i="2"/>
  <c r="Z50" i="2" s="1"/>
  <c r="AP50" i="2" s="1"/>
  <c r="AO69" i="2"/>
  <c r="T73" i="2"/>
  <c r="AO73" i="2"/>
  <c r="W76" i="2"/>
  <c r="Z76" i="2" s="1"/>
  <c r="AP76" i="2" s="1"/>
  <c r="T79" i="2"/>
  <c r="AO79" i="2"/>
  <c r="W82" i="2"/>
  <c r="Z82" i="2" s="1"/>
  <c r="AP82" i="2" s="1"/>
  <c r="W88" i="2"/>
  <c r="Z94" i="2"/>
  <c r="AP94" i="2" s="1"/>
  <c r="Z107" i="2"/>
  <c r="AP107" i="2" s="1"/>
  <c r="T127" i="2"/>
  <c r="AO127" i="2"/>
  <c r="X134" i="2"/>
  <c r="Y134" i="2" s="1"/>
  <c r="X138" i="2"/>
  <c r="Y138" i="2" s="1"/>
  <c r="W80" i="2"/>
  <c r="W112" i="2"/>
  <c r="W160" i="2"/>
  <c r="W64" i="2"/>
  <c r="W128" i="2"/>
  <c r="W176" i="2"/>
  <c r="X35" i="2"/>
  <c r="Y35" i="2" s="1"/>
  <c r="X48" i="2"/>
  <c r="Y48" i="2" s="1"/>
  <c r="X64" i="2"/>
  <c r="Y64" i="2" s="1"/>
  <c r="X80" i="2"/>
  <c r="Y80" i="2" s="1"/>
  <c r="X96" i="2"/>
  <c r="Y96" i="2" s="1"/>
  <c r="X112" i="2"/>
  <c r="Y112" i="2" s="1"/>
  <c r="X128" i="2"/>
  <c r="Y128" i="2" s="1"/>
  <c r="X144" i="2"/>
  <c r="Y144" i="2" s="1"/>
  <c r="X160" i="2"/>
  <c r="Y160" i="2" s="1"/>
  <c r="X176" i="2"/>
  <c r="Y176" i="2" s="1"/>
  <c r="W183" i="2"/>
  <c r="Z183" i="2" s="1"/>
  <c r="AP183" i="2" s="1"/>
  <c r="X192" i="2"/>
  <c r="Y192" i="2" s="1"/>
  <c r="W110" i="2"/>
  <c r="Z110" i="2" s="1"/>
  <c r="AP110" i="2" s="1"/>
  <c r="W126" i="2"/>
  <c r="W142" i="2"/>
  <c r="W158" i="2"/>
  <c r="Z158" i="2" s="1"/>
  <c r="AP158" i="2" s="1"/>
  <c r="W174" i="2"/>
  <c r="Z174" i="2" s="1"/>
  <c r="AP174" i="2" s="1"/>
  <c r="W117" i="2"/>
  <c r="W165" i="2"/>
  <c r="X117" i="2"/>
  <c r="Y117" i="2" s="1"/>
  <c r="X133" i="2"/>
  <c r="Y133" i="2" s="1"/>
  <c r="AO137" i="2"/>
  <c r="AO144" i="2"/>
  <c r="X149" i="2"/>
  <c r="Y149" i="2" s="1"/>
  <c r="AO153" i="2"/>
  <c r="AO160" i="2"/>
  <c r="X165" i="2"/>
  <c r="Y165" i="2" s="1"/>
  <c r="AO169" i="2"/>
  <c r="AO176" i="2"/>
  <c r="X181" i="2"/>
  <c r="Y181" i="2" s="1"/>
  <c r="W92" i="2"/>
  <c r="Z92" i="2" s="1"/>
  <c r="AP92" i="2" s="1"/>
  <c r="W108" i="2"/>
  <c r="Z108" i="2" s="1"/>
  <c r="AP108" i="2" s="1"/>
  <c r="W124" i="2"/>
  <c r="Z124" i="2" s="1"/>
  <c r="AP124" i="2" s="1"/>
  <c r="W140" i="2"/>
  <c r="Z140" i="2" s="1"/>
  <c r="AP140" i="2" s="1"/>
  <c r="AO151" i="2"/>
  <c r="W156" i="2"/>
  <c r="Z156" i="2" s="1"/>
  <c r="AP156" i="2" s="1"/>
  <c r="AO167" i="2"/>
  <c r="W172" i="2"/>
  <c r="Z172" i="2" s="1"/>
  <c r="AP172" i="2" s="1"/>
  <c r="AO183" i="2"/>
  <c r="W188" i="2"/>
  <c r="Z188" i="2" s="1"/>
  <c r="AP188" i="2" s="1"/>
  <c r="W195" i="2"/>
  <c r="W147" i="2"/>
  <c r="W163" i="2"/>
  <c r="W179" i="2"/>
  <c r="W186" i="2"/>
  <c r="X147" i="2"/>
  <c r="Y147" i="2" s="1"/>
  <c r="X154" i="2"/>
  <c r="Y154" i="2" s="1"/>
  <c r="X163" i="2"/>
  <c r="Y163" i="2" s="1"/>
  <c r="X170" i="2"/>
  <c r="Y170" i="2" s="1"/>
  <c r="X179" i="2"/>
  <c r="Y179" i="2" s="1"/>
  <c r="X186" i="2"/>
  <c r="Y186" i="2" s="1"/>
  <c r="W120" i="2"/>
  <c r="Z120" i="2" s="1"/>
  <c r="AP120" i="2" s="1"/>
  <c r="W136" i="2"/>
  <c r="Z136" i="2" s="1"/>
  <c r="AP136" i="2" s="1"/>
  <c r="X145" i="2"/>
  <c r="Y145" i="2" s="1"/>
  <c r="W152" i="2"/>
  <c r="Z152" i="2" s="1"/>
  <c r="AP152" i="2" s="1"/>
  <c r="X161" i="2"/>
  <c r="Y161" i="2" s="1"/>
  <c r="W168" i="2"/>
  <c r="Z168" i="2" s="1"/>
  <c r="AP168" i="2" s="1"/>
  <c r="X177" i="2"/>
  <c r="Y177" i="2" s="1"/>
  <c r="W184" i="2"/>
  <c r="Z184" i="2" s="1"/>
  <c r="AP184" i="2" s="1"/>
  <c r="W45" i="2"/>
  <c r="Z45" i="2" s="1"/>
  <c r="AP45" i="2" s="1"/>
  <c r="W61" i="2"/>
  <c r="Z61" i="2" s="1"/>
  <c r="AP61" i="2" s="1"/>
  <c r="W77" i="2"/>
  <c r="Z77" i="2" s="1"/>
  <c r="AP77" i="2" s="1"/>
  <c r="AO90" i="2"/>
  <c r="W93" i="2"/>
  <c r="AO106" i="2"/>
  <c r="W109" i="2"/>
  <c r="AO122" i="2"/>
  <c r="W125" i="2"/>
  <c r="Z125" i="2" s="1"/>
  <c r="AP125" i="2" s="1"/>
  <c r="AO138" i="2"/>
  <c r="W141" i="2"/>
  <c r="Z141" i="2" s="1"/>
  <c r="AP141" i="2" s="1"/>
  <c r="AO154" i="2"/>
  <c r="W157" i="2"/>
  <c r="Z157" i="2" s="1"/>
  <c r="AP157" i="2" s="1"/>
  <c r="AO170" i="2"/>
  <c r="W173" i="2"/>
  <c r="Z173" i="2" s="1"/>
  <c r="AP173" i="2" s="1"/>
  <c r="AO186" i="2"/>
  <c r="W189" i="2"/>
  <c r="Z189" i="2" s="1"/>
  <c r="AP189" i="2" s="1"/>
  <c r="W196" i="2"/>
  <c r="AO136" i="2"/>
  <c r="AO145" i="2"/>
  <c r="AO152" i="2"/>
  <c r="AO161" i="2"/>
  <c r="AO168" i="2"/>
  <c r="AO177" i="2"/>
  <c r="AO184" i="2"/>
  <c r="AO193" i="2"/>
  <c r="W52" i="2"/>
  <c r="Z52" i="2" s="1"/>
  <c r="AP52" i="2" s="1"/>
  <c r="W68" i="2"/>
  <c r="Z68" i="2" s="1"/>
  <c r="AP68" i="2" s="1"/>
  <c r="W84" i="2"/>
  <c r="Z84" i="2" s="1"/>
  <c r="AP84" i="2" s="1"/>
  <c r="W100" i="2"/>
  <c r="Z100" i="2" s="1"/>
  <c r="AP100" i="2" s="1"/>
  <c r="W116" i="2"/>
  <c r="Z116" i="2" s="1"/>
  <c r="AP116" i="2" s="1"/>
  <c r="W132" i="2"/>
  <c r="Z132" i="2" s="1"/>
  <c r="AP132" i="2" s="1"/>
  <c r="AO143" i="2"/>
  <c r="W148" i="2"/>
  <c r="Z148" i="2" s="1"/>
  <c r="AP148" i="2" s="1"/>
  <c r="AO159" i="2"/>
  <c r="W164" i="2"/>
  <c r="Z164" i="2" s="1"/>
  <c r="AP164" i="2" s="1"/>
  <c r="AO175" i="2"/>
  <c r="W180" i="2"/>
  <c r="Z180" i="2" s="1"/>
  <c r="AP180" i="2" s="1"/>
  <c r="T194" i="2"/>
  <c r="AO194" i="2"/>
  <c r="W139" i="2"/>
  <c r="Z139" i="2" s="1"/>
  <c r="AP139" i="2" s="1"/>
  <c r="W146" i="2"/>
  <c r="Z146" i="2" s="1"/>
  <c r="AP146" i="2" s="1"/>
  <c r="W155" i="2"/>
  <c r="Z155" i="2" s="1"/>
  <c r="AP155" i="2" s="1"/>
  <c r="W162" i="2"/>
  <c r="Z162" i="2" s="1"/>
  <c r="AP162" i="2" s="1"/>
  <c r="W171" i="2"/>
  <c r="Z171" i="2" s="1"/>
  <c r="AP171" i="2" s="1"/>
  <c r="W178" i="2"/>
  <c r="Z178" i="2" s="1"/>
  <c r="AP178" i="2" s="1"/>
  <c r="W187" i="2"/>
  <c r="Z187" i="2" s="1"/>
  <c r="AP187" i="2" s="1"/>
  <c r="W153" i="2"/>
  <c r="Z153" i="2" s="1"/>
  <c r="AP153" i="2" s="1"/>
  <c r="W169" i="2"/>
  <c r="Z169" i="2" s="1"/>
  <c r="AP169" i="2" s="1"/>
  <c r="AO173" i="2"/>
  <c r="W185" i="2"/>
  <c r="Z185" i="2" s="1"/>
  <c r="AP185" i="2" s="1"/>
  <c r="AO189" i="2"/>
  <c r="X196" i="2"/>
  <c r="Y196" i="2" s="1"/>
  <c r="T197" i="2"/>
  <c r="W197" i="2"/>
  <c r="Z197" i="2" s="1"/>
  <c r="AP197" i="2" s="1"/>
  <c r="Z72" i="2" l="1"/>
  <c r="AP72" i="2" s="1"/>
  <c r="Z113" i="2"/>
  <c r="AP113" i="2" s="1"/>
  <c r="W49" i="2"/>
  <c r="W115" i="2"/>
  <c r="Z115" i="2" s="1"/>
  <c r="AP115" i="2" s="1"/>
  <c r="W91" i="2"/>
  <c r="Z91" i="2" s="1"/>
  <c r="AP91" i="2" s="1"/>
  <c r="W154" i="2"/>
  <c r="Z165" i="2"/>
  <c r="AP165" i="2" s="1"/>
  <c r="W96" i="2"/>
  <c r="W97" i="2"/>
  <c r="Z85" i="2"/>
  <c r="AP85" i="2" s="1"/>
  <c r="Z22" i="2"/>
  <c r="AP22" i="2" s="1"/>
  <c r="Z121" i="2"/>
  <c r="AP121" i="2" s="1"/>
  <c r="Z161" i="2"/>
  <c r="AP161" i="2" s="1"/>
  <c r="W72" i="2"/>
  <c r="Z102" i="2"/>
  <c r="AP102" i="2" s="1"/>
  <c r="Z59" i="2"/>
  <c r="AP59" i="2" s="1"/>
  <c r="W101" i="2"/>
  <c r="Z101" i="2" s="1"/>
  <c r="AP101" i="2" s="1"/>
  <c r="W85" i="2"/>
  <c r="Z123" i="2"/>
  <c r="AP123" i="2" s="1"/>
  <c r="W121" i="2"/>
  <c r="Z192" i="2"/>
  <c r="AP192" i="2" s="1"/>
  <c r="W48" i="2"/>
  <c r="W42" i="2"/>
  <c r="Z69" i="2"/>
  <c r="AP69" i="2" s="1"/>
  <c r="Z49" i="2"/>
  <c r="AP49" i="2" s="1"/>
  <c r="Z36" i="2"/>
  <c r="AP36" i="2" s="1"/>
  <c r="Z56" i="2"/>
  <c r="AP56" i="2" s="1"/>
  <c r="Z181" i="2"/>
  <c r="AP181" i="2" s="1"/>
  <c r="W57" i="2"/>
  <c r="Z57" i="2" s="1"/>
  <c r="AP57" i="2" s="1"/>
  <c r="Z186" i="2"/>
  <c r="AP186" i="2" s="1"/>
  <c r="W192" i="2"/>
  <c r="W69" i="2"/>
  <c r="Z44" i="2"/>
  <c r="AP44" i="2" s="1"/>
  <c r="Z166" i="2"/>
  <c r="AP166" i="2" s="1"/>
  <c r="Z89" i="2"/>
  <c r="AP89" i="2" s="1"/>
  <c r="W114" i="2"/>
  <c r="Z114" i="2" s="1"/>
  <c r="AP114" i="2" s="1"/>
  <c r="Z130" i="2"/>
  <c r="AP130" i="2" s="1"/>
  <c r="W130" i="2"/>
  <c r="Z179" i="2"/>
  <c r="AP179" i="2" s="1"/>
  <c r="Z176" i="2"/>
  <c r="AP176" i="2" s="1"/>
  <c r="W75" i="2"/>
  <c r="Z75" i="2" s="1"/>
  <c r="AP75" i="2" s="1"/>
  <c r="W105" i="2"/>
  <c r="Z105" i="2" s="1"/>
  <c r="AP105" i="2" s="1"/>
  <c r="W89" i="2"/>
  <c r="Z70" i="2"/>
  <c r="AP70" i="2" s="1"/>
  <c r="Z48" i="2"/>
  <c r="AP48" i="2" s="1"/>
  <c r="Z97" i="2"/>
  <c r="AP97" i="2" s="1"/>
  <c r="Z14" i="2"/>
  <c r="AP14" i="2" s="1"/>
  <c r="W170" i="2"/>
  <c r="Z170" i="2" s="1"/>
  <c r="AP170" i="2" s="1"/>
  <c r="Z118" i="2"/>
  <c r="AP118" i="2" s="1"/>
  <c r="W131" i="2"/>
  <c r="Z131" i="2" s="1"/>
  <c r="AP131" i="2" s="1"/>
  <c r="Z196" i="2"/>
  <c r="AP196" i="2" s="1"/>
  <c r="W177" i="2"/>
  <c r="Z177" i="2" s="1"/>
  <c r="AP177" i="2" s="1"/>
  <c r="Z160" i="2"/>
  <c r="AP160" i="2" s="1"/>
  <c r="W144" i="2"/>
  <c r="Z144" i="2" s="1"/>
  <c r="AP144" i="2" s="1"/>
  <c r="W86" i="2"/>
  <c r="W36" i="2"/>
  <c r="W150" i="2"/>
  <c r="W47" i="2"/>
  <c r="Z47" i="2" s="1"/>
  <c r="AP47" i="2" s="1"/>
  <c r="Z86" i="2"/>
  <c r="AP86" i="2" s="1"/>
  <c r="Z163" i="2"/>
  <c r="AP163" i="2" s="1"/>
  <c r="Z117" i="2"/>
  <c r="AP117" i="2" s="1"/>
  <c r="Z128" i="2"/>
  <c r="AP128" i="2" s="1"/>
  <c r="Z18" i="2"/>
  <c r="AP18" i="2" s="1"/>
  <c r="Z65" i="2"/>
  <c r="AP65" i="2" s="1"/>
  <c r="Z24" i="2"/>
  <c r="AP24" i="2" s="1"/>
  <c r="Z134" i="2"/>
  <c r="AP134" i="2" s="1"/>
  <c r="W122" i="2"/>
  <c r="Z150" i="2"/>
  <c r="AP150" i="2" s="1"/>
  <c r="W161" i="2"/>
  <c r="W181" i="2"/>
  <c r="Z112" i="2"/>
  <c r="AP112" i="2" s="1"/>
  <c r="Z16" i="2"/>
  <c r="AP16" i="2" s="1"/>
  <c r="Z129" i="2"/>
  <c r="AP129" i="2" s="1"/>
  <c r="Z74" i="2"/>
  <c r="AP74" i="2" s="1"/>
  <c r="Z42" i="2"/>
  <c r="AP42" i="2" s="1"/>
  <c r="Z138" i="2"/>
  <c r="AP138" i="2" s="1"/>
  <c r="Z73" i="2"/>
  <c r="AP73" i="2" s="1"/>
  <c r="Z147" i="2"/>
  <c r="AP147" i="2" s="1"/>
  <c r="W149" i="2"/>
  <c r="Z149" i="2" s="1"/>
  <c r="AP149" i="2" s="1"/>
  <c r="Z80" i="2"/>
  <c r="AP80" i="2" s="1"/>
  <c r="W138" i="2"/>
  <c r="Z182" i="2"/>
  <c r="AP182" i="2" s="1"/>
  <c r="W106" i="2"/>
  <c r="Z106" i="2" s="1"/>
  <c r="AP106" i="2" s="1"/>
  <c r="Z32" i="2"/>
  <c r="AP32" i="2" s="1"/>
  <c r="W56" i="2"/>
  <c r="W73" i="2"/>
  <c r="Z122" i="2"/>
  <c r="AP122" i="2" s="1"/>
  <c r="Z154" i="2"/>
  <c r="AP154" i="2" s="1"/>
  <c r="Z96" i="2"/>
  <c r="AP96" i="2" s="1"/>
  <c r="W145" i="2"/>
  <c r="Z145" i="2" s="1"/>
  <c r="AP145" i="2" s="1"/>
  <c r="W133" i="2"/>
  <c r="Z133" i="2" s="1"/>
  <c r="AP133" i="2" s="1"/>
  <c r="Z64" i="2"/>
  <c r="AP64" i="2" s="1"/>
  <c r="W134" i="2"/>
  <c r="W35" i="2"/>
  <c r="Z35" i="2" s="1"/>
  <c r="AP35" i="2" s="1"/>
  <c r="Z137" i="2"/>
  <c r="AP137" i="2" s="1"/>
  <c r="Z43" i="2"/>
  <c r="AP43" i="2" s="1"/>
  <c r="W18" i="2"/>
  <c r="W17" i="2"/>
  <c r="Z17" i="2" s="1"/>
  <c r="AP17" i="2" s="1"/>
</calcChain>
</file>

<file path=xl/sharedStrings.xml><?xml version="1.0" encoding="utf-8"?>
<sst xmlns="http://schemas.openxmlformats.org/spreadsheetml/2006/main" count="5315" uniqueCount="1052">
  <si>
    <t>4.470" (113.54mm)</t>
  </si>
  <si>
    <t>5.250" L x 6.000" W (133.35mm x 152.40mm)</t>
  </si>
  <si>
    <t>-</t>
  </si>
  <si>
    <t>Nonstandard</t>
  </si>
  <si>
    <t>Chassis Mount</t>
  </si>
  <si>
    <t>8mOhm</t>
  </si>
  <si>
    <t>Unshielded</t>
  </si>
  <si>
    <t>50 A</t>
  </si>
  <si>
    <t>±15%</t>
  </si>
  <si>
    <t>2.5 mH</t>
  </si>
  <si>
    <t>Active</t>
  </si>
  <si>
    <t>Bulk</t>
  </si>
  <si>
    <t>FIXED IND 2.5MH 50A 8 MOHM CHASS</t>
  </si>
  <si>
    <t>Hammond Manufacturing</t>
  </si>
  <si>
    <t>HM2133-ND</t>
  </si>
  <si>
    <t>//media.digikey.com/Photos/Hammond%20Mfg%20Photos/MFG_195B150.jpg</t>
  </si>
  <si>
    <t>https://www.hammfg.com/electronics/transformers/choke/195-196.pdf</t>
  </si>
  <si>
    <t>7.500" (190.50mm)</t>
  </si>
  <si>
    <t>9.000" L x 8.250" W (228.60mm x 209.55mm)</t>
  </si>
  <si>
    <t>130mOhm</t>
  </si>
  <si>
    <t>20 A</t>
  </si>
  <si>
    <t>50 mH</t>
  </si>
  <si>
    <t>FIXED IND 50MH 20A 130 MOHM CHAS</t>
  </si>
  <si>
    <t>195R20</t>
  </si>
  <si>
    <t>HM4824-ND</t>
  </si>
  <si>
    <t>3.130" (79.50mm)</t>
  </si>
  <si>
    <t>3.750" L x 4.350" W (95.25mm x 110.49mm)</t>
  </si>
  <si>
    <t>70mOhm</t>
  </si>
  <si>
    <t>10 mH</t>
  </si>
  <si>
    <t>FIXED IND 10MH 10A 70 MOHM CHASS</t>
  </si>
  <si>
    <t>195J10</t>
  </si>
  <si>
    <t>HM2135-ND</t>
  </si>
  <si>
    <t>5.160" (131.06mm)</t>
  </si>
  <si>
    <t>6.000" L x 6.630" W (152.40mm x 168.40mm)</t>
  </si>
  <si>
    <t>75 A</t>
  </si>
  <si>
    <t>FIXED IND 2.5MH 75A 8 MOHM CHASS</t>
  </si>
  <si>
    <t>HM4812-ND</t>
  </si>
  <si>
    <t>5.250" L x 5.500" W (133.35mm x 139.70mm)</t>
  </si>
  <si>
    <t>45mOhm</t>
  </si>
  <si>
    <t>FIXED IND 10MH 20A 45 MOHM CHASS</t>
  </si>
  <si>
    <t>195J20</t>
  </si>
  <si>
    <t>HM4816-ND</t>
  </si>
  <si>
    <t>23mOhm</t>
  </si>
  <si>
    <t>30 A</t>
  </si>
  <si>
    <t>5 mH</t>
  </si>
  <si>
    <t>FIXED IND 5MH 30A 23 MOHM CHASS</t>
  </si>
  <si>
    <t>195G30</t>
  </si>
  <si>
    <t>HM2134-ND</t>
  </si>
  <si>
    <t>3.500" (88.90mm)</t>
  </si>
  <si>
    <t>4.126" L x 3.626" W (104.80mm x 92.10mm)</t>
  </si>
  <si>
    <t>300mOhm</t>
  </si>
  <si>
    <t>30 mH</t>
  </si>
  <si>
    <t>Box</t>
  </si>
  <si>
    <t>FIXED IND 30MH 8A 300 MOHM CHASS</t>
  </si>
  <si>
    <t>Signal Transformer</t>
  </si>
  <si>
    <t>CH-8</t>
  </si>
  <si>
    <t>595-1881-ND</t>
  </si>
  <si>
    <t>https://belfuse.com/resources/datasheets/signaltransformer/ds-st-sc-series.pdf</t>
  </si>
  <si>
    <t>4.437" (112.70mm)</t>
  </si>
  <si>
    <t>5.252" L x 4.000" W (133.40mm x 101.60mm)</t>
  </si>
  <si>
    <t>50mOhm</t>
  </si>
  <si>
    <t>7 mH</t>
  </si>
  <si>
    <t>FIXED IND 7MH 20A 50 MOHM CHASS</t>
  </si>
  <si>
    <t>CH-20</t>
  </si>
  <si>
    <t>595-1874-ND</t>
  </si>
  <si>
    <t>//media.digikey.com/Photos/Signal%20Transformers%20Photos/CH-20.jpg</t>
  </si>
  <si>
    <t>6.250" (158.75mm)</t>
  </si>
  <si>
    <t>7.500" L x 6.000" W (190.50mm x 152.40mm)</t>
  </si>
  <si>
    <t>420mOhm</t>
  </si>
  <si>
    <t>100 mH</t>
  </si>
  <si>
    <t>FIXED IND 100MH 10A 420 MOHM</t>
  </si>
  <si>
    <t>195T10</t>
  </si>
  <si>
    <t>HM4825-ND</t>
  </si>
  <si>
    <t>3.750" (95.25mm)</t>
  </si>
  <si>
    <t>4.500" L x 4.187" W (114.30mm x 106.35mm)</t>
  </si>
  <si>
    <t>120 Hz</t>
  </si>
  <si>
    <t>-40°C ~ 85°C</t>
  </si>
  <si>
    <t>60mOhm</t>
  </si>
  <si>
    <t>22.5 A</t>
  </si>
  <si>
    <t>-20%, +50%</t>
  </si>
  <si>
    <t>Wirewound</t>
  </si>
  <si>
    <t>C</t>
  </si>
  <si>
    <t>FIXED IND 5MH 22.5A 60 MOHM CHAS</t>
  </si>
  <si>
    <t>Triad Magnetics</t>
  </si>
  <si>
    <t>C-60U</t>
  </si>
  <si>
    <t>237-1784-ND</t>
  </si>
  <si>
    <t>//media.digikey.com/Photos/Triad%20Magnetics%20Photos/C-60U.JPG</t>
  </si>
  <si>
    <t>http://catalog.triadmagnetics.com/Asset/C-60U.pdf</t>
  </si>
  <si>
    <t>3.750" L x 4.200" W (95.25mm x 106.68mm)</t>
  </si>
  <si>
    <t>22mOhm</t>
  </si>
  <si>
    <t>FIXED IND 2.5MH 20A 22 MOHM CHAS</t>
  </si>
  <si>
    <t>HM1568-ND</t>
  </si>
  <si>
    <t>100mOhm</t>
  </si>
  <si>
    <t>15 mH</t>
  </si>
  <si>
    <t>FIXED IND 15MH 12A 100 MOHM CHAS</t>
  </si>
  <si>
    <t>CH-12</t>
  </si>
  <si>
    <t>595-1871-ND</t>
  </si>
  <si>
    <t>//media.digikey.com/Photos/Signal%20Transformers%20Photos/CH-12.JPG</t>
  </si>
  <si>
    <t>3.252" (82.60mm)</t>
  </si>
  <si>
    <t>3.752" L x 3.626" W (95.30mm x 92.10mm)</t>
  </si>
  <si>
    <t>400mOhm</t>
  </si>
  <si>
    <t>40 mH</t>
  </si>
  <si>
    <t>FIXED IND 40MH 6A 400 MOHM CHASS</t>
  </si>
  <si>
    <t>CH-6</t>
  </si>
  <si>
    <t>595-1880-ND</t>
  </si>
  <si>
    <t>5.374" (136.50mm)</t>
  </si>
  <si>
    <t>6.374" L x 5.252" W (161.90mm x 133.40mm)</t>
  </si>
  <si>
    <t>10mOhm</t>
  </si>
  <si>
    <t>1.4 mH</t>
  </si>
  <si>
    <t>FIXED IND 1.4MH 50A 10 MOHM CHAS</t>
  </si>
  <si>
    <t>CH-50</t>
  </si>
  <si>
    <t>595-1879-ND</t>
  </si>
  <si>
    <t>//media.digikey.com/Photos/Signal%20Transformers%20Photos/MFG_CH-50.JPG</t>
  </si>
  <si>
    <t>5.000" (127.00mm)</t>
  </si>
  <si>
    <t>6.000" L x 7.500" W (152.40mm x 190.50mm)</t>
  </si>
  <si>
    <t>75mOhm</t>
  </si>
  <si>
    <t>20 mH</t>
  </si>
  <si>
    <t>FIXED IND 20MH 20A 75 MOHM CHASS</t>
  </si>
  <si>
    <t>195M20</t>
  </si>
  <si>
    <t>HM4819-ND</t>
  </si>
  <si>
    <t>4.500" L x 5.250" W (114.30mm x 133.35mm)</t>
  </si>
  <si>
    <t>13mOhm</t>
  </si>
  <si>
    <t>FIXED IND 2.5MH 30A 13 MOHM CHAS</t>
  </si>
  <si>
    <t>HM2132-ND</t>
  </si>
  <si>
    <t>4.500" L x 4.750" W (114.30mm x 120.65mm)</t>
  </si>
  <si>
    <t>25mOhm</t>
  </si>
  <si>
    <t>FIXED IND 5MH 20A 25 MOHM CHASS</t>
  </si>
  <si>
    <t>195G20</t>
  </si>
  <si>
    <t>HM4813-ND</t>
  </si>
  <si>
    <t>5.250" L x 6.910" W (133.35mm x 175.51mm)</t>
  </si>
  <si>
    <t>FIXED IND 30MH 20A 130 MOHM CHAS</t>
  </si>
  <si>
    <t>195P20</t>
  </si>
  <si>
    <t>HM4821-ND</t>
  </si>
  <si>
    <t>165mOhm</t>
  </si>
  <si>
    <t>FIXED IND 50MH 10A 165 MOHM CHAS</t>
  </si>
  <si>
    <t>195R10</t>
  </si>
  <si>
    <t>HM4823-ND</t>
  </si>
  <si>
    <t>3.750" L x 3.600" W (95.25mm x 91.44mm)</t>
  </si>
  <si>
    <t>40mOhm</t>
  </si>
  <si>
    <t>FIXED IND 5MH 10A 40 MOHM CHASS</t>
  </si>
  <si>
    <t>195G10</t>
  </si>
  <si>
    <t>HM1569-ND</t>
  </si>
  <si>
    <t>2.630" (66.80mm)</t>
  </si>
  <si>
    <t>4.030" L x 2.250" W (102.36mm x 57.15mm)</t>
  </si>
  <si>
    <t>44mOhm</t>
  </si>
  <si>
    <t>FIXED IND 2.5MH 10A 44 MOHM CHAS</t>
  </si>
  <si>
    <t>159ZL</t>
  </si>
  <si>
    <t>HM1556-ND</t>
  </si>
  <si>
    <t>//media.digikey.com/Photos/Hammond%20Mfg%20Photos/159S.JPG</t>
  </si>
  <si>
    <t>http://www.hammondmfg.com/pdf/5c0032.pdf</t>
  </si>
  <si>
    <t>7.760" (197.10mm)</t>
  </si>
  <si>
    <t>9.000" L x 9.500" W (228.60mm x 241.30mm)</t>
  </si>
  <si>
    <t>FIXED IND 5MH 75A 10 MOHM CHASS</t>
  </si>
  <si>
    <t>195G75</t>
  </si>
  <si>
    <t>HM4815-ND</t>
  </si>
  <si>
    <t>4.125" L x 3.000" W (104.77mm x 76.20mm)</t>
  </si>
  <si>
    <t>12.5 A</t>
  </si>
  <si>
    <t>FIXED IND 10MH 12.5A 100 MOHM</t>
  </si>
  <si>
    <t>C-59U</t>
  </si>
  <si>
    <t>237-1783-ND</t>
  </si>
  <si>
    <t>//media.digikey.com/Photos/Triad%20Magnetics%20Photos/C-59U.JPG</t>
  </si>
  <si>
    <t>http://catalog.triadmagnetics.com/Asset/C-59U.pdf</t>
  </si>
  <si>
    <t>5.380" (136.65mm)</t>
  </si>
  <si>
    <t>6.380" L x 5.500" W (162.05mm x 139.70mm)</t>
  </si>
  <si>
    <t>5mOhm</t>
  </si>
  <si>
    <t>FIXED IND 1.4MH 50A 5 MOHM CHASS</t>
  </si>
  <si>
    <t>195D50</t>
  </si>
  <si>
    <t>HM4810-ND</t>
  </si>
  <si>
    <t>5.312" (134.92mm)</t>
  </si>
  <si>
    <t>4.562" L x 5.500" W (115.87mm x 139.70mm)</t>
  </si>
  <si>
    <t>24 mH</t>
  </si>
  <si>
    <t>FIXED IND 24MH 20A 25 MOHM CHASS</t>
  </si>
  <si>
    <t>C-80U</t>
  </si>
  <si>
    <t>237-1786-ND</t>
  </si>
  <si>
    <t>//media.digikey.com/Photos/Triad%20Magnetics%20Photos/C-80U.JPG</t>
  </si>
  <si>
    <t>http://catalog.triadmagnetics.com/Asset/C-80U.pdf</t>
  </si>
  <si>
    <t>Height - Seated (Max)</t>
  </si>
  <si>
    <t>Size / Dimension</t>
  </si>
  <si>
    <t>Supplier Device Package</t>
  </si>
  <si>
    <t>Package / Case</t>
  </si>
  <si>
    <t>Mounting Type</t>
  </si>
  <si>
    <t>Features</t>
  </si>
  <si>
    <t>Inductance Frequency - Test</t>
  </si>
  <si>
    <t>Operating Temperature</t>
  </si>
  <si>
    <t>Ratings</t>
  </si>
  <si>
    <t>Frequency - Self Resonant</t>
  </si>
  <si>
    <t>Q @ Freq</t>
  </si>
  <si>
    <t>DC Resistance (DCR)</t>
  </si>
  <si>
    <t>Shielding</t>
  </si>
  <si>
    <t>Current - Saturation (Isat)</t>
  </si>
  <si>
    <t>Current Rating (Amps)</t>
  </si>
  <si>
    <t>Tolerance</t>
  </si>
  <si>
    <t>Inductance</t>
  </si>
  <si>
    <t>Material - Core</t>
  </si>
  <si>
    <t>Type</t>
  </si>
  <si>
    <t>Part Status</t>
  </si>
  <si>
    <t>Series</t>
  </si>
  <si>
    <t xml:space="preserve"> Package</t>
  </si>
  <si>
    <t>Min Qty</t>
  </si>
  <si>
    <t>@ qty</t>
  </si>
  <si>
    <t>Price</t>
  </si>
  <si>
    <t>Stock</t>
  </si>
  <si>
    <t>Description</t>
  </si>
  <si>
    <t>Supplier</t>
  </si>
  <si>
    <t>Mfr</t>
  </si>
  <si>
    <t>Mfr Part #</t>
  </si>
  <si>
    <t>DK Part #</t>
  </si>
  <si>
    <t>Image</t>
  </si>
  <si>
    <t>Datasheet</t>
  </si>
  <si>
    <t>Fixed Inductors</t>
  </si>
  <si>
    <t>No</t>
  </si>
  <si>
    <t>https://uk.rs-online.com/web/p/surface-mount-inductors/9054337</t>
  </si>
  <si>
    <t>RS</t>
  </si>
  <si>
    <t>Ferrite</t>
  </si>
  <si>
    <t>B82442T1106K050</t>
  </si>
  <si>
    <t>https://uk.rs-online.com/web/p/leaded-inductors/8997101</t>
  </si>
  <si>
    <t>https://uk.rs-online.com/web/p/leaded-inductors/9054970</t>
  </si>
  <si>
    <t>13R226C</t>
  </si>
  <si>
    <t>Suitable?</t>
  </si>
  <si>
    <t>Link</t>
  </si>
  <si>
    <t>Site</t>
  </si>
  <si>
    <t>Cost</t>
  </si>
  <si>
    <t>Core Material</t>
  </si>
  <si>
    <t>Dimensions: Height (mm)</t>
  </si>
  <si>
    <t>Dimensions: Diameter (mm)</t>
  </si>
  <si>
    <t>Max self resonsnace freq (kHz)</t>
  </si>
  <si>
    <t>Parasitic series resistance ($\Ohm$)</t>
  </si>
  <si>
    <t>Rated RMS inductor current (A)</t>
  </si>
  <si>
    <t>Peak inductor current (mA)</t>
  </si>
  <si>
    <t>Tolerance (%)</t>
  </si>
  <si>
    <t>Inductance (mH)</t>
  </si>
  <si>
    <t>Model Number</t>
  </si>
  <si>
    <t>Closed loop core to minimise flux escaping the core, minimise inductor volume</t>
  </si>
  <si>
    <t>Notes</t>
  </si>
  <si>
    <t>Peak inductor current (A)</t>
  </si>
  <si>
    <t>Inductor - Desirable characteristics</t>
  </si>
  <si>
    <t>Core Type</t>
  </si>
  <si>
    <t>Material</t>
  </si>
  <si>
    <t>Diameter</t>
  </si>
  <si>
    <t>Diameter (mm)</t>
  </si>
  <si>
    <t>Physical Area (mm^2)</t>
  </si>
  <si>
    <t>Inductance Factor (Al)</t>
  </si>
  <si>
    <t>Value</t>
  </si>
  <si>
    <t>Units</t>
  </si>
  <si>
    <t>Sci Notation</t>
  </si>
  <si>
    <t>Final value</t>
  </si>
  <si>
    <t>Gap</t>
  </si>
  <si>
    <t>Effective Permeability (µe)</t>
  </si>
  <si>
    <t>Initial Permeability (µi)</t>
  </si>
  <si>
    <t>Core Factor (ΣI/A) mm&lt;sup&gt;-1&lt;/sup&gt;</t>
  </si>
  <si>
    <t>Effective Length (le) mm</t>
  </si>
  <si>
    <t>Effective Area (Ae) mm²</t>
  </si>
  <si>
    <t>Minimum Core Cross Section (Amin) mm²</t>
  </si>
  <si>
    <t>Effective Magnetic Volume (Ve) mm³</t>
  </si>
  <si>
    <t>Finish</t>
  </si>
  <si>
    <t>Height</t>
  </si>
  <si>
    <t>Height (mm)</t>
  </si>
  <si>
    <t>Length</t>
  </si>
  <si>
    <t>Width</t>
  </si>
  <si>
    <t>Physical Volume (mm^3)</t>
  </si>
  <si>
    <t>Number of turns required for 1.31mH, using inductance factor value</t>
  </si>
  <si>
    <t>https://www.fair-rite.com/wp-content/themes/fair-rite/print_product.php?pid=20804</t>
  </si>
  <si>
    <t>//media.digikey.com/Photos/Fair-Right/5678181221.jpg</t>
  </si>
  <si>
    <t>1934-1065-ND</t>
  </si>
  <si>
    <t>Fair-Rite Products Corp.</t>
  </si>
  <si>
    <t>95 POT CORE SET</t>
  </si>
  <si>
    <t>Tray</t>
  </si>
  <si>
    <t>P (Pot Core)</t>
  </si>
  <si>
    <t>0.030" (0.76mm)</t>
  </si>
  <si>
    <t>±25%</t>
  </si>
  <si>
    <t>Ungapped</t>
  </si>
  <si>
    <t>Uncoated</t>
  </si>
  <si>
    <t>0.211" (5.36mm)</t>
  </si>
  <si>
    <t>https://www.tdk-electronics.tdk.com/inf/80/db/fer/p_3_3_2_6.pdf</t>
  </si>
  <si>
    <t>//media.digikey.com/Photos/Epcos%20Photos/B65495B0000Y03x.JPG</t>
  </si>
  <si>
    <t>495-5098-ND</t>
  </si>
  <si>
    <t>B65491C0000Y030</t>
  </si>
  <si>
    <t>EPCOS - TDK Electronics</t>
  </si>
  <si>
    <t>FERRITE CORE P 500NH N30 2PCS</t>
  </si>
  <si>
    <t>P3.3/2.6</t>
  </si>
  <si>
    <t>P 3.3 x 2.6</t>
  </si>
  <si>
    <t>N30</t>
  </si>
  <si>
    <t>0.132" (3.35mm)</t>
  </si>
  <si>
    <t>500 nH</t>
  </si>
  <si>
    <t>-30%, +40%</t>
  </si>
  <si>
    <t>0.051" (1.29mm)</t>
  </si>
  <si>
    <t>//media.digikey.com/Photos/Epcos%20Photos/B65491CY1.JPG</t>
  </si>
  <si>
    <t>495-5097-ND</t>
  </si>
  <si>
    <t>B65491C0000Y001</t>
  </si>
  <si>
    <t>FERRITE CORE P 25NH K1 2PCS</t>
  </si>
  <si>
    <t>K1</t>
  </si>
  <si>
    <t>25 nH</t>
  </si>
  <si>
    <t>B65491C0000Y033-ND</t>
  </si>
  <si>
    <t>B65491C0000Y033</t>
  </si>
  <si>
    <t>FERRITE CORE P M33 2PCS</t>
  </si>
  <si>
    <t>M33</t>
  </si>
  <si>
    <t>https://www.tdk-electronics.tdk.com/inf/80/db/fer/p_4_6_4_1.pdf</t>
  </si>
  <si>
    <t>//media.digikey.com/Photos/Epcos%20Photos/B65495B0000Y030.jpg</t>
  </si>
  <si>
    <t>495-76566-ND</t>
  </si>
  <si>
    <t>B65495B0000Y030</t>
  </si>
  <si>
    <t>FERRITE CORE P 800NH N30 2PCS</t>
  </si>
  <si>
    <t>P4.6/4.1</t>
  </si>
  <si>
    <t>P 4.6 x 4.1</t>
  </si>
  <si>
    <t>0.183" (4.65mm)</t>
  </si>
  <si>
    <t>800 nH</t>
  </si>
  <si>
    <t>0.079" (2.00mm)</t>
  </si>
  <si>
    <t>B65495K0040J033-ND</t>
  </si>
  <si>
    <t>B65495K0040J033</t>
  </si>
  <si>
    <t>FERRITE CORE P 40NH M33 2PCS</t>
  </si>
  <si>
    <t>40 nH</t>
  </si>
  <si>
    <t>±5%</t>
  </si>
  <si>
    <t>Gapped</t>
  </si>
  <si>
    <t>//media.digikey.com/Photos/TDK Photos/MFG_B65495B0000Y033.jpg</t>
  </si>
  <si>
    <t>B65495B0000Y033-ND</t>
  </si>
  <si>
    <t>B65495B0000Y033</t>
  </si>
  <si>
    <t>FERRITE CORE P 200NH M33 2PCS</t>
  </si>
  <si>
    <t>200 nH</t>
  </si>
  <si>
    <t>https://www.tdk-electronics.tdk.com/inf/80/db/fer/p_5_8_3_3.pdf</t>
  </si>
  <si>
    <t>//media.digikey.com/Photos/TDK Photos/MFG_B65501D0000R033.jpg</t>
  </si>
  <si>
    <t>B65501D0000R033-ND</t>
  </si>
  <si>
    <t>B65501D0000R033</t>
  </si>
  <si>
    <t>FERRITE CORE P 350NH M33 2PCS</t>
  </si>
  <si>
    <t>P5.8/3.3</t>
  </si>
  <si>
    <t>P 5.8 x 3.3</t>
  </si>
  <si>
    <t>0.228" (5.80mm)</t>
  </si>
  <si>
    <t>350 nH</t>
  </si>
  <si>
    <t>-20%, +30%</t>
  </si>
  <si>
    <t>0.067" (1.70mm)</t>
  </si>
  <si>
    <t>B65501D0000Y048-ND</t>
  </si>
  <si>
    <t>B65501D0000Y048</t>
  </si>
  <si>
    <t>FERRITE CORE P 800NH N48 2PCS</t>
  </si>
  <si>
    <t>N48</t>
  </si>
  <si>
    <t>B65501J0000Y030-ND</t>
  </si>
  <si>
    <t>B65501J0000Y030</t>
  </si>
  <si>
    <t>FERRITE CORE P 2PCS</t>
  </si>
  <si>
    <t>B65501D0000Y001-ND</t>
  </si>
  <si>
    <t>B65501D0000Y001</t>
  </si>
  <si>
    <t>https://www.fair-rite.com/wp-content/themes/fair-rite/print_product.php?pid=20822</t>
  </si>
  <si>
    <t>//media.digikey.com/Photos/Fair-Right/5695261721.JPG</t>
  </si>
  <si>
    <t>1934-1156-ND</t>
  </si>
  <si>
    <t>0.118" (3.00mm)</t>
  </si>
  <si>
    <t>0.317" (8.05mm)</t>
  </si>
  <si>
    <t>https://www.tdk-electronics.tdk.com/inf/80/db/fer/p_7_4.pdf</t>
  </si>
  <si>
    <t>//media.digikey.com/Photos/Epcos%20Photos/B65511A100A48.JPG</t>
  </si>
  <si>
    <t>495-75210-ND</t>
  </si>
  <si>
    <t>B65511A0000Y030</t>
  </si>
  <si>
    <t>FERRITE CORE P 2UH N30 2PCS</t>
  </si>
  <si>
    <t>P7/4</t>
  </si>
  <si>
    <t>P 7 x 4</t>
  </si>
  <si>
    <t>0.289" (7.35mm)</t>
  </si>
  <si>
    <t>2 µH</t>
  </si>
  <si>
    <t>0.083" (2.10mm)</t>
  </si>
  <si>
    <t>//media.digikey.com/Photos/Epcos%20Photos/B65511A63A33.JPG</t>
  </si>
  <si>
    <t>495-5100-ND</t>
  </si>
  <si>
    <t>B65511A0063A033</t>
  </si>
  <si>
    <t>FERRITE CORE P 63NH M33 2PCS</t>
  </si>
  <si>
    <t>63 nH</t>
  </si>
  <si>
    <t>±3%</t>
  </si>
  <si>
    <t>//media.digikey.com/Photos/Epcos%20Photos/B65511AY48.JPG</t>
  </si>
  <si>
    <t>495-5101-ND</t>
  </si>
  <si>
    <t>B65511A0000Y048</t>
  </si>
  <si>
    <t>FERRITE CORE P 1UH N48 2PCS</t>
  </si>
  <si>
    <t>1 µH</t>
  </si>
  <si>
    <t>495-5099-ND</t>
  </si>
  <si>
    <t>B65511A0100A048</t>
  </si>
  <si>
    <t>FERRITE CORE P 100NH N48 2PCS</t>
  </si>
  <si>
    <t>100 nH</t>
  </si>
  <si>
    <t>B65511A0025A001-ND</t>
  </si>
  <si>
    <t>B65511A0025A001</t>
  </si>
  <si>
    <t>B65511A0000Y065-ND</t>
  </si>
  <si>
    <t>B65511A0000Y065</t>
  </si>
  <si>
    <t>B65511A0160C048-ND</t>
  </si>
  <si>
    <t>B65511A0160C048</t>
  </si>
  <si>
    <t>FERRITE CORE P N48 2PCS</t>
  </si>
  <si>
    <t>//media.digikey.com/pdf/Data%20Sheets/Epcos%20PDFs/B65931C0000X033.pdf</t>
  </si>
  <si>
    <t>//media.digikey.com/Photos/Epcos%20Photos/B65931CX33.JPG</t>
  </si>
  <si>
    <t>495-5345-ND</t>
  </si>
  <si>
    <t>B65931C0000X033</t>
  </si>
  <si>
    <t>FERRITE CORE P M33 1PC</t>
  </si>
  <si>
    <t>PS5.6/3.7</t>
  </si>
  <si>
    <t>PCH 5.6 x 3.7</t>
  </si>
  <si>
    <t>0.220" (5.60mm)</t>
  </si>
  <si>
    <t>0.146" (3.70mm)</t>
  </si>
  <si>
    <t>//media.digikey.com/pdf/Data%20Sheets/TDK%20PDFs/PC40P9_5Z-52H_Spec.pdf</t>
  </si>
  <si>
    <t>//media.digikey.com/Photos/TDK%20Photos/PC40P9%5E5Z-52H.JPG</t>
  </si>
  <si>
    <t>445-175090-ND</t>
  </si>
  <si>
    <t>PC40P9/5Z-52H</t>
  </si>
  <si>
    <t>TDK Corporation</t>
  </si>
  <si>
    <t>FERRITE CORE 2PC SET</t>
  </si>
  <si>
    <t>P 9 x 5</t>
  </si>
  <si>
    <t>PC40</t>
  </si>
  <si>
    <t>0.288" (7.33mm)</t>
  </si>
  <si>
    <t>0.136" (3.45mm)</t>
  </si>
  <si>
    <t>https://www.tdk-electronics.tdk.com/inf/80/db/fer/p_9_5.pdf</t>
  </si>
  <si>
    <t>//media.digikey.com/Photos/Epcos%20Photos/B65517D250J48.JPG</t>
  </si>
  <si>
    <t>495-5105-ND</t>
  </si>
  <si>
    <t>B65517D0250J048</t>
  </si>
  <si>
    <t>FERRITE CORE P 250NH N48 2PCS</t>
  </si>
  <si>
    <t>P9/5</t>
  </si>
  <si>
    <t>0.366" (9.30mm)</t>
  </si>
  <si>
    <t>250 nH</t>
  </si>
  <si>
    <t>0.106" (2.70mm)</t>
  </si>
  <si>
    <t>//media.digikey.com/Photos/Epcos%20Photos/B65517D63A33.JPG</t>
  </si>
  <si>
    <t>495-5106-ND</t>
  </si>
  <si>
    <t>B65517D0063A033</t>
  </si>
  <si>
    <t>//media.digikey.com/Photos/Epcos%20Photos/B65517D100A48.JPG</t>
  </si>
  <si>
    <t>495-5104-ND</t>
  </si>
  <si>
    <t>B65517D0100A048</t>
  </si>
  <si>
    <t>B65517D0000R048-ND</t>
  </si>
  <si>
    <t>B65517D0000R048</t>
  </si>
  <si>
    <t>FERRITE CORE P 1.3UH N48 2PCS</t>
  </si>
  <si>
    <t>1.3 µH</t>
  </si>
  <si>
    <t>//media.digikey.com/Photos/TDK Photos/MFG_B65517D0000R030.jpg</t>
  </si>
  <si>
    <t>B65517D0160A048-ND</t>
  </si>
  <si>
    <t>B65517D0160A048</t>
  </si>
  <si>
    <t>FERRITE CORE P 160NH N48 2PCS</t>
  </si>
  <si>
    <t>160 nH</t>
  </si>
  <si>
    <t>//media.digikey.com/Photos/TDK Photos/MFG_B65517W0000Y038.jpg</t>
  </si>
  <si>
    <t>B65517W0000Y038-ND</t>
  </si>
  <si>
    <t>B65517W0000Y038</t>
  </si>
  <si>
    <t>FERRITE CORE P 5.5UH T38 2PCS</t>
  </si>
  <si>
    <t>T38</t>
  </si>
  <si>
    <t>5.5 µH</t>
  </si>
  <si>
    <t>B65517W0000R030-ND</t>
  </si>
  <si>
    <t>B65517W0000R030</t>
  </si>
  <si>
    <t>FERRITE CORE P 2.5UH N30 2PCS</t>
  </si>
  <si>
    <t>2.5 µH</t>
  </si>
  <si>
    <t>//media.digikey.com/Photos/TDK Photos/MFG_B65517D0025A001.jpg</t>
  </si>
  <si>
    <t>B65517D0025A001-ND</t>
  </si>
  <si>
    <t>B65517D0025A001</t>
  </si>
  <si>
    <t>B65517D0040A001-ND</t>
  </si>
  <si>
    <t>B65517D0040A001</t>
  </si>
  <si>
    <t>FERRITE CORE P 40NH K1 2PCS</t>
  </si>
  <si>
    <t>B65517D0000Y038-ND</t>
  </si>
  <si>
    <t>B65517D0000Y038</t>
  </si>
  <si>
    <t>//media.digikey.com/Photos/TDK Photos/MFG_B65517T0025A001.jpg</t>
  </si>
  <si>
    <t>B65517T0160A048-ND</t>
  </si>
  <si>
    <t>B65517T0160A048</t>
  </si>
  <si>
    <t>B65517T0000R048-ND</t>
  </si>
  <si>
    <t>B65517T0000R048</t>
  </si>
  <si>
    <t>B65517T0025A001-ND</t>
  </si>
  <si>
    <t>B65517T0025A001</t>
  </si>
  <si>
    <t>B65517D0000R030-ND</t>
  </si>
  <si>
    <t>B65517D0000R030</t>
  </si>
  <si>
    <t>B65517D0200A048-ND</t>
  </si>
  <si>
    <t>B65517D0200A048</t>
  </si>
  <si>
    <t>FERRITE CORE P 200NH N48 2PCS</t>
  </si>
  <si>
    <t>//media.digikey.com/Photos/TDK Photos/MFG_B65517T0100A048.jpg</t>
  </si>
  <si>
    <t>B65517T0100A048-ND</t>
  </si>
  <si>
    <t>B65517T0100A048</t>
  </si>
  <si>
    <t>https://www.fair-rite.com/wp-content/themes/fair-rite/print_product.php?pid=20798</t>
  </si>
  <si>
    <t>1934-1206-ND</t>
  </si>
  <si>
    <t>78 POT CORE SET</t>
  </si>
  <si>
    <t>0.315" (8.00mm)</t>
  </si>
  <si>
    <t>//media.digikey.com/pdf/Data%20Sheets/Epcos%20PDFs/B65935AX22.pdf</t>
  </si>
  <si>
    <t>//media.digikey.com/photos/Epcos%20Photos/B65935AX22.JPG</t>
  </si>
  <si>
    <t>495-5348-ND</t>
  </si>
  <si>
    <t>B65935A0000X022</t>
  </si>
  <si>
    <t>FERRITE CORE P N22 1PC</t>
  </si>
  <si>
    <t>PS9.4/4.6</t>
  </si>
  <si>
    <t>PCH 9.4 x 4.6</t>
  </si>
  <si>
    <t>N22</t>
  </si>
  <si>
    <t>0.370" (9.40mm)</t>
  </si>
  <si>
    <t>0.181" (4.60mm)</t>
  </si>
  <si>
    <t>//media.digikey.com/photos/Epcos%20Photos/B65935AX33.JPG</t>
  </si>
  <si>
    <t>495-5349-ND</t>
  </si>
  <si>
    <t>B65935A0000X033</t>
  </si>
  <si>
    <t>https://www.tdk-electronics.tdk.com/inf/80/db/fer/p_11_7.pdf</t>
  </si>
  <si>
    <t>//media.digikey.com/Photos/TDK Photos/MFG_B65531W0000R030.jpg</t>
  </si>
  <si>
    <t>495-B65531W0000R087-ND</t>
  </si>
  <si>
    <t>B65531W0000R087</t>
  </si>
  <si>
    <t>FERRITE CORE P 2UH N87 2PCS</t>
  </si>
  <si>
    <t>P11/7</t>
  </si>
  <si>
    <t>P 11 x 7</t>
  </si>
  <si>
    <t>N87</t>
  </si>
  <si>
    <t>0.445" (11.30mm)</t>
  </si>
  <si>
    <t>0.130" (3.30mm)</t>
  </si>
  <si>
    <t>//media.digikey.com/Photos/TDK Photos/MFG_B65531D0040A001.jpg</t>
  </si>
  <si>
    <t>B65531D0063A033-ND</t>
  </si>
  <si>
    <t>B65531D0063A033</t>
  </si>
  <si>
    <t>//media.digikey.com/Photos/Epcos%20Photos/B65531D250A48.JPG</t>
  </si>
  <si>
    <t>495-5119-ND</t>
  </si>
  <si>
    <t>B65531D0250A048</t>
  </si>
  <si>
    <t>//media.digikey.com/Photos/Epcos%20Photos/B65531D160A48.JPG</t>
  </si>
  <si>
    <t>495-5118-ND</t>
  </si>
  <si>
    <t>B65531D0160A048</t>
  </si>
  <si>
    <t>//media.digikey.com/Photos/Epcos%20Photos/B65531D0000R033.jpg</t>
  </si>
  <si>
    <t>495-76723-ND</t>
  </si>
  <si>
    <t>B65531D0000R033</t>
  </si>
  <si>
    <t>FERRITE CORE P 780NH M33 2PCS</t>
  </si>
  <si>
    <t>780 nH</t>
  </si>
  <si>
    <t>//media.digikey.com/Photos/TDK Photos/MFG_B65531W0000Y038.jpg</t>
  </si>
  <si>
    <t>B65531W0000Y038-ND</t>
  </si>
  <si>
    <t>B65531W0000Y038</t>
  </si>
  <si>
    <t>FERRITE CORE P 7UH T38 2PCS</t>
  </si>
  <si>
    <t>7 µH</t>
  </si>
  <si>
    <t>B65531W0000R030-ND</t>
  </si>
  <si>
    <t>B65531W0000R030</t>
  </si>
  <si>
    <t>FERRITE CORE P 3.5UH N30 2PCS</t>
  </si>
  <si>
    <t>3.5 µH</t>
  </si>
  <si>
    <t>//media.digikey.com/Photos/TDK Photos/MFG_B65531D0000R048.jpg</t>
  </si>
  <si>
    <t>B65531D0025A001-ND</t>
  </si>
  <si>
    <t>B65531D0025A001</t>
  </si>
  <si>
    <t>B65531D0040A033-ND</t>
  </si>
  <si>
    <t>B65531D0040A033</t>
  </si>
  <si>
    <t>B65531D0000R030-ND</t>
  </si>
  <si>
    <t>B65531D0000R030</t>
  </si>
  <si>
    <t>FERRITE CORE P 3.5NH N30 2PCS</t>
  </si>
  <si>
    <t>3.5 nH</t>
  </si>
  <si>
    <t>B65531D0100A048-ND</t>
  </si>
  <si>
    <t>B65531D0100A048</t>
  </si>
  <si>
    <t>B65531D0040A001-ND</t>
  </si>
  <si>
    <t>B65531D0040A001</t>
  </si>
  <si>
    <t>//media.digikey.com/Photos/TDK Photos/MFG_B65531T0160A048.jpg</t>
  </si>
  <si>
    <t>B65531T0160A048-ND</t>
  </si>
  <si>
    <t>B65531T0160A048</t>
  </si>
  <si>
    <t>B65531D0000R048-ND</t>
  </si>
  <si>
    <t>B65531D0000R048</t>
  </si>
  <si>
    <t>FERRITE CORE P 1.8UH N48 2PCS</t>
  </si>
  <si>
    <t>1.8 µH</t>
  </si>
  <si>
    <t>B65531D0400J048-ND</t>
  </si>
  <si>
    <t>B65531D0400J048</t>
  </si>
  <si>
    <t>FERRITE CORE P 400NH N48 2PCS</t>
  </si>
  <si>
    <t>400 nH</t>
  </si>
  <si>
    <t>http://ferroxcube.home.pl/prod/assets/p95.pdf</t>
  </si>
  <si>
    <t>1779-1138-ND</t>
  </si>
  <si>
    <t>P9/5-3C91</t>
  </si>
  <si>
    <t>Ferroxcube</t>
  </si>
  <si>
    <t>3C91</t>
  </si>
  <si>
    <t>0.213" (5.40mm)</t>
  </si>
  <si>
    <t>https://www.ferroxcube.com/upload/media/product/file/Pr_ds/P11_7.pdf</t>
  </si>
  <si>
    <t>//media.digikey.com/Photos/Ferroxcube/P117-3C91.jpg</t>
  </si>
  <si>
    <t>1779-1119-ND</t>
  </si>
  <si>
    <t>P11/7-3C91</t>
  </si>
  <si>
    <t>0.437" (11.10mm)</t>
  </si>
  <si>
    <t>0.256" (6.50mm)</t>
  </si>
  <si>
    <t>https://www.ferroxcube.com/upload/media/product/file/Pr_ds/P11_7_I.pdf</t>
  </si>
  <si>
    <t>//media.digikey.com/photos/Ferroxcube/P_I.jpg</t>
  </si>
  <si>
    <t>1779-1118-ND</t>
  </si>
  <si>
    <t>P11/7/I-3F46</t>
  </si>
  <si>
    <t>3F46</t>
  </si>
  <si>
    <t>0.260" (6.60mm)</t>
  </si>
  <si>
    <t>1779-1117-ND</t>
  </si>
  <si>
    <t>P11/7/I-3C91</t>
  </si>
  <si>
    <t>https://www.tdk-electronics.tdk.com/inf/80/db/fer/p_14_8.pdf</t>
  </si>
  <si>
    <t>//media.digikey.com/Photos/Epcos%20Photos/B65541WR30.JPG</t>
  </si>
  <si>
    <t>495-5130-ND</t>
  </si>
  <si>
    <t>B65541W0000R030</t>
  </si>
  <si>
    <t>FERRITE CORE P 4.6UH N30 2PCS</t>
  </si>
  <si>
    <t>P14/8</t>
  </si>
  <si>
    <t>P 14 x 8</t>
  </si>
  <si>
    <t>0.563" (14.30mm)</t>
  </si>
  <si>
    <t>4.6 µH</t>
  </si>
  <si>
    <t>0.167" (4.25mm)</t>
  </si>
  <si>
    <t>//media.digikey.com/Photos/Epcos%20Photos/B65541T100A33.JPG</t>
  </si>
  <si>
    <t>495-5126-ND</t>
  </si>
  <si>
    <t>B65541T0100A033</t>
  </si>
  <si>
    <t>FERRITE CORE P 100NH M33 2PCS</t>
  </si>
  <si>
    <t>//media.digikey.com/Photos/Epcos%20Photos/B65541T400A48.JPG</t>
  </si>
  <si>
    <t>495-5129-ND</t>
  </si>
  <si>
    <t>B65541T0400A048</t>
  </si>
  <si>
    <t>//media.digikey.com/Photos/Epcos%20Photos/B65541T250A48.JPG</t>
  </si>
  <si>
    <t>495-5128-ND</t>
  </si>
  <si>
    <t>B65541T0250A048</t>
  </si>
  <si>
    <t>//media.digikey.com/Photos/TDK Photos/MFG_B65541D0000R001.jpg</t>
  </si>
  <si>
    <t>B65541D0000R033-ND</t>
  </si>
  <si>
    <t>B65541D0000R033</t>
  </si>
  <si>
    <t>FERRITE CORE P 970NH M33 2PCS</t>
  </si>
  <si>
    <t>970 nH</t>
  </si>
  <si>
    <t>//media.digikey.com/Photos/Epcos%20Photos/B65541DR48.JPG</t>
  </si>
  <si>
    <t>495-5125-ND</t>
  </si>
  <si>
    <t>B65541D0000R048</t>
  </si>
  <si>
    <t>FERRITE CORE P 2.1UH N48 2PCS</t>
  </si>
  <si>
    <t>2.1 µH</t>
  </si>
  <si>
    <t>//media.digikey.com/Photos/Epcos%20Photos/B65541T160G48.JPG</t>
  </si>
  <si>
    <t>495-5127-ND</t>
  </si>
  <si>
    <t>B65541T0160G048</t>
  </si>
  <si>
    <t>//media.digikey.com/Photos/TDK Photos/MFG_B65541T0315A048.jpg</t>
  </si>
  <si>
    <t>B65541T0315A048-ND</t>
  </si>
  <si>
    <t>B65541T0315A048</t>
  </si>
  <si>
    <t>FERRITE CORE P 315NH N48 2PCS</t>
  </si>
  <si>
    <t>315 nH</t>
  </si>
  <si>
    <t>//media.digikey.com/Photos/TDK Photos/MFG_B65541W0000R087.jpg</t>
  </si>
  <si>
    <t>B65541W0000R087-ND</t>
  </si>
  <si>
    <t>B65541W0000R087</t>
  </si>
  <si>
    <t>FERRITE CORE P 2.8UH N87 2PCS</t>
  </si>
  <si>
    <t>2.8 µH</t>
  </si>
  <si>
    <t>//media.digikey.com/Photos/TDK Photos/MFG_B65541W0000Y038.jpg</t>
  </si>
  <si>
    <t>495-B65541W0000Y038-ND</t>
  </si>
  <si>
    <t>B65541W0000Y038</t>
  </si>
  <si>
    <t>FERRITE CORE P 9.8UH T38 2PCS</t>
  </si>
  <si>
    <t>9.8 µH</t>
  </si>
  <si>
    <t>B65541D0000R001-ND</t>
  </si>
  <si>
    <t>B65541D0000R001</t>
  </si>
  <si>
    <t>FERRITE CORE P 140NH K1 2PCS</t>
  </si>
  <si>
    <t>140 nH</t>
  </si>
  <si>
    <t>B65541D0000R030-ND</t>
  </si>
  <si>
    <t>B65541D0000R030</t>
  </si>
  <si>
    <t>B65541D0000R087-ND</t>
  </si>
  <si>
    <t>B65541D0000R087</t>
  </si>
  <si>
    <t>//media.digikey.com/Photos/TDK Photos/MFG_B65541D0100A033.jpg</t>
  </si>
  <si>
    <t>B65541D0160A048-ND</t>
  </si>
  <si>
    <t>B65541D0160A048</t>
  </si>
  <si>
    <t>B65541D0000R041-ND</t>
  </si>
  <si>
    <t>B65541D0000R041</t>
  </si>
  <si>
    <t>FERRITE CORE P 2.8UH N41 2PCS</t>
  </si>
  <si>
    <t>N41</t>
  </si>
  <si>
    <t>B65541D0100A033-ND</t>
  </si>
  <si>
    <t>B65541D0100A033</t>
  </si>
  <si>
    <t>B65541D0000Y038-ND</t>
  </si>
  <si>
    <t>B65541D0000Y038</t>
  </si>
  <si>
    <t>B65541D0250A048-ND</t>
  </si>
  <si>
    <t>B65541D0250A048</t>
  </si>
  <si>
    <t>B65541D0400A048-ND</t>
  </si>
  <si>
    <t>B65541D0400A048</t>
  </si>
  <si>
    <t>https://www.tdk-electronics.tdk.com/inf/80/db/fer/pch_14_7_5.pdf</t>
  </si>
  <si>
    <t>//media.digikey.com/Photos/Epcos%20Photos/B65937AX22.jpg</t>
  </si>
  <si>
    <t>495-5350-ND</t>
  </si>
  <si>
    <t>B65937A0000X022</t>
  </si>
  <si>
    <t>FERRITE CORE P N22</t>
  </si>
  <si>
    <t>PCH14.4/7.5</t>
  </si>
  <si>
    <t>P Core Half 14  x 7.5</t>
  </si>
  <si>
    <t>0.567" (14.40mm)</t>
  </si>
  <si>
    <t>0.295" (7.50mm)</t>
  </si>
  <si>
    <t>https://www.ferroxcube.com/upload/media/product/file/Pr_ds/P14_8_I.pdf</t>
  </si>
  <si>
    <t>1779-1121-ND</t>
  </si>
  <si>
    <t>P14/8/I-3F46</t>
  </si>
  <si>
    <t>0.553" (14.05mm)</t>
  </si>
  <si>
    <t>0.331" (8.40mm)</t>
  </si>
  <si>
    <t>1779-1120-ND</t>
  </si>
  <si>
    <t>P14/8/I-3C91</t>
  </si>
  <si>
    <t>https://www.ferroxcube.com/upload/media/product/file/Pr_ds/P14_8.pdf</t>
  </si>
  <si>
    <t>1779-1466-ND</t>
  </si>
  <si>
    <t>P14/8-3D3</t>
  </si>
  <si>
    <t>CORES 2PC SET</t>
  </si>
  <si>
    <t>//media.digikey.com/Photos/Ferroxcube/P(18,22,26)_3C91.jpg</t>
  </si>
  <si>
    <t>1779-1122-ND</t>
  </si>
  <si>
    <t>P14/8-3C91</t>
  </si>
  <si>
    <t>https://www.tdk-electronics.tdk.com/inf/80/db/fer/p_18_11.pdf</t>
  </si>
  <si>
    <t>//media.digikey.com/Photos/Epcos%20Photos/B65651WR30.JPG</t>
  </si>
  <si>
    <t>495-76611-ND</t>
  </si>
  <si>
    <t>B65651W0000R087</t>
  </si>
  <si>
    <t>FERRITE CORE P 3.6UH N87 2PCS</t>
  </si>
  <si>
    <t>P18/11</t>
  </si>
  <si>
    <t>P 18 x 11</t>
  </si>
  <si>
    <t>0.724" (18.40mm)</t>
  </si>
  <si>
    <t>3.6 µH</t>
  </si>
  <si>
    <t>0.209" (5.30mm)</t>
  </si>
  <si>
    <t>495-76732-ND</t>
  </si>
  <si>
    <t>B65651W0000Y038</t>
  </si>
  <si>
    <t>FERRITE CORE P 12.6UH T38 2PCS</t>
  </si>
  <si>
    <t>12.6 µH</t>
  </si>
  <si>
    <t>495-5151-ND</t>
  </si>
  <si>
    <t>B65651W0000R030</t>
  </si>
  <si>
    <t>FERRITE CORE P 5.9UH N30 2PCS</t>
  </si>
  <si>
    <t>5.9 µH</t>
  </si>
  <si>
    <t>//media.digikey.com/Photos/Epcos%20Photos/B65651D100A33.JPG</t>
  </si>
  <si>
    <t>495-5146-ND</t>
  </si>
  <si>
    <t>B65651D0100A033</t>
  </si>
  <si>
    <t>//media.digikey.com/Photos/Epcos%20Photos/B65651T100A33.JPG</t>
  </si>
  <si>
    <t>495-5149-ND</t>
  </si>
  <si>
    <t>B65651T0100A033</t>
  </si>
  <si>
    <t>495-76727-ND</t>
  </si>
  <si>
    <t>B65651D0250A048</t>
  </si>
  <si>
    <t>//media.digikey.com/Photos/Epcos%20Photos/B65651DR30.JPG</t>
  </si>
  <si>
    <t>495-5147-ND</t>
  </si>
  <si>
    <t>B65651D0000R030</t>
  </si>
  <si>
    <t>FERRITE CORE P N30 2PCS</t>
  </si>
  <si>
    <t>495-76745-ND</t>
  </si>
  <si>
    <t>B65651T0250A048</t>
  </si>
  <si>
    <t>495-76726-ND</t>
  </si>
  <si>
    <t>B65651D0160A048</t>
  </si>
  <si>
    <t>//media.digikey.com/Photos/Epcos%20Photos/B65651T400A48.JPG</t>
  </si>
  <si>
    <t>495-5150-ND</t>
  </si>
  <si>
    <t>B65651T0400A048</t>
  </si>
  <si>
    <t>//media.digikey.com/Photos/Epcos%20Photos/B65651DR48.JPG</t>
  </si>
  <si>
    <t>495-5148-ND</t>
  </si>
  <si>
    <t>B65651D0000R048</t>
  </si>
  <si>
    <t>FERRITE CORE P 2.8UH N48 2PCS</t>
  </si>
  <si>
    <t>B65651T0040A001-ND</t>
  </si>
  <si>
    <t>B65651T0040A001</t>
  </si>
  <si>
    <t>B65651T0500A048-ND</t>
  </si>
  <si>
    <t>B65651T0500A048</t>
  </si>
  <si>
    <t>FERRITE CORE P 500NH N48 2PCS</t>
  </si>
  <si>
    <t>//media.digikey.com/Photos/Epcos%20Photos/B65651T315A48.JPG</t>
  </si>
  <si>
    <t>B65651T0315A048-ND</t>
  </si>
  <si>
    <t>B65651T0315A048</t>
  </si>
  <si>
    <t>B65651T0160A048-ND</t>
  </si>
  <si>
    <t>B65651T0160A048</t>
  </si>
  <si>
    <t>B65651T0160G048-ND</t>
  </si>
  <si>
    <t>B65651T0160G048</t>
  </si>
  <si>
    <t>B65651D0500A048-ND</t>
  </si>
  <si>
    <t>B65651D0500A048</t>
  </si>
  <si>
    <t>https://www.tdk-electronics.tdk.com/inf/80/db/fer/p_22_13.pdf</t>
  </si>
  <si>
    <t>//media.digikey.com/Photos/Epcos%20Photos/B65661.JPG</t>
  </si>
  <si>
    <t>495-76724-ND</t>
  </si>
  <si>
    <t>B65661W0000R030</t>
  </si>
  <si>
    <t>FERRITE CORE P 8.3UH N30 2PCS</t>
  </si>
  <si>
    <t>P22/13</t>
  </si>
  <si>
    <t>P 22 x 13</t>
  </si>
  <si>
    <t>0.866" (22.00mm)</t>
  </si>
  <si>
    <t>8.3 µH</t>
  </si>
  <si>
    <t>0.268" (6.80mm)</t>
  </si>
  <si>
    <t>//media.digikey.com/Photos/Epcos%20Photos/B65661T160G48.JPG</t>
  </si>
  <si>
    <t>495-75429-ND</t>
  </si>
  <si>
    <t>B65661N0160A048</t>
  </si>
  <si>
    <t>FERRITE CORE P 160NH N48</t>
  </si>
  <si>
    <t>//media.digikey.com/Photos/Epcos%20Photos/B65661W0000Y038.jpg</t>
  </si>
  <si>
    <t>495-76567-ND</t>
  </si>
  <si>
    <t>B65661W0000Y038</t>
  </si>
  <si>
    <t>FERRITE CORE P 16UH T38 2PCS</t>
  </si>
  <si>
    <t>16 µH</t>
  </si>
  <si>
    <t>//media.digikey.com/Photos/Epcos%20Photos/B65661DR48.JPG</t>
  </si>
  <si>
    <t>495-5158-ND</t>
  </si>
  <si>
    <t>B65661D0000R048</t>
  </si>
  <si>
    <t>FERRITE CORE P 3.8UH N48 2PCS</t>
  </si>
  <si>
    <t>3.8 µH</t>
  </si>
  <si>
    <t>495-B65661D0000R030-ND</t>
  </si>
  <si>
    <t>B65661D0000R030</t>
  </si>
  <si>
    <t>B65661W0000R087-ND</t>
  </si>
  <si>
    <t>B65661W0000R087</t>
  </si>
  <si>
    <t>FERRITE CORE P 4.4UH N87 2PCS</t>
  </si>
  <si>
    <t>4.4 µH</t>
  </si>
  <si>
    <t>B65661D0000R001-ND</t>
  </si>
  <si>
    <t>B65661D0000R001</t>
  </si>
  <si>
    <t>FERRITE CORE P 220NH K1 2PCS</t>
  </si>
  <si>
    <t>220 nH</t>
  </si>
  <si>
    <t>B65661D0250A048-ND</t>
  </si>
  <si>
    <t>B65661D0250A048</t>
  </si>
  <si>
    <t>B65661T0315A048-ND</t>
  </si>
  <si>
    <t>B65661T0315A048</t>
  </si>
  <si>
    <t>B65661D0000Y038-ND</t>
  </si>
  <si>
    <t>B65661D0000Y038</t>
  </si>
  <si>
    <t>B65661D0000R087-ND</t>
  </si>
  <si>
    <t>B65661D0000R087</t>
  </si>
  <si>
    <t>B65661T0630A048-ND</t>
  </si>
  <si>
    <t>B65661T0630A048</t>
  </si>
  <si>
    <t>FERRITE CORE P 630NH N48 2PCS</t>
  </si>
  <si>
    <t>630 nH</t>
  </si>
  <si>
    <t>B65661D0160A048-ND</t>
  </si>
  <si>
    <t>B65661D0160A048</t>
  </si>
  <si>
    <t>P23/13</t>
  </si>
  <si>
    <t>B65661N0250A048-ND</t>
  </si>
  <si>
    <t>B65661N0250A048</t>
  </si>
  <si>
    <t>B65661N0315A048-ND</t>
  </si>
  <si>
    <t>B65661N0315A048</t>
  </si>
  <si>
    <t>B65661N0630A048-ND</t>
  </si>
  <si>
    <t>B65661N0630A048</t>
  </si>
  <si>
    <t>495-5159-ND</t>
  </si>
  <si>
    <t>B65661T0160G048</t>
  </si>
  <si>
    <t>Obsolete</t>
  </si>
  <si>
    <t>https://www.ferroxcube.com/upload/media/product/file/Pr_ds/P18_11_I.pdf</t>
  </si>
  <si>
    <t>1779-1124-ND</t>
  </si>
  <si>
    <t>P18/11/I-3F46</t>
  </si>
  <si>
    <t>0.701" (17.90mm)</t>
  </si>
  <si>
    <t>0.417" (10.60mm)</t>
  </si>
  <si>
    <t>1779-1123-ND</t>
  </si>
  <si>
    <t>P18/11/I-3C91</t>
  </si>
  <si>
    <t>https://www.ferroxcube.com/upload/media/product/file/Pr_ds/P18_11.pdf</t>
  </si>
  <si>
    <t>1779-1125-ND</t>
  </si>
  <si>
    <t>P18/11-3C91</t>
  </si>
  <si>
    <t>//media.digikey.com/pdf/Data%20Sheets/Ferroxcube%20PDFs/P18_11-3C81.pdf</t>
  </si>
  <si>
    <t>1779-1467-ND</t>
  </si>
  <si>
    <t>P18/11-3C81</t>
  </si>
  <si>
    <t>4 µH</t>
  </si>
  <si>
    <t>https://www.tdk-electronics.tdk.com/inf/80/db/fer/p_26_16.pdf</t>
  </si>
  <si>
    <t>//media.digikey.com/Photos/Epcos%20Photos/B65671T630A48.JPG</t>
  </si>
  <si>
    <t>495-5164-ND</t>
  </si>
  <si>
    <t>B65671T0630A048</t>
  </si>
  <si>
    <t>P26/16</t>
  </si>
  <si>
    <t>P 26 x 16</t>
  </si>
  <si>
    <t>1.024" (26.00mm)</t>
  </si>
  <si>
    <t>0.321" (8.15mm)</t>
  </si>
  <si>
    <t>495-76739-ND</t>
  </si>
  <si>
    <t>B65671W0000R087</t>
  </si>
  <si>
    <t>FERRITE CORE P 5.5UH N87 2PCS</t>
  </si>
  <si>
    <t>//media.digikey.com/Photos/Epcos%20Photos/B65671T100A1.JPG</t>
  </si>
  <si>
    <t>495-5163-ND</t>
  </si>
  <si>
    <t>B65671T0100A001</t>
  </si>
  <si>
    <t>FERRITE CORE P 100NH K1 2PCS</t>
  </si>
  <si>
    <t>//media.digikey.com/Photos/Epcos%20Photos/B65671WR30.JPG</t>
  </si>
  <si>
    <t>495-5165-ND</t>
  </si>
  <si>
    <t>B65671W0000R030</t>
  </si>
  <si>
    <t>FERRITE CORE P 9.7UH N30 2PCS</t>
  </si>
  <si>
    <t>9.7 µH</t>
  </si>
  <si>
    <t>495-76754-ND</t>
  </si>
  <si>
    <t>B65671W0000Y038</t>
  </si>
  <si>
    <t>FERRITE CORE P 22UH T38 2PCS</t>
  </si>
  <si>
    <t>22 µH</t>
  </si>
  <si>
    <t>//media.digikey.com/Photos/Epcos%20Photos/B65671DR48.JPG</t>
  </si>
  <si>
    <t>495-5162-ND</t>
  </si>
  <si>
    <t>B65671D0000R048</t>
  </si>
  <si>
    <t>FERRITE CORE P 4.9UH N48 2PCS</t>
  </si>
  <si>
    <t>4.9 µH</t>
  </si>
  <si>
    <t>//media.digikey.com/Photos/Epcos%20Photos/B65671T100A33.JPG</t>
  </si>
  <si>
    <t>495-5809-ND</t>
  </si>
  <si>
    <t>B65671T0100A033</t>
  </si>
  <si>
    <t>495-B65671D0400A048-ND</t>
  </si>
  <si>
    <t>B65671D0400A048</t>
  </si>
  <si>
    <t>B65671T0250G048-ND</t>
  </si>
  <si>
    <t>B65671T0250G048</t>
  </si>
  <si>
    <t>B65671T0400A048-ND</t>
  </si>
  <si>
    <t>B65671T0400A048</t>
  </si>
  <si>
    <t>B65671D0000Y038-ND</t>
  </si>
  <si>
    <t>B65671D0000Y038</t>
  </si>
  <si>
    <t>B65671D0000R030-ND</t>
  </si>
  <si>
    <t>B65671D0000R030</t>
  </si>
  <si>
    <t>B65671T0160A033-ND</t>
  </si>
  <si>
    <t>B65671T0160A033</t>
  </si>
  <si>
    <t>FERRITE CORE P 160NH M33 2PCS</t>
  </si>
  <si>
    <t>B65671D1000J048-ND</t>
  </si>
  <si>
    <t>B65671D1000J048</t>
  </si>
  <si>
    <t>B65671T0315G048-ND</t>
  </si>
  <si>
    <t>B65671T0315G048</t>
  </si>
  <si>
    <t>B65671T0160G048-ND</t>
  </si>
  <si>
    <t>B65671T0160G048</t>
  </si>
  <si>
    <t>B65671T0800A048-ND</t>
  </si>
  <si>
    <t>B65671T0800A048</t>
  </si>
  <si>
    <t>B65671D0630A048-ND</t>
  </si>
  <si>
    <t>B65671D0630A048</t>
  </si>
  <si>
    <t>https://www.ferroxcube.com/upload/media/product/file/Pr_ds/P22_13.pdf</t>
  </si>
  <si>
    <t>1779-1128-ND</t>
  </si>
  <si>
    <t>P22/13-3C91</t>
  </si>
  <si>
    <t>0.528" (13.40mm)</t>
  </si>
  <si>
    <t>https://www.ferroxcube.com/upload/media/product/file/Pr_ds/P22_13_I.pdf</t>
  </si>
  <si>
    <t>1779-1127-ND</t>
  </si>
  <si>
    <t>P22/13/I-3F46</t>
  </si>
  <si>
    <t>1779-1126-ND</t>
  </si>
  <si>
    <t>P22/13/I-3C91</t>
  </si>
  <si>
    <t>https://www.tdk-electronics.tdk.com/inf/80/db/fer/p_30_19.pdf</t>
  </si>
  <si>
    <t>//media.digikey.com/Photos/Epcos%20Photos/B65701WY38.JPG</t>
  </si>
  <si>
    <t>495-76759-ND</t>
  </si>
  <si>
    <t>B65701W0000R030</t>
  </si>
  <si>
    <t>FERRITE CORE P 11.5UH N30 2PCS</t>
  </si>
  <si>
    <t>P30/19</t>
  </si>
  <si>
    <t>P 30 x 19</t>
  </si>
  <si>
    <t>1.200" (30.50mm)</t>
  </si>
  <si>
    <t>11.5 µH</t>
  </si>
  <si>
    <t>0.374" (9.50mm)</t>
  </si>
  <si>
    <t>495-5184-ND</t>
  </si>
  <si>
    <t>B65701W0000Y038</t>
  </si>
  <si>
    <t>FERRITE CORE P 28UH T38 2PCS</t>
  </si>
  <si>
    <t>28 µH</t>
  </si>
  <si>
    <t>//media.digikey.com/Photos/Epcos%20Photos/B65701T630A48.JPG</t>
  </si>
  <si>
    <t>495-5183-ND</t>
  </si>
  <si>
    <t>B65701T0630A048</t>
  </si>
  <si>
    <t>//media.digikey.com/Photos/Epcos%20Photos/B65701T1000A48.JPG</t>
  </si>
  <si>
    <t>495-5182-ND</t>
  </si>
  <si>
    <t>B65701T1000A048</t>
  </si>
  <si>
    <t>//media.digikey.com/Photos/Epcos%20Photos/B65701W0000R087.jpg</t>
  </si>
  <si>
    <t>495-76755-ND</t>
  </si>
  <si>
    <t>B65701W0000R087</t>
  </si>
  <si>
    <t>FERRITE CORE P 6.4UH N87 2PCS</t>
  </si>
  <si>
    <t>6.4 µH</t>
  </si>
  <si>
    <t>//media.digikey.com/Photos/Epcos%20Photos/B65701DR48.JPG</t>
  </si>
  <si>
    <t>495-5181-ND</t>
  </si>
  <si>
    <t>B65701D0000R048</t>
  </si>
  <si>
    <t>FERRITE CORE P 6.2UH N48 2PCS</t>
  </si>
  <si>
    <t>6.2 µH</t>
  </si>
  <si>
    <t>B65701D0000R030-ND</t>
  </si>
  <si>
    <t>B65701D0000R030</t>
  </si>
  <si>
    <t>B65701D0000Y038-ND</t>
  </si>
  <si>
    <t>B65701D0000Y038</t>
  </si>
  <si>
    <t>B65701D0000R087-ND</t>
  </si>
  <si>
    <t>B65701D0000R087</t>
  </si>
  <si>
    <t>B65701D2000K048-ND</t>
  </si>
  <si>
    <t>B65701D2000K048</t>
  </si>
  <si>
    <t>FERRITE CORE P 2UH N48 2PCS</t>
  </si>
  <si>
    <t>±10%</t>
  </si>
  <si>
    <t>B65701T0400A048-ND</t>
  </si>
  <si>
    <t>B65701T0400A048</t>
  </si>
  <si>
    <t>//media.digikey.com/pdf/Data%20Sheets/Ferroxcube%20PDFs/P26_16-3F3.pdf</t>
  </si>
  <si>
    <t>1779-1468-ND</t>
  </si>
  <si>
    <t>P26/16-3F3</t>
  </si>
  <si>
    <t>3F3</t>
  </si>
  <si>
    <t>1.004" (25.50mm)</t>
  </si>
  <si>
    <t>0.634" (16.10mm)</t>
  </si>
  <si>
    <t>https://www.ferroxcube.com/upload/media/product/file/Pr_ds/P26_16.pdf</t>
  </si>
  <si>
    <t>1779-1131-ND</t>
  </si>
  <si>
    <t>P26/16-3C91</t>
  </si>
  <si>
    <t>P26/16-3C95-ND</t>
  </si>
  <si>
    <t>P26/16-3C95</t>
  </si>
  <si>
    <t>P CORES 2PC SET</t>
  </si>
  <si>
    <t>3C95</t>
  </si>
  <si>
    <t>6.7 µH</t>
  </si>
  <si>
    <t>P26/16-3F46-ND</t>
  </si>
  <si>
    <t>P26/16-3F46</t>
  </si>
  <si>
    <t>2.15 µH</t>
  </si>
  <si>
    <t>P26/16-3C90-ND</t>
  </si>
  <si>
    <t>P26/16-3C90</t>
  </si>
  <si>
    <t>3C90</t>
  </si>
  <si>
    <t>5.3 µH</t>
  </si>
  <si>
    <t>P26/16-3F36-ND</t>
  </si>
  <si>
    <t>P26/16-3F36</t>
  </si>
  <si>
    <t>3F36</t>
  </si>
  <si>
    <t>3.4 µH</t>
  </si>
  <si>
    <t>https://www.ferroxcube.com/upload/media/product/file/Pr_ds/P26_16_I.pdf</t>
  </si>
  <si>
    <t>1779-1129-ND</t>
  </si>
  <si>
    <t>P26/16/I-3C91</t>
  </si>
  <si>
    <t>0.638" (16.20mm)</t>
  </si>
  <si>
    <t>1779-1130-ND</t>
  </si>
  <si>
    <t>P26/16/I-3F46</t>
  </si>
  <si>
    <t>https://www.tdk-electronics.tdk.com/inf/80/db/fer/p_36_22.pdf</t>
  </si>
  <si>
    <t>//media.digikey.com/Photos/Epcos%20Photos/B65611WR30.JPG</t>
  </si>
  <si>
    <t>495-5138-ND</t>
  </si>
  <si>
    <t>B65611W0000R030</t>
  </si>
  <si>
    <t>FERRITE CORE P 15.2UH N30 2PCS</t>
  </si>
  <si>
    <t>P36/22</t>
  </si>
  <si>
    <t>P 36 x 22</t>
  </si>
  <si>
    <t>1.417" (36.00mm)</t>
  </si>
  <si>
    <t>15.2 µH</t>
  </si>
  <si>
    <t>0.433" (11.00mm)</t>
  </si>
  <si>
    <t>495-76768-ND</t>
  </si>
  <si>
    <t>B65611D0000R030</t>
  </si>
  <si>
    <t>//media.digikey.com/Photos/Epcos%20Photos/B65611DR48.JPG</t>
  </si>
  <si>
    <t>495-5136-ND</t>
  </si>
  <si>
    <t>B65611D0000R048</t>
  </si>
  <si>
    <t>FERRITE CORE P 7.6UH N48 2PCS</t>
  </si>
  <si>
    <t>7.6 µH</t>
  </si>
  <si>
    <t>//media.digikey.com/Photos/Epcos%20Photos/B65611T250G48.JPG</t>
  </si>
  <si>
    <t>495-5137-ND</t>
  </si>
  <si>
    <t>B65611T0250G048</t>
  </si>
  <si>
    <t>±2%</t>
  </si>
  <si>
    <t>//media.digikey.com/Photos/TDK Photos/MFG_B65611D0400A048.jpg</t>
  </si>
  <si>
    <t>B65611D0400A048-ND</t>
  </si>
  <si>
    <t>B65611D0400A048</t>
  </si>
  <si>
    <t>//media.digikey.com/Photos/TDK Photos/MFG_B65611T0250A048.jpg</t>
  </si>
  <si>
    <t>B65611T1000A048-ND</t>
  </si>
  <si>
    <t>B65611T1000A048</t>
  </si>
  <si>
    <t>B65611T0400G048-ND</t>
  </si>
  <si>
    <t>B65611T0400G048</t>
  </si>
  <si>
    <t>B65611D0630A048-ND</t>
  </si>
  <si>
    <t>B65611D0630A048</t>
  </si>
  <si>
    <t>B65611T0630A048-ND</t>
  </si>
  <si>
    <t>B65611T0630A048</t>
  </si>
  <si>
    <t>https://www.ferroxcube.com/upload/media/product/file/Pr_ds/P30_19.pdf</t>
  </si>
  <si>
    <t>//media.digikey.com/Photos/Ferroxcube/P3019-3F46.jpg</t>
  </si>
  <si>
    <t>1779-1133-ND</t>
  </si>
  <si>
    <t>P30/19-3F46</t>
  </si>
  <si>
    <t>1.181" (30.00mm)</t>
  </si>
  <si>
    <t>0.740" (18.80mm)</t>
  </si>
  <si>
    <t>//media.digikey.com/Photos/Ferroxcube/P(30,36,42)_3C91.jpg</t>
  </si>
  <si>
    <t>1779-1132-ND</t>
  </si>
  <si>
    <t>P30/19-3C91</t>
  </si>
  <si>
    <t>https://product.tdk.com/info/en/catalog/datasheets/ferrite_mz_tl_p_en.pdf?ref_disty=digikey</t>
  </si>
  <si>
    <t>445-181483-ND</t>
  </si>
  <si>
    <t>H5AP30/19Z-52H</t>
  </si>
  <si>
    <t>2PCS POT CORE FOR SIGNAL TRANSFO</t>
  </si>
  <si>
    <t>P</t>
  </si>
  <si>
    <t>H5A</t>
  </si>
  <si>
    <t>0.748" (19.00mm)</t>
  </si>
  <si>
    <t>https://www.tdk-electronics.tdk.com/inf/80/db/fer/p_41_25.pdf</t>
  </si>
  <si>
    <t>495-76777-ND</t>
  </si>
  <si>
    <t>B65621J0000R048</t>
  </si>
  <si>
    <t>FERRITE CORE P 8.4UH N48 2PCS</t>
  </si>
  <si>
    <t>P41/25</t>
  </si>
  <si>
    <t>P 41 x 25</t>
  </si>
  <si>
    <t>1.614" (41.00mm)</t>
  </si>
  <si>
    <t>8.4 µH</t>
  </si>
  <si>
    <t>0.492" (12.50mm)</t>
  </si>
  <si>
    <t>B65621J0630A048-ND</t>
  </si>
  <si>
    <t>B65621J0630A048</t>
  </si>
  <si>
    <t>B65621J0250A048-ND</t>
  </si>
  <si>
    <t>B65621J0250A048</t>
  </si>
  <si>
    <t>https://www.ferroxcube.com/upload/media/product/file/Pr_ds/P36_22.pdf</t>
  </si>
  <si>
    <t>//media.digikey.com/Photos/Ferroxcube/P36-22-3C91.jpg</t>
  </si>
  <si>
    <t>1779-1134-ND</t>
  </si>
  <si>
    <t>P36/22-3C91</t>
  </si>
  <si>
    <t>1.425" (36.20mm)</t>
  </si>
  <si>
    <t>0.854" (21.70mm)</t>
  </si>
  <si>
    <t>//media.digikey.com/Photos/Ferroxcube/P3622-3F46.jpg</t>
  </si>
  <si>
    <t>1779-1135-ND</t>
  </si>
  <si>
    <t>P36/22-3F46</t>
  </si>
  <si>
    <t>https://www.tdk-electronics.tdk.com/inf/80/db/fer/p_47_28.pdf</t>
  </si>
  <si>
    <t>B65631J0100A048-ND</t>
  </si>
  <si>
    <t>B65631J0100A048</t>
  </si>
  <si>
    <t>PM47/28</t>
  </si>
  <si>
    <t>P 47 x 28</t>
  </si>
  <si>
    <t>1.850" (47.00mm)</t>
  </si>
  <si>
    <t>0.551" (14.00mm)</t>
  </si>
  <si>
    <t>B65631J0000R048-ND</t>
  </si>
  <si>
    <t>B65631J0000R048</t>
  </si>
  <si>
    <t>FERRITE CORE P 9.5UH N48 2PCS</t>
  </si>
  <si>
    <t>9.5 µH</t>
  </si>
  <si>
    <t>https://www.ferroxcube.com/upload/media/product/file/Pr_ds/P42_29.pdf</t>
  </si>
  <si>
    <t>1779-1136-ND</t>
  </si>
  <si>
    <t>P42/29-3C91</t>
  </si>
  <si>
    <t>P 42 x 29</t>
  </si>
  <si>
    <t>1.669" (42.40mm)</t>
  </si>
  <si>
    <t>1.157" (29.40mm)</t>
  </si>
  <si>
    <t>//media.digikey.com/pdf/Data%20Sheets/Ferroxcube%20PDFs/P42_29-3C81.pdf</t>
  </si>
  <si>
    <t>1779-1469-ND</t>
  </si>
  <si>
    <t>P42/29-3C81</t>
  </si>
  <si>
    <t>https://www.tdk-electronics.tdk.com/inf/80/db/fer/pch_70_14_5.pdf</t>
  </si>
  <si>
    <t>//media.digikey.com/Photos/Epcos%20Photos/B65945AX22.jpg</t>
  </si>
  <si>
    <t>495-5356-ND</t>
  </si>
  <si>
    <t>B65945A0000X022</t>
  </si>
  <si>
    <t>PCH70/14.5</t>
  </si>
  <si>
    <t>P Core Half 70 x 14.5</t>
  </si>
  <si>
    <t>2.756" (70.00mm)</t>
  </si>
  <si>
    <t>0.571" (14.50mm)</t>
  </si>
  <si>
    <t>https://www.tdk-electronics.tdk.com/inf/80/db/fer/p_59_36.pdf</t>
  </si>
  <si>
    <t>B65691K0000R048-ND</t>
  </si>
  <si>
    <t>B65691K0000R048</t>
  </si>
  <si>
    <t>FERRITE CORES</t>
  </si>
  <si>
    <t>P59/36</t>
  </si>
  <si>
    <t>2.335" (59.30mm)</t>
  </si>
  <si>
    <t>1.402" (35.60mm)</t>
  </si>
  <si>
    <t>B65691K0100A048-ND</t>
  </si>
  <si>
    <t>B65691K0100A048</t>
  </si>
  <si>
    <t>B65691K1000A048-ND</t>
  </si>
  <si>
    <t>B65691K1000A048</t>
  </si>
  <si>
    <t>B65691K6500K048-ND</t>
  </si>
  <si>
    <t>B65691K6500K048</t>
  </si>
  <si>
    <t>https://www.ferroxcube.com/upload/media/product/file/Pr_ds/P66_56.pdf</t>
  </si>
  <si>
    <t>//media.digikey.com/Photos/Ferroxcube/P66-56-3C91.jpg</t>
  </si>
  <si>
    <t>1779-1137-ND</t>
  </si>
  <si>
    <t>P66/56-3C91</t>
  </si>
  <si>
    <t>P 66 x 56</t>
  </si>
  <si>
    <t>2.610" (66.29mm)</t>
  </si>
  <si>
    <t>2.256" (57.30mm)</t>
  </si>
  <si>
    <t>https://www.tdk-electronics.tdk.com/inf/80/db/fer/pch_150_30.pdf</t>
  </si>
  <si>
    <t>//media.digikey.com/Photos/TDK Photos/MFG_B65949A0000X027.jpg</t>
  </si>
  <si>
    <t>B65949A0000X027-ND</t>
  </si>
  <si>
    <t>B65949A0000X027</t>
  </si>
  <si>
    <t>FERRITE CORE P N27</t>
  </si>
  <si>
    <t>PCH150/30</t>
  </si>
  <si>
    <t>P Core Half 150 x 30</t>
  </si>
  <si>
    <t>N27</t>
  </si>
  <si>
    <t>5.906" (150.00mm)</t>
  </si>
  <si>
    <t>445-181479-ND</t>
  </si>
  <si>
    <t>H5AP14/8Z-52B</t>
  </si>
  <si>
    <t>3 µH</t>
  </si>
  <si>
    <t>0.335" (8.50mm)</t>
  </si>
  <si>
    <t>445-181480-ND</t>
  </si>
  <si>
    <t>H5AP18/11Z-52B</t>
  </si>
  <si>
    <t>4.5 µH</t>
  </si>
  <si>
    <t>445-181477-ND</t>
  </si>
  <si>
    <t>H5AP9/5Z-52H</t>
  </si>
  <si>
    <t>1.57 µH</t>
  </si>
  <si>
    <t>445-181482-ND</t>
  </si>
  <si>
    <t>H5AP26/16Z-52H</t>
  </si>
  <si>
    <t>7.8 µH</t>
  </si>
  <si>
    <t>0.642" (16.30mm)</t>
  </si>
  <si>
    <t>445-181478-ND</t>
  </si>
  <si>
    <t>H5AP11/7Z-52H</t>
  </si>
  <si>
    <t>2.32 µH</t>
  </si>
  <si>
    <t>445-181481-ND</t>
  </si>
  <si>
    <t>H5AP22/13Z-52H</t>
  </si>
  <si>
    <t>//media.digikey.com/pdf/Data%20Sheets/Epcos%20PDFs/B65691K0045A048.pdf</t>
  </si>
  <si>
    <t>B65691K0045A048-ND</t>
  </si>
  <si>
    <t>B65691K0045A048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</si>
</sst>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1" xfId="0" applyBorder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rs-online.com/web/p/surface-mount-inductors/9054337" TargetMode="External"/><Relationship Id="rId2" Type="http://schemas.openxmlformats.org/officeDocument/2006/relationships/hyperlink" Target="https://uk.rs-online.com/web/p/leaded-inductors/8997101" TargetMode="External"/><Relationship Id="rId1" Type="http://schemas.openxmlformats.org/officeDocument/2006/relationships/hyperlink" Target="https://uk.rs-online.com/web/p/leaded-inductors/9054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04C2-514E-45C5-8D5E-26CF9287FAFE}">
  <dimension ref="A1:AG41"/>
  <sheetViews>
    <sheetView workbookViewId="0">
      <selection activeCell="G3" sqref="G3"/>
    </sheetView>
  </sheetViews>
  <sheetFormatPr defaultRowHeight="14.4" x14ac:dyDescent="0.3"/>
  <cols>
    <col min="1" max="1" width="17.6640625" customWidth="1"/>
    <col min="2" max="3" width="12.21875" customWidth="1"/>
    <col min="5" max="5" width="11.44140625" customWidth="1"/>
    <col min="6" max="7" width="11.21875" customWidth="1"/>
    <col min="8" max="8" width="13.33203125" customWidth="1"/>
    <col min="9" max="10" width="11.77734375" customWidth="1"/>
    <col min="13" max="13" width="26.33203125" customWidth="1"/>
    <col min="32" max="32" width="38.44140625" bestFit="1" customWidth="1"/>
  </cols>
  <sheetData>
    <row r="1" spans="1:33" x14ac:dyDescent="0.3">
      <c r="A1" t="s">
        <v>235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33" x14ac:dyDescent="0.3">
      <c r="A2" s="4" t="s">
        <v>230</v>
      </c>
      <c r="B2" s="4">
        <v>11.43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28.8" x14ac:dyDescent="0.3">
      <c r="A3" s="4" t="s">
        <v>234</v>
      </c>
      <c r="B3" s="4">
        <v>7.65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33" ht="28.8" x14ac:dyDescent="0.3">
      <c r="A4" s="4" t="s">
        <v>227</v>
      </c>
      <c r="B4" s="4">
        <v>7.62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33" x14ac:dyDescent="0.3">
      <c r="A5" s="4" t="s">
        <v>233</v>
      </c>
      <c r="B5" t="s">
        <v>232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33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33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33" ht="57.6" x14ac:dyDescent="0.3">
      <c r="A10" s="4" t="s">
        <v>231</v>
      </c>
      <c r="B10" s="4" t="s">
        <v>230</v>
      </c>
      <c r="C10" s="4" t="s">
        <v>229</v>
      </c>
      <c r="D10" s="4" t="s">
        <v>228</v>
      </c>
      <c r="E10" s="4" t="s">
        <v>227</v>
      </c>
      <c r="F10" s="4" t="s">
        <v>226</v>
      </c>
      <c r="G10" s="4" t="s">
        <v>225</v>
      </c>
      <c r="H10" s="4" t="s">
        <v>224</v>
      </c>
      <c r="I10" s="4" t="s">
        <v>223</v>
      </c>
      <c r="J10" s="4" t="s">
        <v>222</v>
      </c>
      <c r="K10" s="4" t="s">
        <v>221</v>
      </c>
      <c r="L10" s="4" t="s">
        <v>220</v>
      </c>
      <c r="M10" s="4" t="s">
        <v>219</v>
      </c>
      <c r="N10" s="4" t="s">
        <v>218</v>
      </c>
    </row>
    <row r="11" spans="1:33" ht="43.2" x14ac:dyDescent="0.3">
      <c r="A11" s="4" t="s">
        <v>217</v>
      </c>
      <c r="B11" s="4">
        <v>22</v>
      </c>
      <c r="C11" s="4">
        <v>10</v>
      </c>
      <c r="D11" s="4">
        <v>70</v>
      </c>
      <c r="E11" s="4"/>
      <c r="F11" s="4">
        <v>48</v>
      </c>
      <c r="G11" s="4">
        <v>1</v>
      </c>
      <c r="H11" s="4">
        <v>9.5</v>
      </c>
      <c r="I11" s="4">
        <v>13.5</v>
      </c>
      <c r="J11" s="4"/>
      <c r="K11" s="4">
        <v>0.44600000000000001</v>
      </c>
      <c r="L11" s="4" t="s">
        <v>212</v>
      </c>
      <c r="M11" s="5" t="s">
        <v>216</v>
      </c>
      <c r="N11" t="s">
        <v>210</v>
      </c>
    </row>
    <row r="12" spans="1:33" x14ac:dyDescent="0.3">
      <c r="A12">
        <v>7447231103</v>
      </c>
      <c r="B12">
        <v>10</v>
      </c>
      <c r="C12">
        <v>5</v>
      </c>
      <c r="D12">
        <v>250</v>
      </c>
      <c r="F12">
        <v>8.5</v>
      </c>
      <c r="G12">
        <v>320</v>
      </c>
      <c r="H12">
        <v>11</v>
      </c>
      <c r="I12">
        <v>19</v>
      </c>
      <c r="J12" t="s">
        <v>213</v>
      </c>
      <c r="K12">
        <v>0.33200000000000002</v>
      </c>
      <c r="L12" t="s">
        <v>212</v>
      </c>
      <c r="M12" s="3" t="s">
        <v>215</v>
      </c>
      <c r="N12" t="s">
        <v>210</v>
      </c>
    </row>
    <row r="13" spans="1:33" x14ac:dyDescent="0.3">
      <c r="A13" t="s">
        <v>214</v>
      </c>
      <c r="B13">
        <v>10</v>
      </c>
      <c r="C13">
        <v>10</v>
      </c>
      <c r="D13">
        <v>46</v>
      </c>
      <c r="F13">
        <v>112</v>
      </c>
      <c r="G13">
        <v>500</v>
      </c>
      <c r="H13">
        <v>5</v>
      </c>
      <c r="I13">
        <v>5.6</v>
      </c>
      <c r="J13" t="s">
        <v>213</v>
      </c>
      <c r="K13">
        <v>1.04</v>
      </c>
      <c r="L13" s="4" t="s">
        <v>212</v>
      </c>
      <c r="M13" s="3" t="s">
        <v>211</v>
      </c>
      <c r="N13" t="s">
        <v>210</v>
      </c>
    </row>
    <row r="15" spans="1:33" x14ac:dyDescent="0.3">
      <c r="A15" t="s">
        <v>209</v>
      </c>
    </row>
    <row r="16" spans="1:33" x14ac:dyDescent="0.3">
      <c r="A16" t="s">
        <v>208</v>
      </c>
      <c r="B16" t="s">
        <v>207</v>
      </c>
      <c r="C16" t="s">
        <v>206</v>
      </c>
      <c r="D16" t="s">
        <v>205</v>
      </c>
      <c r="E16" t="s">
        <v>204</v>
      </c>
      <c r="F16" t="s">
        <v>203</v>
      </c>
      <c r="G16" t="s">
        <v>202</v>
      </c>
      <c r="H16" t="s">
        <v>201</v>
      </c>
      <c r="I16" t="s">
        <v>200</v>
      </c>
      <c r="J16" t="s">
        <v>199</v>
      </c>
      <c r="K16" t="s">
        <v>198</v>
      </c>
      <c r="L16" t="s">
        <v>197</v>
      </c>
      <c r="M16" t="s">
        <v>196</v>
      </c>
      <c r="N16" t="s">
        <v>195</v>
      </c>
      <c r="O16" t="s">
        <v>194</v>
      </c>
      <c r="P16" t="s">
        <v>193</v>
      </c>
      <c r="Q16" t="s">
        <v>192</v>
      </c>
      <c r="R16" t="s">
        <v>191</v>
      </c>
      <c r="S16" t="s">
        <v>190</v>
      </c>
      <c r="T16" t="s">
        <v>189</v>
      </c>
      <c r="U16" t="s">
        <v>188</v>
      </c>
      <c r="V16" t="s">
        <v>187</v>
      </c>
      <c r="W16" t="s">
        <v>186</v>
      </c>
      <c r="X16" t="s">
        <v>185</v>
      </c>
      <c r="Y16" t="s">
        <v>184</v>
      </c>
      <c r="Z16" t="s">
        <v>183</v>
      </c>
      <c r="AA16" t="s">
        <v>182</v>
      </c>
      <c r="AB16" t="s">
        <v>181</v>
      </c>
      <c r="AC16" t="s">
        <v>180</v>
      </c>
      <c r="AD16" t="s">
        <v>179</v>
      </c>
      <c r="AE16" t="s">
        <v>178</v>
      </c>
      <c r="AF16" t="s">
        <v>177</v>
      </c>
      <c r="AG16" t="s">
        <v>176</v>
      </c>
    </row>
    <row r="17" spans="1:33" x14ac:dyDescent="0.3">
      <c r="A17" t="s">
        <v>175</v>
      </c>
      <c r="B17" t="s">
        <v>174</v>
      </c>
      <c r="C17" t="s">
        <v>173</v>
      </c>
      <c r="D17" t="s">
        <v>172</v>
      </c>
      <c r="E17" t="s">
        <v>83</v>
      </c>
      <c r="F17" t="s">
        <v>83</v>
      </c>
      <c r="G17" t="s">
        <v>171</v>
      </c>
      <c r="H17">
        <v>17</v>
      </c>
      <c r="I17">
        <v>184.87</v>
      </c>
      <c r="J17">
        <v>0</v>
      </c>
      <c r="K17">
        <v>1</v>
      </c>
      <c r="L17" t="s">
        <v>11</v>
      </c>
      <c r="M17" t="s">
        <v>81</v>
      </c>
      <c r="N17" t="s">
        <v>10</v>
      </c>
      <c r="O17" t="s">
        <v>80</v>
      </c>
      <c r="P17" t="s">
        <v>2</v>
      </c>
      <c r="Q17" t="s">
        <v>170</v>
      </c>
      <c r="R17" t="s">
        <v>79</v>
      </c>
      <c r="S17" t="s">
        <v>20</v>
      </c>
      <c r="T17" t="s">
        <v>2</v>
      </c>
      <c r="U17" t="s">
        <v>6</v>
      </c>
      <c r="V17" t="s">
        <v>125</v>
      </c>
      <c r="W17" t="s">
        <v>2</v>
      </c>
      <c r="X17" t="s">
        <v>2</v>
      </c>
      <c r="Y17" t="s">
        <v>2</v>
      </c>
      <c r="Z17" t="s">
        <v>76</v>
      </c>
      <c r="AA17" t="s">
        <v>75</v>
      </c>
      <c r="AB17" t="s">
        <v>2</v>
      </c>
      <c r="AC17" t="s">
        <v>4</v>
      </c>
      <c r="AD17" t="s">
        <v>3</v>
      </c>
      <c r="AE17" t="s">
        <v>2</v>
      </c>
      <c r="AF17" t="s">
        <v>169</v>
      </c>
      <c r="AG17" t="s">
        <v>168</v>
      </c>
    </row>
    <row r="18" spans="1:33" x14ac:dyDescent="0.3">
      <c r="A18" t="s">
        <v>2</v>
      </c>
      <c r="B18" t="s">
        <v>15</v>
      </c>
      <c r="C18" t="s">
        <v>167</v>
      </c>
      <c r="D18" t="s">
        <v>166</v>
      </c>
      <c r="E18" t="s">
        <v>13</v>
      </c>
      <c r="F18" t="s">
        <v>13</v>
      </c>
      <c r="G18" t="s">
        <v>165</v>
      </c>
      <c r="H18">
        <v>1</v>
      </c>
      <c r="I18">
        <v>177.07</v>
      </c>
      <c r="J18">
        <v>0</v>
      </c>
      <c r="K18">
        <v>1</v>
      </c>
      <c r="L18" t="s">
        <v>11</v>
      </c>
      <c r="M18">
        <v>195</v>
      </c>
      <c r="N18" t="s">
        <v>10</v>
      </c>
      <c r="O18" t="s">
        <v>2</v>
      </c>
      <c r="P18" t="s">
        <v>2</v>
      </c>
      <c r="Q18" t="s">
        <v>108</v>
      </c>
      <c r="R18" t="s">
        <v>8</v>
      </c>
      <c r="S18" t="s">
        <v>7</v>
      </c>
      <c r="T18" t="s">
        <v>2</v>
      </c>
      <c r="U18" t="s">
        <v>6</v>
      </c>
      <c r="V18" t="s">
        <v>164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4</v>
      </c>
      <c r="AD18" t="s">
        <v>3</v>
      </c>
      <c r="AE18" t="s">
        <v>2</v>
      </c>
      <c r="AF18" t="s">
        <v>163</v>
      </c>
      <c r="AG18" t="s">
        <v>162</v>
      </c>
    </row>
    <row r="19" spans="1:33" x14ac:dyDescent="0.3">
      <c r="A19" t="s">
        <v>161</v>
      </c>
      <c r="B19" t="s">
        <v>160</v>
      </c>
      <c r="C19" t="s">
        <v>159</v>
      </c>
      <c r="D19" t="s">
        <v>158</v>
      </c>
      <c r="E19" t="s">
        <v>83</v>
      </c>
      <c r="F19" t="s">
        <v>83</v>
      </c>
      <c r="G19" t="s">
        <v>157</v>
      </c>
      <c r="H19">
        <v>25</v>
      </c>
      <c r="I19">
        <v>37.950000000000003</v>
      </c>
      <c r="J19">
        <v>0</v>
      </c>
      <c r="K19">
        <v>1</v>
      </c>
      <c r="L19" t="s">
        <v>11</v>
      </c>
      <c r="M19" t="s">
        <v>81</v>
      </c>
      <c r="N19" t="s">
        <v>10</v>
      </c>
      <c r="O19" t="s">
        <v>80</v>
      </c>
      <c r="P19" t="s">
        <v>2</v>
      </c>
      <c r="Q19" s="2" t="s">
        <v>28</v>
      </c>
      <c r="R19" t="s">
        <v>79</v>
      </c>
      <c r="S19" t="s">
        <v>156</v>
      </c>
      <c r="T19" t="s">
        <v>2</v>
      </c>
      <c r="U19" t="s">
        <v>6</v>
      </c>
      <c r="V19" t="s">
        <v>92</v>
      </c>
      <c r="W19" t="s">
        <v>2</v>
      </c>
      <c r="X19" t="s">
        <v>2</v>
      </c>
      <c r="Y19" t="s">
        <v>2</v>
      </c>
      <c r="Z19" t="s">
        <v>76</v>
      </c>
      <c r="AA19" t="s">
        <v>75</v>
      </c>
      <c r="AB19" t="s">
        <v>2</v>
      </c>
      <c r="AC19" t="s">
        <v>4</v>
      </c>
      <c r="AD19" t="s">
        <v>3</v>
      </c>
      <c r="AE19" t="s">
        <v>2</v>
      </c>
      <c r="AF19" s="2" t="s">
        <v>155</v>
      </c>
      <c r="AG19" t="s">
        <v>48</v>
      </c>
    </row>
    <row r="20" spans="1:33" x14ac:dyDescent="0.3">
      <c r="A20" t="s">
        <v>16</v>
      </c>
      <c r="B20" t="s">
        <v>15</v>
      </c>
      <c r="C20" t="s">
        <v>154</v>
      </c>
      <c r="D20" t="s">
        <v>153</v>
      </c>
      <c r="E20" t="s">
        <v>13</v>
      </c>
      <c r="F20" t="s">
        <v>13</v>
      </c>
      <c r="G20" t="s">
        <v>152</v>
      </c>
      <c r="H20">
        <v>2</v>
      </c>
      <c r="I20">
        <v>582.08000000000004</v>
      </c>
      <c r="J20">
        <v>0</v>
      </c>
      <c r="K20">
        <v>1</v>
      </c>
      <c r="L20" t="s">
        <v>11</v>
      </c>
      <c r="M20">
        <v>195</v>
      </c>
      <c r="N20" t="s">
        <v>10</v>
      </c>
      <c r="O20" t="s">
        <v>2</v>
      </c>
      <c r="P20" t="s">
        <v>2</v>
      </c>
      <c r="Q20" t="s">
        <v>44</v>
      </c>
      <c r="R20" t="s">
        <v>8</v>
      </c>
      <c r="S20" t="s">
        <v>34</v>
      </c>
      <c r="T20" t="s">
        <v>2</v>
      </c>
      <c r="U20" t="s">
        <v>6</v>
      </c>
      <c r="V20" t="s">
        <v>107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 t="s">
        <v>2</v>
      </c>
      <c r="AC20" t="s">
        <v>4</v>
      </c>
      <c r="AD20" t="s">
        <v>3</v>
      </c>
      <c r="AE20" t="s">
        <v>2</v>
      </c>
      <c r="AF20" t="s">
        <v>151</v>
      </c>
      <c r="AG20" t="s">
        <v>150</v>
      </c>
    </row>
    <row r="21" spans="1:33" x14ac:dyDescent="0.3">
      <c r="A21" t="s">
        <v>149</v>
      </c>
      <c r="B21" t="s">
        <v>148</v>
      </c>
      <c r="C21" s="2" t="s">
        <v>147</v>
      </c>
      <c r="D21" t="s">
        <v>146</v>
      </c>
      <c r="E21" t="s">
        <v>13</v>
      </c>
      <c r="F21" t="s">
        <v>13</v>
      </c>
      <c r="G21" t="s">
        <v>145</v>
      </c>
      <c r="H21">
        <v>141</v>
      </c>
      <c r="I21">
        <v>26.15</v>
      </c>
      <c r="J21">
        <v>0</v>
      </c>
      <c r="K21">
        <v>1</v>
      </c>
      <c r="L21" t="s">
        <v>11</v>
      </c>
      <c r="M21">
        <v>159</v>
      </c>
      <c r="N21" t="s">
        <v>10</v>
      </c>
      <c r="O21" t="s">
        <v>2</v>
      </c>
      <c r="P21" t="s">
        <v>2</v>
      </c>
      <c r="Q21" s="2" t="s">
        <v>9</v>
      </c>
      <c r="R21" t="s">
        <v>8</v>
      </c>
      <c r="S21">
        <v>0.41666666666666669</v>
      </c>
      <c r="T21" t="s">
        <v>2</v>
      </c>
      <c r="U21" t="s">
        <v>6</v>
      </c>
      <c r="V21" t="s">
        <v>144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 t="s">
        <v>2</v>
      </c>
      <c r="AC21" t="s">
        <v>4</v>
      </c>
      <c r="AD21" t="s">
        <v>3</v>
      </c>
      <c r="AE21" t="s">
        <v>2</v>
      </c>
      <c r="AF21" s="2" t="s">
        <v>143</v>
      </c>
      <c r="AG21" t="s">
        <v>142</v>
      </c>
    </row>
    <row r="22" spans="1:33" x14ac:dyDescent="0.3">
      <c r="A22" t="s">
        <v>16</v>
      </c>
      <c r="B22" t="s">
        <v>15</v>
      </c>
      <c r="C22" t="s">
        <v>141</v>
      </c>
      <c r="D22" t="s">
        <v>140</v>
      </c>
      <c r="E22" t="s">
        <v>13</v>
      </c>
      <c r="F22" t="s">
        <v>13</v>
      </c>
      <c r="G22" t="s">
        <v>139</v>
      </c>
      <c r="H22">
        <v>78</v>
      </c>
      <c r="I22">
        <v>51.73</v>
      </c>
      <c r="J22">
        <v>0</v>
      </c>
      <c r="K22">
        <v>1</v>
      </c>
      <c r="L22" t="s">
        <v>11</v>
      </c>
      <c r="M22">
        <v>195</v>
      </c>
      <c r="N22" t="s">
        <v>10</v>
      </c>
      <c r="O22" t="s">
        <v>2</v>
      </c>
      <c r="P22" t="s">
        <v>2</v>
      </c>
      <c r="Q22" s="2" t="s">
        <v>44</v>
      </c>
      <c r="R22" t="s">
        <v>8</v>
      </c>
      <c r="S22">
        <v>0.41666666666666669</v>
      </c>
      <c r="T22" t="s">
        <v>2</v>
      </c>
      <c r="U22" t="s">
        <v>6</v>
      </c>
      <c r="V22" t="s">
        <v>138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4</v>
      </c>
      <c r="AD22" t="s">
        <v>3</v>
      </c>
      <c r="AE22" t="s">
        <v>2</v>
      </c>
      <c r="AF22" s="2" t="s">
        <v>137</v>
      </c>
      <c r="AG22" t="s">
        <v>25</v>
      </c>
    </row>
    <row r="23" spans="1:33" x14ac:dyDescent="0.3">
      <c r="A23" t="s">
        <v>16</v>
      </c>
      <c r="B23" t="s">
        <v>15</v>
      </c>
      <c r="C23" t="s">
        <v>136</v>
      </c>
      <c r="D23" t="s">
        <v>135</v>
      </c>
      <c r="E23" t="s">
        <v>13</v>
      </c>
      <c r="F23" t="s">
        <v>13</v>
      </c>
      <c r="G23" t="s">
        <v>134</v>
      </c>
      <c r="H23">
        <v>10</v>
      </c>
      <c r="I23">
        <v>148.75</v>
      </c>
      <c r="J23">
        <v>0</v>
      </c>
      <c r="K23">
        <v>1</v>
      </c>
      <c r="L23" t="s">
        <v>11</v>
      </c>
      <c r="M23">
        <v>195</v>
      </c>
      <c r="N23" t="s">
        <v>10</v>
      </c>
      <c r="O23" t="s">
        <v>2</v>
      </c>
      <c r="P23" t="s">
        <v>2</v>
      </c>
      <c r="Q23" t="s">
        <v>21</v>
      </c>
      <c r="R23" t="s">
        <v>8</v>
      </c>
      <c r="S23">
        <v>0.41666666666666669</v>
      </c>
      <c r="T23" t="s">
        <v>2</v>
      </c>
      <c r="U23" t="s">
        <v>6</v>
      </c>
      <c r="V23" t="s">
        <v>133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4</v>
      </c>
      <c r="AD23" t="s">
        <v>3</v>
      </c>
      <c r="AE23" t="s">
        <v>2</v>
      </c>
      <c r="AF23" t="s">
        <v>37</v>
      </c>
      <c r="AG23" t="s">
        <v>0</v>
      </c>
    </row>
    <row r="24" spans="1:33" x14ac:dyDescent="0.3">
      <c r="A24" t="s">
        <v>16</v>
      </c>
      <c r="B24" t="s">
        <v>15</v>
      </c>
      <c r="C24" t="s">
        <v>132</v>
      </c>
      <c r="D24" t="s">
        <v>131</v>
      </c>
      <c r="E24" t="s">
        <v>13</v>
      </c>
      <c r="F24" t="s">
        <v>13</v>
      </c>
      <c r="G24" t="s">
        <v>130</v>
      </c>
      <c r="H24">
        <v>3</v>
      </c>
      <c r="I24">
        <v>252.23</v>
      </c>
      <c r="J24">
        <v>0</v>
      </c>
      <c r="K24">
        <v>1</v>
      </c>
      <c r="L24" t="s">
        <v>11</v>
      </c>
      <c r="M24">
        <v>195</v>
      </c>
      <c r="N24" t="s">
        <v>10</v>
      </c>
      <c r="O24" t="s">
        <v>2</v>
      </c>
      <c r="P24" t="s">
        <v>2</v>
      </c>
      <c r="Q24" t="s">
        <v>51</v>
      </c>
      <c r="R24" t="s">
        <v>8</v>
      </c>
      <c r="S24" t="s">
        <v>20</v>
      </c>
      <c r="T24" t="s">
        <v>2</v>
      </c>
      <c r="U24" t="s">
        <v>6</v>
      </c>
      <c r="V24" t="s">
        <v>19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4</v>
      </c>
      <c r="AD24" t="s">
        <v>3</v>
      </c>
      <c r="AE24" t="s">
        <v>2</v>
      </c>
      <c r="AF24" t="s">
        <v>129</v>
      </c>
      <c r="AG24" t="s">
        <v>0</v>
      </c>
    </row>
    <row r="25" spans="1:33" x14ac:dyDescent="0.3">
      <c r="A25" t="s">
        <v>16</v>
      </c>
      <c r="B25" t="s">
        <v>15</v>
      </c>
      <c r="C25" t="s">
        <v>128</v>
      </c>
      <c r="D25" t="s">
        <v>127</v>
      </c>
      <c r="E25" t="s">
        <v>13</v>
      </c>
      <c r="F25" t="s">
        <v>13</v>
      </c>
      <c r="G25" t="s">
        <v>126</v>
      </c>
      <c r="H25">
        <v>9</v>
      </c>
      <c r="I25">
        <v>84.06</v>
      </c>
      <c r="J25">
        <v>0</v>
      </c>
      <c r="K25">
        <v>1</v>
      </c>
      <c r="L25" t="s">
        <v>11</v>
      </c>
      <c r="M25">
        <v>195</v>
      </c>
      <c r="N25" t="s">
        <v>10</v>
      </c>
      <c r="O25" t="s">
        <v>2</v>
      </c>
      <c r="P25" t="s">
        <v>2</v>
      </c>
      <c r="Q25" t="s">
        <v>44</v>
      </c>
      <c r="R25" t="s">
        <v>8</v>
      </c>
      <c r="S25" t="s">
        <v>20</v>
      </c>
      <c r="T25" t="s">
        <v>2</v>
      </c>
      <c r="U25" t="s">
        <v>6</v>
      </c>
      <c r="V25" t="s">
        <v>125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4</v>
      </c>
      <c r="AD25" t="s">
        <v>3</v>
      </c>
      <c r="AE25" t="s">
        <v>2</v>
      </c>
      <c r="AF25" t="s">
        <v>124</v>
      </c>
      <c r="AG25" t="s">
        <v>73</v>
      </c>
    </row>
    <row r="26" spans="1:33" x14ac:dyDescent="0.3">
      <c r="A26" t="s">
        <v>16</v>
      </c>
      <c r="B26" t="s">
        <v>15</v>
      </c>
      <c r="C26" t="s">
        <v>123</v>
      </c>
      <c r="D26" s="1">
        <v>1.95E+32</v>
      </c>
      <c r="E26" t="s">
        <v>13</v>
      </c>
      <c r="F26" t="s">
        <v>13</v>
      </c>
      <c r="G26" t="s">
        <v>122</v>
      </c>
      <c r="H26">
        <v>55</v>
      </c>
      <c r="I26">
        <v>90.55</v>
      </c>
      <c r="J26">
        <v>0</v>
      </c>
      <c r="K26">
        <v>1</v>
      </c>
      <c r="L26" t="s">
        <v>11</v>
      </c>
      <c r="M26">
        <v>195</v>
      </c>
      <c r="N26" t="s">
        <v>10</v>
      </c>
      <c r="O26" t="s">
        <v>2</v>
      </c>
      <c r="P26" t="s">
        <v>2</v>
      </c>
      <c r="Q26" t="s">
        <v>9</v>
      </c>
      <c r="R26" t="s">
        <v>8</v>
      </c>
      <c r="S26" t="s">
        <v>43</v>
      </c>
      <c r="T26" t="s">
        <v>2</v>
      </c>
      <c r="U26" t="s">
        <v>6</v>
      </c>
      <c r="V26" t="s">
        <v>121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 t="s">
        <v>4</v>
      </c>
      <c r="AD26" t="s">
        <v>3</v>
      </c>
      <c r="AE26" t="s">
        <v>2</v>
      </c>
      <c r="AF26" t="s">
        <v>120</v>
      </c>
      <c r="AG26" t="s">
        <v>73</v>
      </c>
    </row>
    <row r="27" spans="1:33" x14ac:dyDescent="0.3">
      <c r="A27" t="s">
        <v>16</v>
      </c>
      <c r="B27" t="s">
        <v>15</v>
      </c>
      <c r="C27" t="s">
        <v>119</v>
      </c>
      <c r="D27" t="s">
        <v>118</v>
      </c>
      <c r="E27" t="s">
        <v>13</v>
      </c>
      <c r="F27" t="s">
        <v>13</v>
      </c>
      <c r="G27" t="s">
        <v>117</v>
      </c>
      <c r="H27">
        <v>8</v>
      </c>
      <c r="I27">
        <v>239.29</v>
      </c>
      <c r="J27">
        <v>0</v>
      </c>
      <c r="K27">
        <v>1</v>
      </c>
      <c r="L27" t="s">
        <v>11</v>
      </c>
      <c r="M27">
        <v>195</v>
      </c>
      <c r="N27" t="s">
        <v>10</v>
      </c>
      <c r="O27" t="s">
        <v>2</v>
      </c>
      <c r="P27" t="s">
        <v>2</v>
      </c>
      <c r="Q27" t="s">
        <v>116</v>
      </c>
      <c r="R27" t="s">
        <v>8</v>
      </c>
      <c r="S27" t="s">
        <v>20</v>
      </c>
      <c r="T27" t="s">
        <v>2</v>
      </c>
      <c r="U27" t="s">
        <v>6</v>
      </c>
      <c r="V27" t="s">
        <v>115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 t="s">
        <v>4</v>
      </c>
      <c r="AD27" t="s">
        <v>3</v>
      </c>
      <c r="AE27" t="s">
        <v>2</v>
      </c>
      <c r="AF27" t="s">
        <v>114</v>
      </c>
      <c r="AG27" t="s">
        <v>113</v>
      </c>
    </row>
    <row r="28" spans="1:33" x14ac:dyDescent="0.3">
      <c r="A28" t="s">
        <v>57</v>
      </c>
      <c r="B28" t="s">
        <v>112</v>
      </c>
      <c r="C28" t="s">
        <v>111</v>
      </c>
      <c r="D28" t="s">
        <v>110</v>
      </c>
      <c r="E28" t="s">
        <v>54</v>
      </c>
      <c r="F28" t="s">
        <v>54</v>
      </c>
      <c r="G28" t="s">
        <v>109</v>
      </c>
      <c r="H28">
        <v>11</v>
      </c>
      <c r="I28">
        <v>175.89</v>
      </c>
      <c r="J28">
        <v>0</v>
      </c>
      <c r="K28">
        <v>1</v>
      </c>
      <c r="L28" t="s">
        <v>52</v>
      </c>
      <c r="M28" t="s">
        <v>2</v>
      </c>
      <c r="N28" t="s">
        <v>10</v>
      </c>
      <c r="O28" t="s">
        <v>2</v>
      </c>
      <c r="P28" t="s">
        <v>2</v>
      </c>
      <c r="Q28" t="s">
        <v>108</v>
      </c>
      <c r="R28" t="s">
        <v>2</v>
      </c>
      <c r="S28" t="s">
        <v>7</v>
      </c>
      <c r="T28" t="s">
        <v>2</v>
      </c>
      <c r="U28" t="s">
        <v>6</v>
      </c>
      <c r="V28" t="s">
        <v>107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 t="s">
        <v>4</v>
      </c>
      <c r="AD28" t="s">
        <v>3</v>
      </c>
      <c r="AE28" t="s">
        <v>2</v>
      </c>
      <c r="AF28" t="s">
        <v>106</v>
      </c>
      <c r="AG28" t="s">
        <v>105</v>
      </c>
    </row>
    <row r="29" spans="1:33" x14ac:dyDescent="0.3">
      <c r="A29" t="s">
        <v>57</v>
      </c>
      <c r="B29" t="s">
        <v>2</v>
      </c>
      <c r="C29" t="s">
        <v>104</v>
      </c>
      <c r="D29" t="s">
        <v>103</v>
      </c>
      <c r="E29" t="s">
        <v>54</v>
      </c>
      <c r="F29" t="s">
        <v>54</v>
      </c>
      <c r="G29" t="s">
        <v>102</v>
      </c>
      <c r="H29">
        <v>2</v>
      </c>
      <c r="I29">
        <v>48.78</v>
      </c>
      <c r="J29">
        <v>0</v>
      </c>
      <c r="K29">
        <v>1</v>
      </c>
      <c r="L29" t="s">
        <v>52</v>
      </c>
      <c r="M29" t="s">
        <v>2</v>
      </c>
      <c r="N29" t="s">
        <v>10</v>
      </c>
      <c r="O29" t="s">
        <v>2</v>
      </c>
      <c r="P29" t="s">
        <v>2</v>
      </c>
      <c r="Q29" s="2" t="s">
        <v>101</v>
      </c>
      <c r="R29" t="s">
        <v>2</v>
      </c>
      <c r="S29">
        <v>0.25</v>
      </c>
      <c r="T29" t="s">
        <v>2</v>
      </c>
      <c r="U29" t="s">
        <v>6</v>
      </c>
      <c r="V29" t="s">
        <v>100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4</v>
      </c>
      <c r="AD29" t="s">
        <v>3</v>
      </c>
      <c r="AE29" t="s">
        <v>2</v>
      </c>
      <c r="AF29" s="2" t="s">
        <v>99</v>
      </c>
      <c r="AG29" t="s">
        <v>98</v>
      </c>
    </row>
    <row r="30" spans="1:33" x14ac:dyDescent="0.3">
      <c r="A30" t="s">
        <v>57</v>
      </c>
      <c r="B30" t="s">
        <v>97</v>
      </c>
      <c r="C30" t="s">
        <v>96</v>
      </c>
      <c r="D30" t="s">
        <v>95</v>
      </c>
      <c r="E30" t="s">
        <v>54</v>
      </c>
      <c r="F30" t="s">
        <v>54</v>
      </c>
      <c r="G30" t="s">
        <v>94</v>
      </c>
      <c r="H30">
        <v>15</v>
      </c>
      <c r="I30">
        <v>73.900000000000006</v>
      </c>
      <c r="J30">
        <v>0</v>
      </c>
      <c r="K30">
        <v>1</v>
      </c>
      <c r="L30" t="s">
        <v>52</v>
      </c>
      <c r="M30" t="s">
        <v>2</v>
      </c>
      <c r="N30" t="s">
        <v>10</v>
      </c>
      <c r="O30" t="s">
        <v>2</v>
      </c>
      <c r="P30" t="s">
        <v>2</v>
      </c>
      <c r="Q30" t="s">
        <v>93</v>
      </c>
      <c r="R30" t="s">
        <v>2</v>
      </c>
      <c r="S30">
        <v>0</v>
      </c>
      <c r="T30" t="s">
        <v>2</v>
      </c>
      <c r="U30" t="s">
        <v>6</v>
      </c>
      <c r="V30" t="s">
        <v>92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4</v>
      </c>
      <c r="AD30" t="s">
        <v>3</v>
      </c>
      <c r="AE30" t="s">
        <v>2</v>
      </c>
      <c r="AF30" t="s">
        <v>59</v>
      </c>
      <c r="AG30" t="s">
        <v>58</v>
      </c>
    </row>
    <row r="31" spans="1:33" x14ac:dyDescent="0.3">
      <c r="A31" t="s">
        <v>16</v>
      </c>
      <c r="B31" t="s">
        <v>15</v>
      </c>
      <c r="C31" t="s">
        <v>91</v>
      </c>
      <c r="D31" s="1">
        <v>1.9500000000000001E+22</v>
      </c>
      <c r="E31" t="s">
        <v>13</v>
      </c>
      <c r="F31" t="s">
        <v>13</v>
      </c>
      <c r="G31" t="s">
        <v>90</v>
      </c>
      <c r="H31">
        <v>66</v>
      </c>
      <c r="I31">
        <v>58.21</v>
      </c>
      <c r="J31">
        <v>0</v>
      </c>
      <c r="K31">
        <v>1</v>
      </c>
      <c r="L31" t="s">
        <v>11</v>
      </c>
      <c r="M31">
        <v>195</v>
      </c>
      <c r="N31" t="s">
        <v>10</v>
      </c>
      <c r="O31" t="s">
        <v>2</v>
      </c>
      <c r="P31" t="s">
        <v>2</v>
      </c>
      <c r="Q31" t="s">
        <v>9</v>
      </c>
      <c r="R31" t="s">
        <v>8</v>
      </c>
      <c r="S31" t="s">
        <v>20</v>
      </c>
      <c r="T31" t="s">
        <v>2</v>
      </c>
      <c r="U31" t="s">
        <v>6</v>
      </c>
      <c r="V31" t="s">
        <v>89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4</v>
      </c>
      <c r="AD31" t="s">
        <v>3</v>
      </c>
      <c r="AE31" t="s">
        <v>2</v>
      </c>
      <c r="AF31" t="s">
        <v>88</v>
      </c>
      <c r="AG31" t="s">
        <v>25</v>
      </c>
    </row>
    <row r="32" spans="1:33" x14ac:dyDescent="0.3">
      <c r="A32" t="s">
        <v>87</v>
      </c>
      <c r="B32" t="s">
        <v>86</v>
      </c>
      <c r="C32" t="s">
        <v>85</v>
      </c>
      <c r="D32" t="s">
        <v>84</v>
      </c>
      <c r="E32" t="s">
        <v>83</v>
      </c>
      <c r="F32" t="s">
        <v>83</v>
      </c>
      <c r="G32" t="s">
        <v>82</v>
      </c>
      <c r="H32">
        <v>3</v>
      </c>
      <c r="I32">
        <v>113.39</v>
      </c>
      <c r="J32">
        <v>0</v>
      </c>
      <c r="K32">
        <v>1</v>
      </c>
      <c r="L32" t="s">
        <v>11</v>
      </c>
      <c r="M32" t="s">
        <v>81</v>
      </c>
      <c r="N32" t="s">
        <v>10</v>
      </c>
      <c r="O32" t="s">
        <v>80</v>
      </c>
      <c r="P32" t="s">
        <v>2</v>
      </c>
      <c r="Q32" t="s">
        <v>44</v>
      </c>
      <c r="R32" t="s">
        <v>79</v>
      </c>
      <c r="S32" t="s">
        <v>78</v>
      </c>
      <c r="T32" t="s">
        <v>2</v>
      </c>
      <c r="U32" t="s">
        <v>6</v>
      </c>
      <c r="V32" t="s">
        <v>77</v>
      </c>
      <c r="W32" t="s">
        <v>2</v>
      </c>
      <c r="X32" t="s">
        <v>2</v>
      </c>
      <c r="Y32" t="s">
        <v>2</v>
      </c>
      <c r="Z32" t="s">
        <v>76</v>
      </c>
      <c r="AA32" t="s">
        <v>75</v>
      </c>
      <c r="AB32" t="s">
        <v>2</v>
      </c>
      <c r="AC32" t="s">
        <v>4</v>
      </c>
      <c r="AD32" t="s">
        <v>3</v>
      </c>
      <c r="AE32" t="s">
        <v>2</v>
      </c>
      <c r="AF32" t="s">
        <v>74</v>
      </c>
      <c r="AG32" t="s">
        <v>73</v>
      </c>
    </row>
    <row r="33" spans="1:33" x14ac:dyDescent="0.3">
      <c r="A33" t="s">
        <v>16</v>
      </c>
      <c r="B33" t="s">
        <v>15</v>
      </c>
      <c r="C33" t="s">
        <v>72</v>
      </c>
      <c r="D33" t="s">
        <v>71</v>
      </c>
      <c r="E33" t="s">
        <v>13</v>
      </c>
      <c r="F33" t="s">
        <v>13</v>
      </c>
      <c r="G33" t="s">
        <v>70</v>
      </c>
      <c r="H33">
        <v>6</v>
      </c>
      <c r="I33">
        <v>252.23</v>
      </c>
      <c r="J33">
        <v>0</v>
      </c>
      <c r="K33">
        <v>1</v>
      </c>
      <c r="L33" t="s">
        <v>11</v>
      </c>
      <c r="M33">
        <v>195</v>
      </c>
      <c r="N33" t="s">
        <v>10</v>
      </c>
      <c r="O33" t="s">
        <v>2</v>
      </c>
      <c r="P33" t="s">
        <v>2</v>
      </c>
      <c r="Q33" t="s">
        <v>69</v>
      </c>
      <c r="R33" t="s">
        <v>8</v>
      </c>
      <c r="S33">
        <v>0.41666666666666669</v>
      </c>
      <c r="T33" t="s">
        <v>2</v>
      </c>
      <c r="U33" t="s">
        <v>6</v>
      </c>
      <c r="V33" t="s">
        <v>68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4</v>
      </c>
      <c r="AD33" t="s">
        <v>3</v>
      </c>
      <c r="AE33" t="s">
        <v>2</v>
      </c>
      <c r="AF33" t="s">
        <v>67</v>
      </c>
      <c r="AG33" t="s">
        <v>66</v>
      </c>
    </row>
    <row r="34" spans="1:33" x14ac:dyDescent="0.3">
      <c r="A34" t="s">
        <v>57</v>
      </c>
      <c r="B34" t="s">
        <v>65</v>
      </c>
      <c r="C34" t="s">
        <v>64</v>
      </c>
      <c r="D34" t="s">
        <v>63</v>
      </c>
      <c r="E34" t="s">
        <v>54</v>
      </c>
      <c r="F34" t="s">
        <v>54</v>
      </c>
      <c r="G34" t="s">
        <v>62</v>
      </c>
      <c r="H34">
        <v>10</v>
      </c>
      <c r="I34">
        <v>100.29</v>
      </c>
      <c r="J34">
        <v>0</v>
      </c>
      <c r="K34">
        <v>1</v>
      </c>
      <c r="L34" t="s">
        <v>52</v>
      </c>
      <c r="M34" t="s">
        <v>2</v>
      </c>
      <c r="N34" t="s">
        <v>10</v>
      </c>
      <c r="O34" t="s">
        <v>2</v>
      </c>
      <c r="P34" t="s">
        <v>2</v>
      </c>
      <c r="Q34" t="s">
        <v>61</v>
      </c>
      <c r="R34" t="s">
        <v>2</v>
      </c>
      <c r="S34" t="s">
        <v>20</v>
      </c>
      <c r="T34" t="s">
        <v>2</v>
      </c>
      <c r="U34" t="s">
        <v>6</v>
      </c>
      <c r="V34" t="s">
        <v>60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4</v>
      </c>
      <c r="AD34" t="s">
        <v>3</v>
      </c>
      <c r="AE34" t="s">
        <v>2</v>
      </c>
      <c r="AF34" t="s">
        <v>59</v>
      </c>
      <c r="AG34" t="s">
        <v>58</v>
      </c>
    </row>
    <row r="35" spans="1:33" x14ac:dyDescent="0.3">
      <c r="A35" t="s">
        <v>57</v>
      </c>
      <c r="B35" t="s">
        <v>2</v>
      </c>
      <c r="C35" t="s">
        <v>56</v>
      </c>
      <c r="D35" t="s">
        <v>55</v>
      </c>
      <c r="E35" t="s">
        <v>54</v>
      </c>
      <c r="F35" t="s">
        <v>54</v>
      </c>
      <c r="G35" t="s">
        <v>53</v>
      </c>
      <c r="H35">
        <v>1</v>
      </c>
      <c r="I35">
        <v>40.25</v>
      </c>
      <c r="J35">
        <v>0</v>
      </c>
      <c r="K35">
        <v>1</v>
      </c>
      <c r="L35" t="s">
        <v>52</v>
      </c>
      <c r="M35" t="s">
        <v>2</v>
      </c>
      <c r="N35" t="s">
        <v>10</v>
      </c>
      <c r="O35" t="s">
        <v>2</v>
      </c>
      <c r="P35" t="s">
        <v>2</v>
      </c>
      <c r="Q35" t="s">
        <v>51</v>
      </c>
      <c r="R35" t="s">
        <v>2</v>
      </c>
      <c r="S35">
        <v>0.33333333333333331</v>
      </c>
      <c r="T35" t="s">
        <v>2</v>
      </c>
      <c r="U35" t="s">
        <v>6</v>
      </c>
      <c r="V35" t="s">
        <v>50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4</v>
      </c>
      <c r="AD35" t="s">
        <v>3</v>
      </c>
      <c r="AE35" t="s">
        <v>2</v>
      </c>
      <c r="AF35" t="s">
        <v>49</v>
      </c>
      <c r="AG35" t="s">
        <v>48</v>
      </c>
    </row>
    <row r="36" spans="1:33" x14ac:dyDescent="0.3">
      <c r="A36" t="s">
        <v>16</v>
      </c>
      <c r="B36" t="s">
        <v>15</v>
      </c>
      <c r="C36" t="s">
        <v>47</v>
      </c>
      <c r="D36" t="s">
        <v>46</v>
      </c>
      <c r="E36" t="s">
        <v>13</v>
      </c>
      <c r="F36" t="s">
        <v>13</v>
      </c>
      <c r="G36" t="s">
        <v>45</v>
      </c>
      <c r="H36">
        <v>10</v>
      </c>
      <c r="I36">
        <v>161.69</v>
      </c>
      <c r="J36">
        <v>0</v>
      </c>
      <c r="K36">
        <v>1</v>
      </c>
      <c r="L36" t="s">
        <v>11</v>
      </c>
      <c r="M36">
        <v>195</v>
      </c>
      <c r="N36" t="s">
        <v>10</v>
      </c>
      <c r="O36" t="s">
        <v>2</v>
      </c>
      <c r="P36" t="s">
        <v>2</v>
      </c>
      <c r="Q36" t="s">
        <v>44</v>
      </c>
      <c r="R36" t="s">
        <v>8</v>
      </c>
      <c r="S36" t="s">
        <v>43</v>
      </c>
      <c r="T36" t="s">
        <v>2</v>
      </c>
      <c r="U36" t="s">
        <v>6</v>
      </c>
      <c r="V36" t="s">
        <v>42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4</v>
      </c>
      <c r="AD36" t="s">
        <v>3</v>
      </c>
      <c r="AE36" t="s">
        <v>2</v>
      </c>
      <c r="AF36" t="s">
        <v>37</v>
      </c>
      <c r="AG36" t="s">
        <v>0</v>
      </c>
    </row>
    <row r="37" spans="1:33" x14ac:dyDescent="0.3">
      <c r="A37" t="s">
        <v>16</v>
      </c>
      <c r="B37" t="s">
        <v>15</v>
      </c>
      <c r="C37" t="s">
        <v>41</v>
      </c>
      <c r="D37" t="s">
        <v>40</v>
      </c>
      <c r="E37" t="s">
        <v>13</v>
      </c>
      <c r="F37" t="s">
        <v>13</v>
      </c>
      <c r="G37" t="s">
        <v>39</v>
      </c>
      <c r="H37">
        <v>45</v>
      </c>
      <c r="I37">
        <v>122.88</v>
      </c>
      <c r="J37">
        <v>0</v>
      </c>
      <c r="K37">
        <v>1</v>
      </c>
      <c r="L37" t="s">
        <v>11</v>
      </c>
      <c r="M37">
        <v>195</v>
      </c>
      <c r="N37" t="s">
        <v>10</v>
      </c>
      <c r="O37" t="s">
        <v>2</v>
      </c>
      <c r="P37" t="s">
        <v>2</v>
      </c>
      <c r="Q37" t="s">
        <v>28</v>
      </c>
      <c r="R37" t="s">
        <v>8</v>
      </c>
      <c r="S37" t="s">
        <v>20</v>
      </c>
      <c r="T37" t="s">
        <v>2</v>
      </c>
      <c r="U37" t="s">
        <v>6</v>
      </c>
      <c r="V37" t="s">
        <v>38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4</v>
      </c>
      <c r="AD37" t="s">
        <v>3</v>
      </c>
      <c r="AE37" t="s">
        <v>2</v>
      </c>
      <c r="AF37" t="s">
        <v>37</v>
      </c>
      <c r="AG37" t="s">
        <v>0</v>
      </c>
    </row>
    <row r="38" spans="1:33" x14ac:dyDescent="0.3">
      <c r="A38" t="s">
        <v>16</v>
      </c>
      <c r="B38" t="s">
        <v>15</v>
      </c>
      <c r="C38" t="s">
        <v>36</v>
      </c>
      <c r="D38" s="1">
        <v>1.9499999999999999E+77</v>
      </c>
      <c r="E38" t="s">
        <v>13</v>
      </c>
      <c r="F38" t="s">
        <v>13</v>
      </c>
      <c r="G38" t="s">
        <v>35</v>
      </c>
      <c r="H38">
        <v>11</v>
      </c>
      <c r="I38">
        <v>226.36</v>
      </c>
      <c r="J38">
        <v>0</v>
      </c>
      <c r="K38">
        <v>1</v>
      </c>
      <c r="L38" t="s">
        <v>11</v>
      </c>
      <c r="M38">
        <v>195</v>
      </c>
      <c r="N38" t="s">
        <v>10</v>
      </c>
      <c r="O38" t="s">
        <v>2</v>
      </c>
      <c r="P38" t="s">
        <v>2</v>
      </c>
      <c r="Q38" t="s">
        <v>9</v>
      </c>
      <c r="R38" t="s">
        <v>8</v>
      </c>
      <c r="S38" t="s">
        <v>34</v>
      </c>
      <c r="T38" t="s">
        <v>2</v>
      </c>
      <c r="U38" t="s">
        <v>6</v>
      </c>
      <c r="V38" t="s">
        <v>5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</v>
      </c>
      <c r="AC38" t="s">
        <v>4</v>
      </c>
      <c r="AD38" t="s">
        <v>3</v>
      </c>
      <c r="AE38" t="s">
        <v>2</v>
      </c>
      <c r="AF38" t="s">
        <v>33</v>
      </c>
      <c r="AG38" t="s">
        <v>32</v>
      </c>
    </row>
    <row r="39" spans="1:33" x14ac:dyDescent="0.3">
      <c r="A39" t="s">
        <v>16</v>
      </c>
      <c r="B39" t="s">
        <v>15</v>
      </c>
      <c r="C39" t="s">
        <v>31</v>
      </c>
      <c r="D39" t="s">
        <v>30</v>
      </c>
      <c r="E39" t="s">
        <v>13</v>
      </c>
      <c r="F39" t="s">
        <v>13</v>
      </c>
      <c r="G39" t="s">
        <v>29</v>
      </c>
      <c r="H39">
        <v>15</v>
      </c>
      <c r="I39">
        <v>56.91</v>
      </c>
      <c r="J39">
        <v>0</v>
      </c>
      <c r="K39">
        <v>1</v>
      </c>
      <c r="L39" t="s">
        <v>11</v>
      </c>
      <c r="M39">
        <v>195</v>
      </c>
      <c r="N39" t="s">
        <v>10</v>
      </c>
      <c r="O39" t="s">
        <v>2</v>
      </c>
      <c r="P39" t="s">
        <v>2</v>
      </c>
      <c r="Q39" t="s">
        <v>28</v>
      </c>
      <c r="R39" t="s">
        <v>8</v>
      </c>
      <c r="S39">
        <v>0.41666666666666669</v>
      </c>
      <c r="T39" t="s">
        <v>2</v>
      </c>
      <c r="U39" t="s">
        <v>6</v>
      </c>
      <c r="V39" t="s">
        <v>27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4</v>
      </c>
      <c r="AD39" t="s">
        <v>3</v>
      </c>
      <c r="AE39" t="s">
        <v>2</v>
      </c>
      <c r="AF39" t="s">
        <v>26</v>
      </c>
      <c r="AG39" t="s">
        <v>25</v>
      </c>
    </row>
    <row r="40" spans="1:33" x14ac:dyDescent="0.3">
      <c r="A40" t="s">
        <v>16</v>
      </c>
      <c r="B40" t="s">
        <v>15</v>
      </c>
      <c r="C40" t="s">
        <v>24</v>
      </c>
      <c r="D40" t="s">
        <v>23</v>
      </c>
      <c r="E40" t="s">
        <v>13</v>
      </c>
      <c r="F40" t="s">
        <v>13</v>
      </c>
      <c r="G40" t="s">
        <v>22</v>
      </c>
      <c r="H40">
        <v>1</v>
      </c>
      <c r="I40">
        <v>543.27</v>
      </c>
      <c r="J40">
        <v>0</v>
      </c>
      <c r="K40">
        <v>1</v>
      </c>
      <c r="L40" t="s">
        <v>11</v>
      </c>
      <c r="M40">
        <v>195</v>
      </c>
      <c r="N40" t="s">
        <v>10</v>
      </c>
      <c r="O40" t="s">
        <v>2</v>
      </c>
      <c r="P40" t="s">
        <v>2</v>
      </c>
      <c r="Q40" t="s">
        <v>21</v>
      </c>
      <c r="R40" t="s">
        <v>8</v>
      </c>
      <c r="S40" t="s">
        <v>20</v>
      </c>
      <c r="T40" t="s">
        <v>2</v>
      </c>
      <c r="U40" t="s">
        <v>6</v>
      </c>
      <c r="V40" t="s">
        <v>19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4</v>
      </c>
      <c r="AD40" t="s">
        <v>3</v>
      </c>
      <c r="AE40" t="s">
        <v>2</v>
      </c>
      <c r="AF40" t="s">
        <v>18</v>
      </c>
      <c r="AG40" t="s">
        <v>17</v>
      </c>
    </row>
    <row r="41" spans="1:33" x14ac:dyDescent="0.3">
      <c r="A41" t="s">
        <v>16</v>
      </c>
      <c r="B41" t="s">
        <v>15</v>
      </c>
      <c r="C41" t="s">
        <v>14</v>
      </c>
      <c r="D41" s="1">
        <v>1.95E+52</v>
      </c>
      <c r="E41" t="s">
        <v>13</v>
      </c>
      <c r="F41" t="s">
        <v>13</v>
      </c>
      <c r="G41" t="s">
        <v>12</v>
      </c>
      <c r="H41">
        <v>18</v>
      </c>
      <c r="I41">
        <v>206.97</v>
      </c>
      <c r="J41">
        <v>0</v>
      </c>
      <c r="K41">
        <v>1</v>
      </c>
      <c r="L41" t="s">
        <v>11</v>
      </c>
      <c r="M41">
        <v>195</v>
      </c>
      <c r="N41" t="s">
        <v>10</v>
      </c>
      <c r="O41" t="s">
        <v>2</v>
      </c>
      <c r="P41" t="s">
        <v>2</v>
      </c>
      <c r="Q41" t="s">
        <v>9</v>
      </c>
      <c r="R41" t="s">
        <v>8</v>
      </c>
      <c r="S41" t="s">
        <v>7</v>
      </c>
      <c r="T41" t="s">
        <v>2</v>
      </c>
      <c r="U41" t="s">
        <v>6</v>
      </c>
      <c r="V41" t="s">
        <v>5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4</v>
      </c>
      <c r="AD41" t="s">
        <v>3</v>
      </c>
      <c r="AE41" t="s">
        <v>2</v>
      </c>
      <c r="AF41" t="s">
        <v>1</v>
      </c>
      <c r="AG41" t="s">
        <v>0</v>
      </c>
    </row>
  </sheetData>
  <hyperlinks>
    <hyperlink ref="M11" r:id="rId1" xr:uid="{4330A286-D75F-4917-BE32-E0977407D3A9}"/>
    <hyperlink ref="M12" r:id="rId2" xr:uid="{CFD9766B-43DC-4D32-AE2F-E07160ADB42A}"/>
    <hyperlink ref="M13" r:id="rId3" xr:uid="{1C17F561-EEDC-42F1-A7E9-815F878260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915A-5AC3-482D-9509-C934FDD60898}">
  <dimension ref="A1:AP197"/>
  <sheetViews>
    <sheetView tabSelected="1" workbookViewId="0">
      <selection activeCell="S32" sqref="S32"/>
    </sheetView>
  </sheetViews>
  <sheetFormatPr defaultRowHeight="14.4" x14ac:dyDescent="0.3"/>
  <sheetData>
    <row r="1" spans="1:42" x14ac:dyDescent="0.3">
      <c r="A1" t="s">
        <v>208</v>
      </c>
      <c r="B1" t="s">
        <v>207</v>
      </c>
      <c r="C1" t="s">
        <v>206</v>
      </c>
      <c r="D1" t="s">
        <v>205</v>
      </c>
      <c r="E1" t="s">
        <v>204</v>
      </c>
      <c r="F1" t="s">
        <v>203</v>
      </c>
      <c r="G1" t="s">
        <v>202</v>
      </c>
      <c r="H1" t="s">
        <v>201</v>
      </c>
      <c r="I1" t="s">
        <v>200</v>
      </c>
      <c r="J1" t="s">
        <v>199</v>
      </c>
      <c r="K1" t="s">
        <v>198</v>
      </c>
      <c r="L1" t="s">
        <v>197</v>
      </c>
      <c r="M1" t="s">
        <v>196</v>
      </c>
      <c r="N1" t="s">
        <v>195</v>
      </c>
      <c r="O1" t="s">
        <v>236</v>
      </c>
      <c r="P1" t="s">
        <v>178</v>
      </c>
      <c r="Q1" t="s">
        <v>237</v>
      </c>
      <c r="R1" t="s">
        <v>238</v>
      </c>
      <c r="S1" s="6" t="s">
        <v>239</v>
      </c>
      <c r="T1" s="6" t="s">
        <v>240</v>
      </c>
      <c r="U1" t="s">
        <v>241</v>
      </c>
      <c r="W1" s="7" t="s">
        <v>242</v>
      </c>
      <c r="X1" t="s">
        <v>243</v>
      </c>
      <c r="Y1" t="s">
        <v>244</v>
      </c>
      <c r="Z1" s="8" t="s">
        <v>245</v>
      </c>
      <c r="AA1" t="s">
        <v>191</v>
      </c>
      <c r="AB1" t="s">
        <v>246</v>
      </c>
      <c r="AC1" t="s">
        <v>247</v>
      </c>
      <c r="AD1" t="s">
        <v>248</v>
      </c>
      <c r="AE1" t="s">
        <v>249</v>
      </c>
      <c r="AF1" s="9" t="s">
        <v>250</v>
      </c>
      <c r="AG1" s="9" t="s">
        <v>251</v>
      </c>
      <c r="AH1" t="s">
        <v>252</v>
      </c>
      <c r="AI1" s="9" t="s">
        <v>253</v>
      </c>
      <c r="AJ1" t="s">
        <v>254</v>
      </c>
      <c r="AK1" t="s">
        <v>255</v>
      </c>
      <c r="AL1" s="6" t="s">
        <v>256</v>
      </c>
      <c r="AM1" t="s">
        <v>257</v>
      </c>
      <c r="AN1" s="10" t="s">
        <v>258</v>
      </c>
      <c r="AO1" s="6" t="s">
        <v>259</v>
      </c>
      <c r="AP1" s="8" t="s">
        <v>260</v>
      </c>
    </row>
    <row r="2" spans="1:42" x14ac:dyDescent="0.3">
      <c r="A2" t="s">
        <v>261</v>
      </c>
      <c r="B2" t="s">
        <v>262</v>
      </c>
      <c r="C2" t="s">
        <v>263</v>
      </c>
      <c r="D2">
        <v>5695181221</v>
      </c>
      <c r="E2" t="s">
        <v>264</v>
      </c>
      <c r="F2" t="s">
        <v>264</v>
      </c>
      <c r="G2" t="s">
        <v>265</v>
      </c>
      <c r="H2" s="11">
        <v>1585</v>
      </c>
      <c r="I2">
        <v>0.75</v>
      </c>
      <c r="J2">
        <v>0</v>
      </c>
      <c r="K2">
        <v>1</v>
      </c>
      <c r="L2" t="s">
        <v>266</v>
      </c>
      <c r="M2" t="s">
        <v>2</v>
      </c>
      <c r="N2" t="s">
        <v>10</v>
      </c>
      <c r="O2" t="s">
        <v>267</v>
      </c>
      <c r="P2" t="s">
        <v>2</v>
      </c>
      <c r="Q2">
        <v>95</v>
      </c>
      <c r="R2" t="s">
        <v>268</v>
      </c>
      <c r="S2" s="6">
        <f t="shared" ref="S2:S65" si="0">MID(R2,SEARCH("(",R2)+1,SEARCH("m",R2)-SEARCH("(",R2)-1)+0</f>
        <v>0.76</v>
      </c>
      <c r="T2" s="6">
        <f t="shared" ref="T2:T65" si="1">PI()*(S2/2)^2</f>
        <v>0.45364597917836613</v>
      </c>
      <c r="U2" t="s">
        <v>2</v>
      </c>
      <c r="V2" t="str">
        <f t="shared" ref="V2:V65" si="2">SUBSTITUTE(U2, " ","")</f>
        <v>-</v>
      </c>
      <c r="W2" s="7" t="e">
        <f t="shared" ref="W2:W65" si="3">VALUE(TRIM(SUBSTITUTE(V2,X2,"")))</f>
        <v>#VALUE!</v>
      </c>
      <c r="X2" t="str">
        <f t="shared" ref="X2:X65" si="4">RIGHT(V2,2)</f>
        <v>-</v>
      </c>
      <c r="Y2">
        <f t="shared" ref="Y2:Y65" si="5">IF(X2="µH",0.000001, IF(X2="nH",0.000000001,0))</f>
        <v>0</v>
      </c>
      <c r="Z2" s="8" t="e">
        <f t="shared" ref="Z2:Z65" si="6">Y2*W2</f>
        <v>#VALUE!</v>
      </c>
      <c r="AA2" t="s">
        <v>269</v>
      </c>
      <c r="AB2" t="s">
        <v>270</v>
      </c>
      <c r="AC2" t="s">
        <v>2</v>
      </c>
      <c r="AD2">
        <v>3000</v>
      </c>
      <c r="AE2">
        <v>60</v>
      </c>
      <c r="AF2" s="9">
        <v>25.9</v>
      </c>
      <c r="AG2" s="9">
        <v>43</v>
      </c>
      <c r="AH2">
        <v>36</v>
      </c>
      <c r="AI2" s="9">
        <v>1120</v>
      </c>
      <c r="AJ2" t="s">
        <v>271</v>
      </c>
      <c r="AK2" t="s">
        <v>272</v>
      </c>
      <c r="AL2" s="6">
        <f t="shared" ref="AL2:AL65" si="7">MID(AK2,SEARCH("(",AK2)+1,SEARCH("m",AK2)-SEARCH("(",AK2)-1)+0</f>
        <v>5.36</v>
      </c>
      <c r="AM2" t="s">
        <v>2</v>
      </c>
      <c r="AN2" s="10" t="s">
        <v>2</v>
      </c>
      <c r="AO2" s="6">
        <f t="shared" ref="AO2:AO65" si="8">PI()*(S2/2)^2*AL2</f>
        <v>2.4315424483960428</v>
      </c>
      <c r="AP2" s="8" t="e">
        <f t="shared" ref="AP2:AP65" si="9">SQRT(0.00131/Z2)</f>
        <v>#VALUE!</v>
      </c>
    </row>
    <row r="3" spans="1:42" x14ac:dyDescent="0.3">
      <c r="A3" t="s">
        <v>273</v>
      </c>
      <c r="B3" t="s">
        <v>274</v>
      </c>
      <c r="C3" t="s">
        <v>275</v>
      </c>
      <c r="D3" t="s">
        <v>276</v>
      </c>
      <c r="E3" t="s">
        <v>277</v>
      </c>
      <c r="F3" t="s">
        <v>277</v>
      </c>
      <c r="G3" t="s">
        <v>278</v>
      </c>
      <c r="H3">
        <v>478</v>
      </c>
      <c r="I3">
        <v>2.25</v>
      </c>
      <c r="J3">
        <v>0</v>
      </c>
      <c r="K3">
        <v>1</v>
      </c>
      <c r="L3" t="s">
        <v>52</v>
      </c>
      <c r="M3" t="s">
        <v>279</v>
      </c>
      <c r="N3" t="s">
        <v>10</v>
      </c>
      <c r="O3" t="s">
        <v>267</v>
      </c>
      <c r="P3" t="s">
        <v>280</v>
      </c>
      <c r="Q3" t="s">
        <v>281</v>
      </c>
      <c r="R3" t="s">
        <v>282</v>
      </c>
      <c r="S3" s="6">
        <f t="shared" si="0"/>
        <v>3.35</v>
      </c>
      <c r="T3" s="6">
        <f t="shared" si="1"/>
        <v>8.8141308887278633</v>
      </c>
      <c r="U3" t="s">
        <v>283</v>
      </c>
      <c r="V3" t="str">
        <f t="shared" si="2"/>
        <v>500nH</v>
      </c>
      <c r="W3" s="7">
        <f t="shared" si="3"/>
        <v>500</v>
      </c>
      <c r="X3" t="str">
        <f t="shared" si="4"/>
        <v>nH</v>
      </c>
      <c r="Y3">
        <f t="shared" si="5"/>
        <v>1.0000000000000001E-9</v>
      </c>
      <c r="Z3" s="8">
        <f t="shared" si="6"/>
        <v>5.0000000000000008E-7</v>
      </c>
      <c r="AA3" t="s">
        <v>284</v>
      </c>
      <c r="AB3" t="s">
        <v>270</v>
      </c>
      <c r="AC3">
        <v>1480</v>
      </c>
      <c r="AD3">
        <v>4300</v>
      </c>
      <c r="AE3">
        <v>3.72</v>
      </c>
      <c r="AF3" s="9">
        <v>5.0999999999999996</v>
      </c>
      <c r="AG3" s="9">
        <v>1.37</v>
      </c>
      <c r="AH3" t="s">
        <v>2</v>
      </c>
      <c r="AI3" s="9">
        <v>7</v>
      </c>
      <c r="AJ3" t="s">
        <v>271</v>
      </c>
      <c r="AK3" t="s">
        <v>285</v>
      </c>
      <c r="AL3" s="6">
        <f t="shared" si="7"/>
        <v>1.29</v>
      </c>
      <c r="AM3" t="s">
        <v>2</v>
      </c>
      <c r="AN3" s="10" t="s">
        <v>2</v>
      </c>
      <c r="AO3" s="6">
        <f t="shared" si="8"/>
        <v>11.370228846458945</v>
      </c>
      <c r="AP3" s="8">
        <f t="shared" si="9"/>
        <v>51.185935568278907</v>
      </c>
    </row>
    <row r="4" spans="1:42" x14ac:dyDescent="0.3">
      <c r="A4" t="s">
        <v>273</v>
      </c>
      <c r="B4" t="s">
        <v>286</v>
      </c>
      <c r="C4" t="s">
        <v>287</v>
      </c>
      <c r="D4" t="s">
        <v>288</v>
      </c>
      <c r="E4" t="s">
        <v>277</v>
      </c>
      <c r="F4" t="s">
        <v>277</v>
      </c>
      <c r="G4" t="s">
        <v>289</v>
      </c>
      <c r="H4" s="11">
        <v>1963</v>
      </c>
      <c r="I4">
        <v>4.03</v>
      </c>
      <c r="J4">
        <v>0</v>
      </c>
      <c r="K4">
        <v>1</v>
      </c>
      <c r="L4" t="s">
        <v>52</v>
      </c>
      <c r="M4" t="s">
        <v>279</v>
      </c>
      <c r="N4" t="s">
        <v>10</v>
      </c>
      <c r="O4" t="s">
        <v>267</v>
      </c>
      <c r="P4" t="s">
        <v>280</v>
      </c>
      <c r="Q4" t="s">
        <v>290</v>
      </c>
      <c r="R4" t="s">
        <v>282</v>
      </c>
      <c r="S4" s="6">
        <f t="shared" si="0"/>
        <v>3.35</v>
      </c>
      <c r="T4" s="6">
        <f t="shared" si="1"/>
        <v>8.8141308887278633</v>
      </c>
      <c r="U4" t="s">
        <v>291</v>
      </c>
      <c r="V4" t="str">
        <f t="shared" si="2"/>
        <v>25nH</v>
      </c>
      <c r="W4" s="7">
        <f t="shared" si="3"/>
        <v>25</v>
      </c>
      <c r="X4" t="str">
        <f t="shared" si="4"/>
        <v>nH</v>
      </c>
      <c r="Y4">
        <f t="shared" si="5"/>
        <v>1.0000000000000001E-9</v>
      </c>
      <c r="Z4" s="8">
        <f t="shared" si="6"/>
        <v>2.5000000000000002E-8</v>
      </c>
      <c r="AA4" t="s">
        <v>284</v>
      </c>
      <c r="AB4" t="s">
        <v>270</v>
      </c>
      <c r="AC4">
        <v>75</v>
      </c>
      <c r="AD4">
        <v>80</v>
      </c>
      <c r="AE4">
        <v>3.72</v>
      </c>
      <c r="AF4" s="9">
        <v>5.0999999999999996</v>
      </c>
      <c r="AG4" s="9">
        <v>1.37</v>
      </c>
      <c r="AH4" t="s">
        <v>2</v>
      </c>
      <c r="AI4" s="9">
        <v>7</v>
      </c>
      <c r="AJ4" t="s">
        <v>271</v>
      </c>
      <c r="AK4" t="s">
        <v>285</v>
      </c>
      <c r="AL4" s="6">
        <f t="shared" si="7"/>
        <v>1.29</v>
      </c>
      <c r="AM4" t="s">
        <v>2</v>
      </c>
      <c r="AN4" s="10" t="s">
        <v>2</v>
      </c>
      <c r="AO4" s="6">
        <f t="shared" si="8"/>
        <v>11.370228846458945</v>
      </c>
      <c r="AP4" s="8">
        <f t="shared" si="9"/>
        <v>228.91046284519192</v>
      </c>
    </row>
    <row r="5" spans="1:42" x14ac:dyDescent="0.3">
      <c r="A5" t="s">
        <v>273</v>
      </c>
      <c r="B5" t="s">
        <v>274</v>
      </c>
      <c r="C5" t="s">
        <v>292</v>
      </c>
      <c r="D5" t="s">
        <v>293</v>
      </c>
      <c r="E5" t="s">
        <v>277</v>
      </c>
      <c r="F5" t="s">
        <v>277</v>
      </c>
      <c r="G5" t="s">
        <v>294</v>
      </c>
      <c r="H5">
        <v>0</v>
      </c>
      <c r="I5">
        <v>1.2114100000000001</v>
      </c>
      <c r="J5">
        <v>0</v>
      </c>
      <c r="K5">
        <v>1500</v>
      </c>
      <c r="L5" t="s">
        <v>52</v>
      </c>
      <c r="M5" t="s">
        <v>279</v>
      </c>
      <c r="N5" t="s">
        <v>10</v>
      </c>
      <c r="O5" t="s">
        <v>267</v>
      </c>
      <c r="P5" t="s">
        <v>280</v>
      </c>
      <c r="Q5" t="s">
        <v>295</v>
      </c>
      <c r="R5" t="s">
        <v>282</v>
      </c>
      <c r="S5" s="6">
        <f t="shared" si="0"/>
        <v>3.35</v>
      </c>
      <c r="T5" s="6">
        <f t="shared" si="1"/>
        <v>8.8141308887278633</v>
      </c>
      <c r="U5" t="s">
        <v>2</v>
      </c>
      <c r="V5" t="str">
        <f t="shared" si="2"/>
        <v>-</v>
      </c>
      <c r="W5" s="7" t="e">
        <f t="shared" si="3"/>
        <v>#VALUE!</v>
      </c>
      <c r="X5" t="str">
        <f t="shared" si="4"/>
        <v>-</v>
      </c>
      <c r="Y5">
        <f t="shared" si="5"/>
        <v>0</v>
      </c>
      <c r="Z5" s="8" t="e">
        <f t="shared" si="6"/>
        <v>#VALUE!</v>
      </c>
      <c r="AA5" t="s">
        <v>2</v>
      </c>
      <c r="AB5" t="s">
        <v>270</v>
      </c>
      <c r="AC5" t="s">
        <v>2</v>
      </c>
      <c r="AD5" t="s">
        <v>2</v>
      </c>
      <c r="AE5">
        <v>3.72</v>
      </c>
      <c r="AF5" s="9">
        <v>5.0999999999999996</v>
      </c>
      <c r="AG5" s="9">
        <v>1.37</v>
      </c>
      <c r="AH5" t="s">
        <v>2</v>
      </c>
      <c r="AI5" s="9">
        <v>7</v>
      </c>
      <c r="AJ5" t="s">
        <v>271</v>
      </c>
      <c r="AK5" t="s">
        <v>285</v>
      </c>
      <c r="AL5" s="6">
        <f t="shared" si="7"/>
        <v>1.29</v>
      </c>
      <c r="AM5" t="s">
        <v>2</v>
      </c>
      <c r="AN5" s="10" t="s">
        <v>2</v>
      </c>
      <c r="AO5" s="6">
        <f t="shared" si="8"/>
        <v>11.370228846458945</v>
      </c>
      <c r="AP5" s="8" t="e">
        <f t="shared" si="9"/>
        <v>#VALUE!</v>
      </c>
    </row>
    <row r="6" spans="1:42" x14ac:dyDescent="0.3">
      <c r="A6" t="s">
        <v>296</v>
      </c>
      <c r="B6" t="s">
        <v>297</v>
      </c>
      <c r="C6" t="s">
        <v>298</v>
      </c>
      <c r="D6" t="s">
        <v>299</v>
      </c>
      <c r="E6" t="s">
        <v>277</v>
      </c>
      <c r="F6" t="s">
        <v>277</v>
      </c>
      <c r="G6" t="s">
        <v>300</v>
      </c>
      <c r="H6" s="11">
        <v>1687</v>
      </c>
      <c r="I6">
        <v>2.7</v>
      </c>
      <c r="J6">
        <v>0</v>
      </c>
      <c r="K6">
        <v>1</v>
      </c>
      <c r="L6" t="s">
        <v>52</v>
      </c>
      <c r="M6" t="s">
        <v>301</v>
      </c>
      <c r="N6" t="s">
        <v>10</v>
      </c>
      <c r="O6" t="s">
        <v>267</v>
      </c>
      <c r="P6" t="s">
        <v>302</v>
      </c>
      <c r="Q6" t="s">
        <v>281</v>
      </c>
      <c r="R6" t="s">
        <v>303</v>
      </c>
      <c r="S6" s="6">
        <f t="shared" si="0"/>
        <v>4.6500000000000004</v>
      </c>
      <c r="T6" s="6">
        <f t="shared" si="1"/>
        <v>16.982271788061325</v>
      </c>
      <c r="U6" t="s">
        <v>304</v>
      </c>
      <c r="V6" t="str">
        <f t="shared" si="2"/>
        <v>800nH</v>
      </c>
      <c r="W6" s="7">
        <f t="shared" si="3"/>
        <v>800</v>
      </c>
      <c r="X6" t="str">
        <f t="shared" si="4"/>
        <v>nH</v>
      </c>
      <c r="Y6">
        <f t="shared" si="5"/>
        <v>1.0000000000000001E-9</v>
      </c>
      <c r="Z6" s="8">
        <f t="shared" si="6"/>
        <v>8.0000000000000007E-7</v>
      </c>
      <c r="AA6" t="s">
        <v>284</v>
      </c>
      <c r="AB6" t="s">
        <v>270</v>
      </c>
      <c r="AC6">
        <v>1730</v>
      </c>
      <c r="AD6">
        <v>4300</v>
      </c>
      <c r="AE6">
        <v>2.7</v>
      </c>
      <c r="AF6" s="9">
        <v>7.6</v>
      </c>
      <c r="AG6" s="9">
        <v>2.8</v>
      </c>
      <c r="AH6" t="s">
        <v>2</v>
      </c>
      <c r="AI6" s="9">
        <v>21.3</v>
      </c>
      <c r="AJ6" t="s">
        <v>271</v>
      </c>
      <c r="AK6" t="s">
        <v>305</v>
      </c>
      <c r="AL6" s="6">
        <f t="shared" si="7"/>
        <v>2</v>
      </c>
      <c r="AM6" t="s">
        <v>2</v>
      </c>
      <c r="AN6" s="10" t="s">
        <v>2</v>
      </c>
      <c r="AO6" s="6">
        <f t="shared" si="8"/>
        <v>33.964543576122651</v>
      </c>
      <c r="AP6" s="8">
        <f t="shared" si="9"/>
        <v>40.46603514059661</v>
      </c>
    </row>
    <row r="7" spans="1:42" x14ac:dyDescent="0.3">
      <c r="A7" t="s">
        <v>2</v>
      </c>
      <c r="B7" t="s">
        <v>2</v>
      </c>
      <c r="C7" t="s">
        <v>306</v>
      </c>
      <c r="D7" t="s">
        <v>307</v>
      </c>
      <c r="E7" t="s">
        <v>277</v>
      </c>
      <c r="F7" t="s">
        <v>277</v>
      </c>
      <c r="G7" t="s">
        <v>308</v>
      </c>
      <c r="H7">
        <v>0</v>
      </c>
      <c r="I7">
        <v>1.7097899999999999</v>
      </c>
      <c r="J7">
        <v>0</v>
      </c>
      <c r="K7">
        <v>1500</v>
      </c>
      <c r="L7" t="s">
        <v>52</v>
      </c>
      <c r="M7" t="s">
        <v>301</v>
      </c>
      <c r="N7" t="s">
        <v>10</v>
      </c>
      <c r="O7" t="s">
        <v>267</v>
      </c>
      <c r="P7" t="s">
        <v>302</v>
      </c>
      <c r="Q7" t="s">
        <v>295</v>
      </c>
      <c r="R7" t="s">
        <v>303</v>
      </c>
      <c r="S7" s="6">
        <f t="shared" si="0"/>
        <v>4.6500000000000004</v>
      </c>
      <c r="T7" s="6">
        <f t="shared" si="1"/>
        <v>16.982271788061325</v>
      </c>
      <c r="U7" t="s">
        <v>309</v>
      </c>
      <c r="V7" t="str">
        <f t="shared" si="2"/>
        <v>40nH</v>
      </c>
      <c r="W7" s="7">
        <f t="shared" si="3"/>
        <v>40</v>
      </c>
      <c r="X7" t="str">
        <f t="shared" si="4"/>
        <v>nH</v>
      </c>
      <c r="Y7">
        <f t="shared" si="5"/>
        <v>1.0000000000000001E-9</v>
      </c>
      <c r="Z7" s="8">
        <f t="shared" si="6"/>
        <v>4.0000000000000001E-8</v>
      </c>
      <c r="AA7" t="s">
        <v>310</v>
      </c>
      <c r="AB7" t="s">
        <v>311</v>
      </c>
      <c r="AC7">
        <v>83</v>
      </c>
      <c r="AD7">
        <v>750</v>
      </c>
      <c r="AE7">
        <v>2.6</v>
      </c>
      <c r="AF7" s="9">
        <v>7.6</v>
      </c>
      <c r="AG7" s="9">
        <v>2.8</v>
      </c>
      <c r="AH7" t="s">
        <v>2</v>
      </c>
      <c r="AI7" s="9">
        <v>21.3</v>
      </c>
      <c r="AJ7" t="s">
        <v>271</v>
      </c>
      <c r="AK7" t="s">
        <v>305</v>
      </c>
      <c r="AL7" s="6">
        <f t="shared" si="7"/>
        <v>2</v>
      </c>
      <c r="AM7" t="s">
        <v>2</v>
      </c>
      <c r="AN7" s="10" t="s">
        <v>2</v>
      </c>
      <c r="AO7" s="6">
        <f t="shared" si="8"/>
        <v>33.964543576122651</v>
      </c>
      <c r="AP7" s="8">
        <f t="shared" si="9"/>
        <v>180.96961070853857</v>
      </c>
    </row>
    <row r="8" spans="1:42" x14ac:dyDescent="0.3">
      <c r="A8" t="s">
        <v>296</v>
      </c>
      <c r="B8" t="s">
        <v>312</v>
      </c>
      <c r="C8" t="s">
        <v>313</v>
      </c>
      <c r="D8" t="s">
        <v>314</v>
      </c>
      <c r="E8" t="s">
        <v>277</v>
      </c>
      <c r="F8" t="s">
        <v>277</v>
      </c>
      <c r="G8" t="s">
        <v>315</v>
      </c>
      <c r="H8">
        <v>0</v>
      </c>
      <c r="I8">
        <v>1.5077100000000001</v>
      </c>
      <c r="J8">
        <v>0</v>
      </c>
      <c r="K8">
        <v>1500</v>
      </c>
      <c r="L8" t="s">
        <v>52</v>
      </c>
      <c r="M8" t="s">
        <v>301</v>
      </c>
      <c r="N8" t="s">
        <v>10</v>
      </c>
      <c r="O8" t="s">
        <v>267</v>
      </c>
      <c r="P8" t="s">
        <v>302</v>
      </c>
      <c r="Q8" t="s">
        <v>295</v>
      </c>
      <c r="R8" t="s">
        <v>303</v>
      </c>
      <c r="S8" s="6">
        <f t="shared" si="0"/>
        <v>4.6500000000000004</v>
      </c>
      <c r="T8" s="6">
        <f t="shared" si="1"/>
        <v>16.982271788061325</v>
      </c>
      <c r="U8" t="s">
        <v>316</v>
      </c>
      <c r="V8" t="str">
        <f t="shared" si="2"/>
        <v>200nH</v>
      </c>
      <c r="W8" s="7">
        <f t="shared" si="3"/>
        <v>200</v>
      </c>
      <c r="X8" t="str">
        <f t="shared" si="4"/>
        <v>nH</v>
      </c>
      <c r="Y8">
        <f t="shared" si="5"/>
        <v>1.0000000000000001E-9</v>
      </c>
      <c r="Z8" s="8">
        <f t="shared" si="6"/>
        <v>2.0000000000000002E-7</v>
      </c>
      <c r="AA8" t="s">
        <v>284</v>
      </c>
      <c r="AB8" t="s">
        <v>270</v>
      </c>
      <c r="AC8">
        <v>430</v>
      </c>
      <c r="AD8">
        <v>750</v>
      </c>
      <c r="AE8">
        <v>2.7</v>
      </c>
      <c r="AF8" s="9">
        <v>7.6</v>
      </c>
      <c r="AG8" s="9">
        <v>2.8</v>
      </c>
      <c r="AH8" t="s">
        <v>2</v>
      </c>
      <c r="AI8" s="9">
        <v>21.3</v>
      </c>
      <c r="AJ8" t="s">
        <v>271</v>
      </c>
      <c r="AK8" t="s">
        <v>305</v>
      </c>
      <c r="AL8" s="6">
        <f t="shared" si="7"/>
        <v>2</v>
      </c>
      <c r="AM8" t="s">
        <v>2</v>
      </c>
      <c r="AN8" s="10" t="s">
        <v>2</v>
      </c>
      <c r="AO8" s="6">
        <f t="shared" si="8"/>
        <v>33.964543576122651</v>
      </c>
      <c r="AP8" s="8">
        <f t="shared" si="9"/>
        <v>80.932070281193219</v>
      </c>
    </row>
    <row r="9" spans="1:42" x14ac:dyDescent="0.3">
      <c r="A9" t="s">
        <v>317</v>
      </c>
      <c r="B9" t="s">
        <v>318</v>
      </c>
      <c r="C9" t="s">
        <v>319</v>
      </c>
      <c r="D9" t="s">
        <v>320</v>
      </c>
      <c r="E9" t="s">
        <v>277</v>
      </c>
      <c r="F9" t="s">
        <v>277</v>
      </c>
      <c r="G9" t="s">
        <v>321</v>
      </c>
      <c r="H9">
        <v>0</v>
      </c>
      <c r="I9">
        <v>2.16</v>
      </c>
      <c r="J9">
        <v>0</v>
      </c>
      <c r="K9">
        <v>1</v>
      </c>
      <c r="L9" t="s">
        <v>52</v>
      </c>
      <c r="M9" t="s">
        <v>322</v>
      </c>
      <c r="N9" t="s">
        <v>10</v>
      </c>
      <c r="O9" t="s">
        <v>267</v>
      </c>
      <c r="P9" t="s">
        <v>323</v>
      </c>
      <c r="Q9" t="s">
        <v>295</v>
      </c>
      <c r="R9" t="s">
        <v>324</v>
      </c>
      <c r="S9" s="6">
        <f t="shared" si="0"/>
        <v>5.8</v>
      </c>
      <c r="T9" s="6">
        <f t="shared" si="1"/>
        <v>26.420794216690162</v>
      </c>
      <c r="U9" t="s">
        <v>325</v>
      </c>
      <c r="V9" t="str">
        <f t="shared" si="2"/>
        <v>350nH</v>
      </c>
      <c r="W9" s="7">
        <f t="shared" si="3"/>
        <v>350</v>
      </c>
      <c r="X9" t="str">
        <f t="shared" si="4"/>
        <v>nH</v>
      </c>
      <c r="Y9">
        <f t="shared" si="5"/>
        <v>1.0000000000000001E-9</v>
      </c>
      <c r="Z9" s="8">
        <f t="shared" si="6"/>
        <v>3.5000000000000004E-7</v>
      </c>
      <c r="AA9" t="s">
        <v>326</v>
      </c>
      <c r="AB9" t="s">
        <v>270</v>
      </c>
      <c r="AC9">
        <v>470</v>
      </c>
      <c r="AD9">
        <v>750</v>
      </c>
      <c r="AE9">
        <v>1.68</v>
      </c>
      <c r="AF9" s="9">
        <v>7.9</v>
      </c>
      <c r="AG9" s="9">
        <v>4.7</v>
      </c>
      <c r="AH9" t="s">
        <v>2</v>
      </c>
      <c r="AI9" s="9">
        <v>37</v>
      </c>
      <c r="AJ9" t="s">
        <v>271</v>
      </c>
      <c r="AK9" t="s">
        <v>327</v>
      </c>
      <c r="AL9" s="6">
        <f t="shared" si="7"/>
        <v>1.7</v>
      </c>
      <c r="AM9" t="s">
        <v>2</v>
      </c>
      <c r="AN9" s="10" t="s">
        <v>2</v>
      </c>
      <c r="AO9" s="6">
        <f t="shared" si="8"/>
        <v>44.915350168373273</v>
      </c>
      <c r="AP9" s="8">
        <f t="shared" si="9"/>
        <v>61.17889458675387</v>
      </c>
    </row>
    <row r="10" spans="1:42" x14ac:dyDescent="0.3">
      <c r="A10" t="s">
        <v>317</v>
      </c>
      <c r="B10" t="s">
        <v>318</v>
      </c>
      <c r="C10" t="s">
        <v>328</v>
      </c>
      <c r="D10" t="s">
        <v>329</v>
      </c>
      <c r="E10" t="s">
        <v>277</v>
      </c>
      <c r="F10" t="s">
        <v>277</v>
      </c>
      <c r="G10" t="s">
        <v>330</v>
      </c>
      <c r="H10">
        <v>0</v>
      </c>
      <c r="I10">
        <v>0.67695000000000005</v>
      </c>
      <c r="J10">
        <v>0</v>
      </c>
      <c r="K10">
        <v>6000</v>
      </c>
      <c r="L10" t="s">
        <v>52</v>
      </c>
      <c r="M10" t="s">
        <v>322</v>
      </c>
      <c r="N10" t="s">
        <v>10</v>
      </c>
      <c r="O10" t="s">
        <v>267</v>
      </c>
      <c r="P10" t="s">
        <v>323</v>
      </c>
      <c r="Q10" t="s">
        <v>331</v>
      </c>
      <c r="R10" t="s">
        <v>324</v>
      </c>
      <c r="S10" s="6">
        <f t="shared" si="0"/>
        <v>5.8</v>
      </c>
      <c r="T10" s="6">
        <f t="shared" si="1"/>
        <v>26.420794216690162</v>
      </c>
      <c r="U10" t="s">
        <v>304</v>
      </c>
      <c r="V10" t="str">
        <f t="shared" si="2"/>
        <v>800nH</v>
      </c>
      <c r="W10" s="7">
        <f t="shared" si="3"/>
        <v>800</v>
      </c>
      <c r="X10" t="str">
        <f t="shared" si="4"/>
        <v>nH</v>
      </c>
      <c r="Y10">
        <f t="shared" si="5"/>
        <v>1.0000000000000001E-9</v>
      </c>
      <c r="Z10" s="8">
        <f t="shared" si="6"/>
        <v>8.0000000000000007E-7</v>
      </c>
      <c r="AA10" t="s">
        <v>284</v>
      </c>
      <c r="AB10" t="s">
        <v>270</v>
      </c>
      <c r="AC10">
        <v>1070</v>
      </c>
      <c r="AD10" t="s">
        <v>2</v>
      </c>
      <c r="AE10">
        <v>1.68</v>
      </c>
      <c r="AF10" s="9">
        <v>7.9</v>
      </c>
      <c r="AG10" s="9">
        <v>4.7</v>
      </c>
      <c r="AH10" t="s">
        <v>2</v>
      </c>
      <c r="AI10" s="9">
        <v>37</v>
      </c>
      <c r="AJ10" t="s">
        <v>271</v>
      </c>
      <c r="AK10" t="s">
        <v>327</v>
      </c>
      <c r="AL10" s="6">
        <f t="shared" si="7"/>
        <v>1.7</v>
      </c>
      <c r="AM10" t="s">
        <v>2</v>
      </c>
      <c r="AN10" s="10" t="s">
        <v>2</v>
      </c>
      <c r="AO10" s="6">
        <f t="shared" si="8"/>
        <v>44.915350168373273</v>
      </c>
      <c r="AP10" s="8">
        <f t="shared" si="9"/>
        <v>40.46603514059661</v>
      </c>
    </row>
    <row r="11" spans="1:42" x14ac:dyDescent="0.3">
      <c r="A11" t="s">
        <v>2</v>
      </c>
      <c r="B11" t="s">
        <v>2</v>
      </c>
      <c r="C11" t="s">
        <v>332</v>
      </c>
      <c r="D11" t="s">
        <v>333</v>
      </c>
      <c r="E11" t="s">
        <v>277</v>
      </c>
      <c r="F11" t="s">
        <v>277</v>
      </c>
      <c r="G11" t="s">
        <v>334</v>
      </c>
      <c r="H11">
        <v>0</v>
      </c>
      <c r="I11">
        <v>0.56835999999999998</v>
      </c>
      <c r="J11">
        <v>0</v>
      </c>
      <c r="K11">
        <v>6000</v>
      </c>
      <c r="L11" t="s">
        <v>52</v>
      </c>
      <c r="M11" t="s">
        <v>322</v>
      </c>
      <c r="N11" t="s">
        <v>10</v>
      </c>
      <c r="O11" t="s">
        <v>267</v>
      </c>
      <c r="P11" t="s">
        <v>323</v>
      </c>
      <c r="Q11" t="s">
        <v>2</v>
      </c>
      <c r="R11" t="s">
        <v>324</v>
      </c>
      <c r="S11" s="6">
        <f t="shared" si="0"/>
        <v>5.8</v>
      </c>
      <c r="T11" s="6">
        <f t="shared" si="1"/>
        <v>26.420794216690162</v>
      </c>
      <c r="U11" t="s">
        <v>2</v>
      </c>
      <c r="V11" t="str">
        <f t="shared" si="2"/>
        <v>-</v>
      </c>
      <c r="W11" s="7" t="e">
        <f t="shared" si="3"/>
        <v>#VALUE!</v>
      </c>
      <c r="X11" t="str">
        <f t="shared" si="4"/>
        <v>-</v>
      </c>
      <c r="Y11">
        <f t="shared" si="5"/>
        <v>0</v>
      </c>
      <c r="Z11" s="8" t="e">
        <f t="shared" si="6"/>
        <v>#VALUE!</v>
      </c>
      <c r="AA11" t="s">
        <v>2</v>
      </c>
      <c r="AB11" t="s">
        <v>270</v>
      </c>
      <c r="AC11" t="s">
        <v>2</v>
      </c>
      <c r="AD11" t="s">
        <v>2</v>
      </c>
      <c r="AE11">
        <v>1.68</v>
      </c>
      <c r="AF11" s="9">
        <v>7.9</v>
      </c>
      <c r="AG11" s="9">
        <v>4.7</v>
      </c>
      <c r="AH11" t="s">
        <v>2</v>
      </c>
      <c r="AI11" s="9">
        <v>37</v>
      </c>
      <c r="AJ11" t="s">
        <v>271</v>
      </c>
      <c r="AK11" t="s">
        <v>327</v>
      </c>
      <c r="AL11" s="6">
        <f t="shared" si="7"/>
        <v>1.7</v>
      </c>
      <c r="AM11" t="s">
        <v>2</v>
      </c>
      <c r="AN11" s="10" t="s">
        <v>2</v>
      </c>
      <c r="AO11" s="6">
        <f t="shared" si="8"/>
        <v>44.915350168373273</v>
      </c>
      <c r="AP11" s="8" t="e">
        <f t="shared" si="9"/>
        <v>#VALUE!</v>
      </c>
    </row>
    <row r="12" spans="1:42" x14ac:dyDescent="0.3">
      <c r="A12" t="s">
        <v>317</v>
      </c>
      <c r="B12" t="s">
        <v>318</v>
      </c>
      <c r="C12" t="s">
        <v>335</v>
      </c>
      <c r="D12" t="s">
        <v>336</v>
      </c>
      <c r="E12" t="s">
        <v>277</v>
      </c>
      <c r="F12" t="s">
        <v>277</v>
      </c>
      <c r="G12" t="s">
        <v>334</v>
      </c>
      <c r="H12">
        <v>0</v>
      </c>
      <c r="I12">
        <v>1.7255199999999999</v>
      </c>
      <c r="J12">
        <v>0</v>
      </c>
      <c r="K12">
        <v>6000</v>
      </c>
      <c r="L12" t="s">
        <v>52</v>
      </c>
      <c r="M12" t="s">
        <v>322</v>
      </c>
      <c r="N12" t="s">
        <v>10</v>
      </c>
      <c r="O12" t="s">
        <v>267</v>
      </c>
      <c r="P12" t="s">
        <v>323</v>
      </c>
      <c r="Q12" t="s">
        <v>2</v>
      </c>
      <c r="R12" t="s">
        <v>324</v>
      </c>
      <c r="S12" s="6">
        <f t="shared" si="0"/>
        <v>5.8</v>
      </c>
      <c r="T12" s="6">
        <f t="shared" si="1"/>
        <v>26.420794216690162</v>
      </c>
      <c r="U12" t="s">
        <v>2</v>
      </c>
      <c r="V12" t="str">
        <f t="shared" si="2"/>
        <v>-</v>
      </c>
      <c r="W12" s="7" t="e">
        <f t="shared" si="3"/>
        <v>#VALUE!</v>
      </c>
      <c r="X12" t="str">
        <f t="shared" si="4"/>
        <v>-</v>
      </c>
      <c r="Y12">
        <f t="shared" si="5"/>
        <v>0</v>
      </c>
      <c r="Z12" s="8" t="e">
        <f t="shared" si="6"/>
        <v>#VALUE!</v>
      </c>
      <c r="AA12" t="s">
        <v>2</v>
      </c>
      <c r="AB12" t="s">
        <v>270</v>
      </c>
      <c r="AC12" t="s">
        <v>2</v>
      </c>
      <c r="AD12" t="s">
        <v>2</v>
      </c>
      <c r="AE12">
        <v>1.68</v>
      </c>
      <c r="AF12" s="9">
        <v>7.9</v>
      </c>
      <c r="AG12" s="9">
        <v>4.7</v>
      </c>
      <c r="AH12" t="s">
        <v>2</v>
      </c>
      <c r="AI12" s="9">
        <v>37</v>
      </c>
      <c r="AJ12" t="s">
        <v>271</v>
      </c>
      <c r="AK12" t="s">
        <v>327</v>
      </c>
      <c r="AL12" s="6">
        <f t="shared" si="7"/>
        <v>1.7</v>
      </c>
      <c r="AM12" t="s">
        <v>2</v>
      </c>
      <c r="AN12" s="10" t="s">
        <v>2</v>
      </c>
      <c r="AO12" s="6">
        <f t="shared" si="8"/>
        <v>44.915350168373273</v>
      </c>
      <c r="AP12" s="8" t="e">
        <f t="shared" si="9"/>
        <v>#VALUE!</v>
      </c>
    </row>
    <row r="13" spans="1:42" x14ac:dyDescent="0.3">
      <c r="A13" t="s">
        <v>337</v>
      </c>
      <c r="B13" t="s">
        <v>338</v>
      </c>
      <c r="C13" t="s">
        <v>339</v>
      </c>
      <c r="D13">
        <v>5695261721</v>
      </c>
      <c r="E13" t="s">
        <v>264</v>
      </c>
      <c r="F13" t="s">
        <v>264</v>
      </c>
      <c r="G13" t="s">
        <v>265</v>
      </c>
      <c r="H13">
        <v>172</v>
      </c>
      <c r="I13">
        <v>1.98</v>
      </c>
      <c r="J13">
        <v>0</v>
      </c>
      <c r="K13">
        <v>1</v>
      </c>
      <c r="L13" t="s">
        <v>11</v>
      </c>
      <c r="M13" t="s">
        <v>2</v>
      </c>
      <c r="N13" t="s">
        <v>10</v>
      </c>
      <c r="O13" t="s">
        <v>267</v>
      </c>
      <c r="P13" t="s">
        <v>2</v>
      </c>
      <c r="Q13">
        <v>95</v>
      </c>
      <c r="R13" t="s">
        <v>340</v>
      </c>
      <c r="S13" s="6">
        <f t="shared" si="0"/>
        <v>3</v>
      </c>
      <c r="T13" s="6">
        <f t="shared" si="1"/>
        <v>7.0685834705770345</v>
      </c>
      <c r="U13" t="s">
        <v>2</v>
      </c>
      <c r="V13" t="str">
        <f t="shared" si="2"/>
        <v>-</v>
      </c>
      <c r="W13" s="7" t="e">
        <f t="shared" si="3"/>
        <v>#VALUE!</v>
      </c>
      <c r="X13" t="str">
        <f t="shared" si="4"/>
        <v>-</v>
      </c>
      <c r="Y13">
        <f t="shared" si="5"/>
        <v>0</v>
      </c>
      <c r="Z13" s="8" t="e">
        <f t="shared" si="6"/>
        <v>#VALUE!</v>
      </c>
      <c r="AA13" t="s">
        <v>269</v>
      </c>
      <c r="AB13" t="s">
        <v>270</v>
      </c>
      <c r="AC13" t="s">
        <v>2</v>
      </c>
      <c r="AD13">
        <v>3000</v>
      </c>
      <c r="AE13">
        <v>44</v>
      </c>
      <c r="AF13" s="9">
        <v>38</v>
      </c>
      <c r="AG13" s="9">
        <v>86.7</v>
      </c>
      <c r="AH13">
        <v>74</v>
      </c>
      <c r="AI13" s="9">
        <v>3310</v>
      </c>
      <c r="AJ13" t="s">
        <v>271</v>
      </c>
      <c r="AK13" t="s">
        <v>341</v>
      </c>
      <c r="AL13" s="6">
        <f t="shared" si="7"/>
        <v>8.0500000000000007</v>
      </c>
      <c r="AM13" t="s">
        <v>2</v>
      </c>
      <c r="AN13" s="10" t="s">
        <v>2</v>
      </c>
      <c r="AO13" s="6">
        <f t="shared" si="8"/>
        <v>56.902096938145135</v>
      </c>
      <c r="AP13" s="8" t="e">
        <f t="shared" si="9"/>
        <v>#VALUE!</v>
      </c>
    </row>
    <row r="14" spans="1:42" x14ac:dyDescent="0.3">
      <c r="A14" t="s">
        <v>342</v>
      </c>
      <c r="B14" t="s">
        <v>343</v>
      </c>
      <c r="C14" t="s">
        <v>344</v>
      </c>
      <c r="D14" t="s">
        <v>345</v>
      </c>
      <c r="E14" t="s">
        <v>277</v>
      </c>
      <c r="F14" t="s">
        <v>277</v>
      </c>
      <c r="G14" t="s">
        <v>346</v>
      </c>
      <c r="H14" s="11">
        <v>5984</v>
      </c>
      <c r="I14">
        <v>2.34</v>
      </c>
      <c r="J14">
        <v>0</v>
      </c>
      <c r="K14">
        <v>1</v>
      </c>
      <c r="L14" t="s">
        <v>52</v>
      </c>
      <c r="M14" t="s">
        <v>347</v>
      </c>
      <c r="N14" t="s">
        <v>10</v>
      </c>
      <c r="O14" t="s">
        <v>267</v>
      </c>
      <c r="P14" t="s">
        <v>348</v>
      </c>
      <c r="Q14" t="s">
        <v>281</v>
      </c>
      <c r="R14" t="s">
        <v>349</v>
      </c>
      <c r="S14" s="6">
        <f t="shared" si="0"/>
        <v>7.35</v>
      </c>
      <c r="T14" s="6">
        <f t="shared" si="1"/>
        <v>42.429172282138644</v>
      </c>
      <c r="U14" t="s">
        <v>350</v>
      </c>
      <c r="V14" t="str">
        <f t="shared" si="2"/>
        <v>2µH</v>
      </c>
      <c r="W14" s="7">
        <f t="shared" si="3"/>
        <v>2</v>
      </c>
      <c r="X14" t="str">
        <f t="shared" si="4"/>
        <v>µH</v>
      </c>
      <c r="Y14">
        <f t="shared" si="5"/>
        <v>9.9999999999999995E-7</v>
      </c>
      <c r="Z14" s="8">
        <f t="shared" si="6"/>
        <v>1.9999999999999999E-6</v>
      </c>
      <c r="AA14" t="s">
        <v>284</v>
      </c>
      <c r="AB14" t="s">
        <v>270</v>
      </c>
      <c r="AC14">
        <v>2270</v>
      </c>
      <c r="AD14">
        <v>4300</v>
      </c>
      <c r="AE14">
        <v>1.43</v>
      </c>
      <c r="AF14" s="9">
        <v>10</v>
      </c>
      <c r="AG14" s="9">
        <v>7</v>
      </c>
      <c r="AH14" t="s">
        <v>2</v>
      </c>
      <c r="AI14" s="9">
        <v>70</v>
      </c>
      <c r="AJ14" t="s">
        <v>271</v>
      </c>
      <c r="AK14" t="s">
        <v>351</v>
      </c>
      <c r="AL14" s="6">
        <f t="shared" si="7"/>
        <v>2.1</v>
      </c>
      <c r="AM14" t="s">
        <v>2</v>
      </c>
      <c r="AN14" s="10" t="s">
        <v>2</v>
      </c>
      <c r="AO14" s="6">
        <f t="shared" si="8"/>
        <v>89.101261792491158</v>
      </c>
      <c r="AP14" s="8">
        <f t="shared" si="9"/>
        <v>25.592967784139454</v>
      </c>
    </row>
    <row r="15" spans="1:42" x14ac:dyDescent="0.3">
      <c r="A15" t="s">
        <v>342</v>
      </c>
      <c r="B15" t="s">
        <v>352</v>
      </c>
      <c r="C15" t="s">
        <v>353</v>
      </c>
      <c r="D15" t="s">
        <v>354</v>
      </c>
      <c r="E15" t="s">
        <v>277</v>
      </c>
      <c r="F15" t="s">
        <v>277</v>
      </c>
      <c r="G15" t="s">
        <v>355</v>
      </c>
      <c r="H15" s="11">
        <v>5070</v>
      </c>
      <c r="I15">
        <v>3.22</v>
      </c>
      <c r="J15">
        <v>0</v>
      </c>
      <c r="K15">
        <v>1</v>
      </c>
      <c r="L15" t="s">
        <v>52</v>
      </c>
      <c r="M15" t="s">
        <v>347</v>
      </c>
      <c r="N15" t="s">
        <v>10</v>
      </c>
      <c r="O15" t="s">
        <v>267</v>
      </c>
      <c r="P15" t="s">
        <v>348</v>
      </c>
      <c r="Q15" t="s">
        <v>295</v>
      </c>
      <c r="R15" t="s">
        <v>349</v>
      </c>
      <c r="S15" s="6">
        <f t="shared" si="0"/>
        <v>7.35</v>
      </c>
      <c r="T15" s="6">
        <f t="shared" si="1"/>
        <v>42.429172282138644</v>
      </c>
      <c r="U15" t="s">
        <v>356</v>
      </c>
      <c r="V15" t="str">
        <f t="shared" si="2"/>
        <v>63nH</v>
      </c>
      <c r="W15" s="7">
        <f t="shared" si="3"/>
        <v>63</v>
      </c>
      <c r="X15" t="str">
        <f t="shared" si="4"/>
        <v>nH</v>
      </c>
      <c r="Y15">
        <f t="shared" si="5"/>
        <v>1.0000000000000001E-9</v>
      </c>
      <c r="Z15" s="8">
        <f t="shared" si="6"/>
        <v>6.3000000000000008E-8</v>
      </c>
      <c r="AA15" t="s">
        <v>357</v>
      </c>
      <c r="AB15" t="s">
        <v>311</v>
      </c>
      <c r="AC15">
        <v>72</v>
      </c>
      <c r="AD15">
        <v>750</v>
      </c>
      <c r="AE15">
        <v>1.43</v>
      </c>
      <c r="AF15" s="9">
        <v>10</v>
      </c>
      <c r="AG15" s="9">
        <v>7</v>
      </c>
      <c r="AH15" t="s">
        <v>2</v>
      </c>
      <c r="AI15" s="9">
        <v>70</v>
      </c>
      <c r="AJ15" t="s">
        <v>271</v>
      </c>
      <c r="AK15" t="s">
        <v>351</v>
      </c>
      <c r="AL15" s="6">
        <f t="shared" si="7"/>
        <v>2.1</v>
      </c>
      <c r="AM15" t="s">
        <v>2</v>
      </c>
      <c r="AN15" s="10" t="s">
        <v>2</v>
      </c>
      <c r="AO15" s="6">
        <f t="shared" si="8"/>
        <v>89.101261792491158</v>
      </c>
      <c r="AP15" s="8">
        <f t="shared" si="9"/>
        <v>144.20003742596876</v>
      </c>
    </row>
    <row r="16" spans="1:42" x14ac:dyDescent="0.3">
      <c r="A16" t="s">
        <v>342</v>
      </c>
      <c r="B16" t="s">
        <v>358</v>
      </c>
      <c r="C16" t="s">
        <v>359</v>
      </c>
      <c r="D16" t="s">
        <v>360</v>
      </c>
      <c r="E16" t="s">
        <v>277</v>
      </c>
      <c r="F16" t="s">
        <v>277</v>
      </c>
      <c r="G16" t="s">
        <v>361</v>
      </c>
      <c r="H16">
        <v>17</v>
      </c>
      <c r="I16">
        <v>2.9</v>
      </c>
      <c r="J16">
        <v>0</v>
      </c>
      <c r="K16">
        <v>1</v>
      </c>
      <c r="L16" t="s">
        <v>52</v>
      </c>
      <c r="M16" t="s">
        <v>347</v>
      </c>
      <c r="N16" t="s">
        <v>10</v>
      </c>
      <c r="O16" t="s">
        <v>267</v>
      </c>
      <c r="P16" t="s">
        <v>348</v>
      </c>
      <c r="Q16" t="s">
        <v>331</v>
      </c>
      <c r="R16" t="s">
        <v>349</v>
      </c>
      <c r="S16" s="6">
        <f t="shared" si="0"/>
        <v>7.35</v>
      </c>
      <c r="T16" s="6">
        <f t="shared" si="1"/>
        <v>42.429172282138644</v>
      </c>
      <c r="U16" t="s">
        <v>362</v>
      </c>
      <c r="V16" t="str">
        <f t="shared" si="2"/>
        <v>1µH</v>
      </c>
      <c r="W16" s="7">
        <f t="shared" si="3"/>
        <v>1</v>
      </c>
      <c r="X16" t="str">
        <f t="shared" si="4"/>
        <v>µH</v>
      </c>
      <c r="Y16">
        <f t="shared" si="5"/>
        <v>9.9999999999999995E-7</v>
      </c>
      <c r="Z16" s="8">
        <f t="shared" si="6"/>
        <v>9.9999999999999995E-7</v>
      </c>
      <c r="AA16" t="s">
        <v>284</v>
      </c>
      <c r="AB16" t="s">
        <v>270</v>
      </c>
      <c r="AC16">
        <v>1140</v>
      </c>
      <c r="AD16" t="s">
        <v>2</v>
      </c>
      <c r="AE16">
        <v>1.43</v>
      </c>
      <c r="AF16" s="9">
        <v>10</v>
      </c>
      <c r="AG16" s="9">
        <v>7</v>
      </c>
      <c r="AH16" t="s">
        <v>2</v>
      </c>
      <c r="AI16" s="9">
        <v>70</v>
      </c>
      <c r="AJ16" t="s">
        <v>271</v>
      </c>
      <c r="AK16" t="s">
        <v>351</v>
      </c>
      <c r="AL16" s="6">
        <f t="shared" si="7"/>
        <v>2.1</v>
      </c>
      <c r="AM16" t="s">
        <v>2</v>
      </c>
      <c r="AN16" s="10" t="s">
        <v>2</v>
      </c>
      <c r="AO16" s="6">
        <f t="shared" si="8"/>
        <v>89.101261792491158</v>
      </c>
      <c r="AP16" s="8">
        <f t="shared" si="9"/>
        <v>36.193922141707716</v>
      </c>
    </row>
    <row r="17" spans="1:42" x14ac:dyDescent="0.3">
      <c r="A17" t="s">
        <v>342</v>
      </c>
      <c r="B17" t="s">
        <v>343</v>
      </c>
      <c r="C17" t="s">
        <v>363</v>
      </c>
      <c r="D17" t="s">
        <v>364</v>
      </c>
      <c r="E17" t="s">
        <v>277</v>
      </c>
      <c r="F17" t="s">
        <v>277</v>
      </c>
      <c r="G17" t="s">
        <v>365</v>
      </c>
      <c r="H17" s="11">
        <v>12516</v>
      </c>
      <c r="I17">
        <v>3.05</v>
      </c>
      <c r="J17">
        <v>0</v>
      </c>
      <c r="K17">
        <v>1</v>
      </c>
      <c r="L17" t="s">
        <v>52</v>
      </c>
      <c r="M17" t="s">
        <v>347</v>
      </c>
      <c r="N17" t="s">
        <v>10</v>
      </c>
      <c r="O17" t="s">
        <v>267</v>
      </c>
      <c r="P17" t="s">
        <v>348</v>
      </c>
      <c r="Q17" t="s">
        <v>331</v>
      </c>
      <c r="R17" t="s">
        <v>349</v>
      </c>
      <c r="S17" s="6">
        <f t="shared" si="0"/>
        <v>7.35</v>
      </c>
      <c r="T17" s="6">
        <f t="shared" si="1"/>
        <v>42.429172282138644</v>
      </c>
      <c r="U17" t="s">
        <v>366</v>
      </c>
      <c r="V17" t="str">
        <f t="shared" si="2"/>
        <v>100nH</v>
      </c>
      <c r="W17" s="7">
        <f t="shared" si="3"/>
        <v>100</v>
      </c>
      <c r="X17" t="str">
        <f t="shared" si="4"/>
        <v>nH</v>
      </c>
      <c r="Y17">
        <f t="shared" si="5"/>
        <v>1.0000000000000001E-9</v>
      </c>
      <c r="Z17" s="8">
        <f t="shared" si="6"/>
        <v>1.0000000000000001E-7</v>
      </c>
      <c r="AA17" t="s">
        <v>357</v>
      </c>
      <c r="AB17" t="s">
        <v>311</v>
      </c>
      <c r="AC17">
        <v>114</v>
      </c>
      <c r="AD17" t="s">
        <v>2</v>
      </c>
      <c r="AE17">
        <v>1.43</v>
      </c>
      <c r="AF17" s="9">
        <v>10</v>
      </c>
      <c r="AG17" s="9">
        <v>7</v>
      </c>
      <c r="AH17" t="s">
        <v>2</v>
      </c>
      <c r="AI17" s="9">
        <v>70</v>
      </c>
      <c r="AJ17" t="s">
        <v>271</v>
      </c>
      <c r="AK17" t="s">
        <v>351</v>
      </c>
      <c r="AL17" s="6">
        <f t="shared" si="7"/>
        <v>2.1</v>
      </c>
      <c r="AM17" t="s">
        <v>2</v>
      </c>
      <c r="AN17" s="10" t="s">
        <v>2</v>
      </c>
      <c r="AO17" s="6">
        <f t="shared" si="8"/>
        <v>89.101261792491158</v>
      </c>
      <c r="AP17" s="8">
        <f t="shared" si="9"/>
        <v>114.45523142259596</v>
      </c>
    </row>
    <row r="18" spans="1:42" x14ac:dyDescent="0.3">
      <c r="A18" t="s">
        <v>342</v>
      </c>
      <c r="B18" t="s">
        <v>343</v>
      </c>
      <c r="C18" t="s">
        <v>367</v>
      </c>
      <c r="D18" t="s">
        <v>368</v>
      </c>
      <c r="E18" t="s">
        <v>277</v>
      </c>
      <c r="F18" t="s">
        <v>277</v>
      </c>
      <c r="G18" t="s">
        <v>289</v>
      </c>
      <c r="H18">
        <v>0</v>
      </c>
      <c r="I18">
        <v>2.9945599999999999</v>
      </c>
      <c r="J18">
        <v>0</v>
      </c>
      <c r="K18">
        <v>6000</v>
      </c>
      <c r="L18" t="s">
        <v>52</v>
      </c>
      <c r="M18" t="s">
        <v>347</v>
      </c>
      <c r="N18" t="s">
        <v>10</v>
      </c>
      <c r="O18" t="s">
        <v>267</v>
      </c>
      <c r="P18" t="s">
        <v>348</v>
      </c>
      <c r="Q18" t="s">
        <v>290</v>
      </c>
      <c r="R18" t="s">
        <v>349</v>
      </c>
      <c r="S18" s="6">
        <f t="shared" si="0"/>
        <v>7.35</v>
      </c>
      <c r="T18" s="6">
        <f t="shared" si="1"/>
        <v>42.429172282138644</v>
      </c>
      <c r="U18" t="s">
        <v>291</v>
      </c>
      <c r="V18" t="str">
        <f t="shared" si="2"/>
        <v>25nH</v>
      </c>
      <c r="W18" s="7">
        <f t="shared" si="3"/>
        <v>25</v>
      </c>
      <c r="X18" t="str">
        <f t="shared" si="4"/>
        <v>nH</v>
      </c>
      <c r="Y18">
        <f t="shared" si="5"/>
        <v>1.0000000000000001E-9</v>
      </c>
      <c r="Z18" s="8">
        <f t="shared" si="6"/>
        <v>2.5000000000000002E-8</v>
      </c>
      <c r="AA18" t="s">
        <v>357</v>
      </c>
      <c r="AB18" t="s">
        <v>311</v>
      </c>
      <c r="AC18">
        <v>28</v>
      </c>
      <c r="AD18">
        <v>80</v>
      </c>
      <c r="AE18">
        <v>1.43</v>
      </c>
      <c r="AF18" s="9">
        <v>10</v>
      </c>
      <c r="AG18" s="9">
        <v>7</v>
      </c>
      <c r="AH18" t="s">
        <v>2</v>
      </c>
      <c r="AI18" s="9">
        <v>70</v>
      </c>
      <c r="AJ18" t="s">
        <v>271</v>
      </c>
      <c r="AK18" t="s">
        <v>351</v>
      </c>
      <c r="AL18" s="6">
        <f t="shared" si="7"/>
        <v>2.1</v>
      </c>
      <c r="AM18" t="s">
        <v>2</v>
      </c>
      <c r="AN18" s="10" t="s">
        <v>2</v>
      </c>
      <c r="AO18" s="6">
        <f t="shared" si="8"/>
        <v>89.101261792491158</v>
      </c>
      <c r="AP18" s="8">
        <f t="shared" si="9"/>
        <v>228.91046284519192</v>
      </c>
    </row>
    <row r="19" spans="1:42" x14ac:dyDescent="0.3">
      <c r="A19" t="s">
        <v>342</v>
      </c>
      <c r="B19" t="s">
        <v>343</v>
      </c>
      <c r="C19" t="s">
        <v>369</v>
      </c>
      <c r="D19" t="s">
        <v>370</v>
      </c>
      <c r="E19" t="s">
        <v>277</v>
      </c>
      <c r="F19" t="s">
        <v>277</v>
      </c>
      <c r="G19" t="s">
        <v>334</v>
      </c>
      <c r="H19">
        <v>0</v>
      </c>
      <c r="I19">
        <v>1.18737</v>
      </c>
      <c r="J19">
        <v>0</v>
      </c>
      <c r="K19">
        <v>6000</v>
      </c>
      <c r="L19" t="s">
        <v>52</v>
      </c>
      <c r="M19" t="s">
        <v>347</v>
      </c>
      <c r="N19" t="s">
        <v>10</v>
      </c>
      <c r="O19" t="s">
        <v>267</v>
      </c>
      <c r="P19" t="s">
        <v>348</v>
      </c>
      <c r="Q19" t="s">
        <v>2</v>
      </c>
      <c r="R19" t="s">
        <v>349</v>
      </c>
      <c r="S19" s="6">
        <f t="shared" si="0"/>
        <v>7.35</v>
      </c>
      <c r="T19" s="6">
        <f t="shared" si="1"/>
        <v>42.429172282138644</v>
      </c>
      <c r="U19" t="s">
        <v>2</v>
      </c>
      <c r="V19" t="str">
        <f t="shared" si="2"/>
        <v>-</v>
      </c>
      <c r="W19" s="7" t="e">
        <f t="shared" si="3"/>
        <v>#VALUE!</v>
      </c>
      <c r="X19" t="str">
        <f t="shared" si="4"/>
        <v>-</v>
      </c>
      <c r="Y19">
        <f t="shared" si="5"/>
        <v>0</v>
      </c>
      <c r="Z19" s="8" t="e">
        <f t="shared" si="6"/>
        <v>#VALUE!</v>
      </c>
      <c r="AA19" t="s">
        <v>2</v>
      </c>
      <c r="AB19" t="s">
        <v>270</v>
      </c>
      <c r="AC19" t="s">
        <v>2</v>
      </c>
      <c r="AD19" t="s">
        <v>2</v>
      </c>
      <c r="AE19">
        <v>1.43</v>
      </c>
      <c r="AF19" s="9">
        <v>10</v>
      </c>
      <c r="AG19" s="9">
        <v>7</v>
      </c>
      <c r="AH19" t="s">
        <v>2</v>
      </c>
      <c r="AI19" s="9">
        <v>70</v>
      </c>
      <c r="AJ19" t="s">
        <v>271</v>
      </c>
      <c r="AK19" t="s">
        <v>351</v>
      </c>
      <c r="AL19" s="6">
        <f t="shared" si="7"/>
        <v>2.1</v>
      </c>
      <c r="AM19" t="s">
        <v>2</v>
      </c>
      <c r="AN19" s="10" t="s">
        <v>2</v>
      </c>
      <c r="AO19" s="6">
        <f t="shared" si="8"/>
        <v>89.101261792491158</v>
      </c>
      <c r="AP19" s="8" t="e">
        <f t="shared" si="9"/>
        <v>#VALUE!</v>
      </c>
    </row>
    <row r="20" spans="1:42" x14ac:dyDescent="0.3">
      <c r="A20" t="s">
        <v>342</v>
      </c>
      <c r="B20" t="s">
        <v>343</v>
      </c>
      <c r="C20" t="s">
        <v>371</v>
      </c>
      <c r="D20" t="s">
        <v>372</v>
      </c>
      <c r="E20" t="s">
        <v>277</v>
      </c>
      <c r="F20" t="s">
        <v>277</v>
      </c>
      <c r="G20" t="s">
        <v>373</v>
      </c>
      <c r="H20">
        <v>0</v>
      </c>
      <c r="I20">
        <v>1.36059</v>
      </c>
      <c r="J20">
        <v>0</v>
      </c>
      <c r="K20">
        <v>2000</v>
      </c>
      <c r="L20" t="s">
        <v>52</v>
      </c>
      <c r="M20" t="s">
        <v>347</v>
      </c>
      <c r="N20" t="s">
        <v>10</v>
      </c>
      <c r="O20" t="s">
        <v>267</v>
      </c>
      <c r="P20" t="s">
        <v>348</v>
      </c>
      <c r="Q20" t="s">
        <v>331</v>
      </c>
      <c r="R20" t="s">
        <v>349</v>
      </c>
      <c r="S20" s="6">
        <f t="shared" si="0"/>
        <v>7.35</v>
      </c>
      <c r="T20" s="6">
        <f t="shared" si="1"/>
        <v>42.429172282138644</v>
      </c>
      <c r="U20" t="s">
        <v>2</v>
      </c>
      <c r="V20" t="str">
        <f t="shared" si="2"/>
        <v>-</v>
      </c>
      <c r="W20" s="7" t="e">
        <f t="shared" si="3"/>
        <v>#VALUE!</v>
      </c>
      <c r="X20" t="str">
        <f t="shared" si="4"/>
        <v>-</v>
      </c>
      <c r="Y20">
        <f t="shared" si="5"/>
        <v>0</v>
      </c>
      <c r="Z20" s="8" t="e">
        <f t="shared" si="6"/>
        <v>#VALUE!</v>
      </c>
      <c r="AA20" t="s">
        <v>2</v>
      </c>
      <c r="AB20" t="s">
        <v>311</v>
      </c>
      <c r="AC20" t="s">
        <v>2</v>
      </c>
      <c r="AD20" t="s">
        <v>2</v>
      </c>
      <c r="AE20">
        <v>1.43</v>
      </c>
      <c r="AF20" s="9">
        <v>10</v>
      </c>
      <c r="AG20" s="9">
        <v>7</v>
      </c>
      <c r="AH20" t="s">
        <v>2</v>
      </c>
      <c r="AI20" s="9">
        <v>70</v>
      </c>
      <c r="AJ20" t="s">
        <v>271</v>
      </c>
      <c r="AK20" t="s">
        <v>351</v>
      </c>
      <c r="AL20" s="6">
        <f t="shared" si="7"/>
        <v>2.1</v>
      </c>
      <c r="AM20" t="s">
        <v>2</v>
      </c>
      <c r="AN20" s="10" t="s">
        <v>2</v>
      </c>
      <c r="AO20" s="6">
        <f t="shared" si="8"/>
        <v>89.101261792491158</v>
      </c>
      <c r="AP20" s="8" t="e">
        <f t="shared" si="9"/>
        <v>#VALUE!</v>
      </c>
    </row>
    <row r="21" spans="1:42" x14ac:dyDescent="0.3">
      <c r="A21" t="s">
        <v>374</v>
      </c>
      <c r="B21" t="s">
        <v>375</v>
      </c>
      <c r="C21" t="s">
        <v>376</v>
      </c>
      <c r="D21" t="s">
        <v>377</v>
      </c>
      <c r="E21" t="s">
        <v>277</v>
      </c>
      <c r="F21" t="s">
        <v>277</v>
      </c>
      <c r="G21" t="s">
        <v>378</v>
      </c>
      <c r="H21" s="11">
        <v>3441</v>
      </c>
      <c r="I21">
        <v>1.08</v>
      </c>
      <c r="J21">
        <v>0</v>
      </c>
      <c r="K21">
        <v>1</v>
      </c>
      <c r="L21" t="s">
        <v>52</v>
      </c>
      <c r="M21" t="s">
        <v>379</v>
      </c>
      <c r="N21" t="s">
        <v>10</v>
      </c>
      <c r="O21" t="s">
        <v>267</v>
      </c>
      <c r="P21" t="s">
        <v>380</v>
      </c>
      <c r="Q21" t="s">
        <v>295</v>
      </c>
      <c r="R21" t="s">
        <v>381</v>
      </c>
      <c r="S21" s="6">
        <f t="shared" si="0"/>
        <v>5.6</v>
      </c>
      <c r="T21" s="6">
        <f t="shared" si="1"/>
        <v>24.630086404143974</v>
      </c>
      <c r="U21" t="s">
        <v>2</v>
      </c>
      <c r="V21" t="str">
        <f t="shared" si="2"/>
        <v>-</v>
      </c>
      <c r="W21" s="7" t="e">
        <f t="shared" si="3"/>
        <v>#VALUE!</v>
      </c>
      <c r="X21" t="str">
        <f t="shared" si="4"/>
        <v>-</v>
      </c>
      <c r="Y21">
        <f t="shared" si="5"/>
        <v>0</v>
      </c>
      <c r="Z21" s="8" t="e">
        <f t="shared" si="6"/>
        <v>#VALUE!</v>
      </c>
      <c r="AA21" t="s">
        <v>2</v>
      </c>
      <c r="AB21" t="s">
        <v>270</v>
      </c>
      <c r="AC21" t="s">
        <v>2</v>
      </c>
      <c r="AD21" t="s">
        <v>2</v>
      </c>
      <c r="AE21" t="s">
        <v>2</v>
      </c>
      <c r="AF21" s="9" t="s">
        <v>2</v>
      </c>
      <c r="AG21" s="9" t="s">
        <v>2</v>
      </c>
      <c r="AH21" t="s">
        <v>2</v>
      </c>
      <c r="AI21" s="9" t="s">
        <v>2</v>
      </c>
      <c r="AJ21" t="s">
        <v>271</v>
      </c>
      <c r="AK21" t="s">
        <v>382</v>
      </c>
      <c r="AL21" s="6">
        <f t="shared" si="7"/>
        <v>3.7</v>
      </c>
      <c r="AM21" t="s">
        <v>2</v>
      </c>
      <c r="AN21" s="10" t="s">
        <v>2</v>
      </c>
      <c r="AO21" s="6">
        <f t="shared" si="8"/>
        <v>91.131319695332706</v>
      </c>
      <c r="AP21" s="8" t="e">
        <f t="shared" si="9"/>
        <v>#VALUE!</v>
      </c>
    </row>
    <row r="22" spans="1:42" x14ac:dyDescent="0.3">
      <c r="A22" t="s">
        <v>383</v>
      </c>
      <c r="B22" t="s">
        <v>384</v>
      </c>
      <c r="C22" t="s">
        <v>385</v>
      </c>
      <c r="D22" t="s">
        <v>386</v>
      </c>
      <c r="E22" t="s">
        <v>387</v>
      </c>
      <c r="F22" t="s">
        <v>387</v>
      </c>
      <c r="G22" t="s">
        <v>388</v>
      </c>
      <c r="H22">
        <v>0</v>
      </c>
      <c r="I22">
        <v>0.91</v>
      </c>
      <c r="J22">
        <v>0</v>
      </c>
      <c r="K22">
        <v>1</v>
      </c>
      <c r="L22" t="s">
        <v>266</v>
      </c>
      <c r="M22" t="s">
        <v>2</v>
      </c>
      <c r="N22" t="s">
        <v>10</v>
      </c>
      <c r="O22" t="s">
        <v>267</v>
      </c>
      <c r="P22" t="s">
        <v>389</v>
      </c>
      <c r="Q22" t="s">
        <v>390</v>
      </c>
      <c r="R22" t="s">
        <v>391</v>
      </c>
      <c r="S22" s="6">
        <f t="shared" si="0"/>
        <v>7.33</v>
      </c>
      <c r="T22" s="6">
        <f t="shared" si="1"/>
        <v>42.198579381365164</v>
      </c>
      <c r="U22" t="s">
        <v>2</v>
      </c>
      <c r="V22" t="str">
        <f t="shared" si="2"/>
        <v>-</v>
      </c>
      <c r="W22" s="7" t="e">
        <f t="shared" si="3"/>
        <v>#VALUE!</v>
      </c>
      <c r="X22" t="str">
        <f t="shared" si="4"/>
        <v>-</v>
      </c>
      <c r="Y22">
        <f t="shared" si="5"/>
        <v>0</v>
      </c>
      <c r="Z22" s="8" t="e">
        <f t="shared" si="6"/>
        <v>#VALUE!</v>
      </c>
      <c r="AA22" t="s">
        <v>2</v>
      </c>
      <c r="AB22" t="s">
        <v>270</v>
      </c>
      <c r="AC22">
        <v>821</v>
      </c>
      <c r="AD22" t="s">
        <v>2</v>
      </c>
      <c r="AE22">
        <v>1.24</v>
      </c>
      <c r="AF22" s="9">
        <v>12.4</v>
      </c>
      <c r="AG22" s="9">
        <v>10</v>
      </c>
      <c r="AH22" t="s">
        <v>2</v>
      </c>
      <c r="AI22" s="9">
        <v>124</v>
      </c>
      <c r="AJ22" t="s">
        <v>271</v>
      </c>
      <c r="AK22" t="s">
        <v>392</v>
      </c>
      <c r="AL22" s="6">
        <f t="shared" si="7"/>
        <v>3.45</v>
      </c>
      <c r="AM22" t="s">
        <v>2</v>
      </c>
      <c r="AN22" s="10" t="s">
        <v>2</v>
      </c>
      <c r="AO22" s="6">
        <f t="shared" si="8"/>
        <v>145.58509886570982</v>
      </c>
      <c r="AP22" s="8" t="e">
        <f t="shared" si="9"/>
        <v>#VALUE!</v>
      </c>
    </row>
    <row r="23" spans="1:42" x14ac:dyDescent="0.3">
      <c r="A23" t="s">
        <v>393</v>
      </c>
      <c r="B23" t="s">
        <v>394</v>
      </c>
      <c r="C23" t="s">
        <v>395</v>
      </c>
      <c r="D23" t="s">
        <v>396</v>
      </c>
      <c r="E23" t="s">
        <v>277</v>
      </c>
      <c r="F23" t="s">
        <v>277</v>
      </c>
      <c r="G23" t="s">
        <v>397</v>
      </c>
      <c r="H23" s="11">
        <v>10371</v>
      </c>
      <c r="I23">
        <v>1.55</v>
      </c>
      <c r="J23">
        <v>0</v>
      </c>
      <c r="K23">
        <v>1</v>
      </c>
      <c r="L23" t="s">
        <v>52</v>
      </c>
      <c r="M23" t="s">
        <v>398</v>
      </c>
      <c r="N23" t="s">
        <v>10</v>
      </c>
      <c r="O23" t="s">
        <v>267</v>
      </c>
      <c r="P23" t="s">
        <v>389</v>
      </c>
      <c r="Q23" t="s">
        <v>331</v>
      </c>
      <c r="R23" t="s">
        <v>399</v>
      </c>
      <c r="S23" s="6">
        <f t="shared" si="0"/>
        <v>9.3000000000000007</v>
      </c>
      <c r="T23" s="6">
        <f t="shared" si="1"/>
        <v>67.929087152245302</v>
      </c>
      <c r="U23" t="s">
        <v>400</v>
      </c>
      <c r="V23" t="str">
        <f t="shared" si="2"/>
        <v>250nH</v>
      </c>
      <c r="W23" s="7">
        <f t="shared" si="3"/>
        <v>250</v>
      </c>
      <c r="X23" t="str">
        <f t="shared" si="4"/>
        <v>nH</v>
      </c>
      <c r="Y23">
        <f t="shared" si="5"/>
        <v>1.0000000000000001E-9</v>
      </c>
      <c r="Z23" s="8">
        <f t="shared" si="6"/>
        <v>2.5000000000000004E-7</v>
      </c>
      <c r="AA23" t="s">
        <v>310</v>
      </c>
      <c r="AB23" t="s">
        <v>311</v>
      </c>
      <c r="AC23">
        <v>249</v>
      </c>
      <c r="AD23" t="s">
        <v>2</v>
      </c>
      <c r="AE23">
        <v>1.25</v>
      </c>
      <c r="AF23" s="9">
        <v>12.5</v>
      </c>
      <c r="AG23" s="9">
        <v>10</v>
      </c>
      <c r="AH23" t="s">
        <v>2</v>
      </c>
      <c r="AI23" s="9">
        <v>125</v>
      </c>
      <c r="AJ23" t="s">
        <v>271</v>
      </c>
      <c r="AK23" t="s">
        <v>401</v>
      </c>
      <c r="AL23" s="6">
        <f t="shared" si="7"/>
        <v>2.7</v>
      </c>
      <c r="AM23" t="s">
        <v>2</v>
      </c>
      <c r="AN23" s="10" t="s">
        <v>2</v>
      </c>
      <c r="AO23" s="6">
        <f t="shared" si="8"/>
        <v>183.40853531106234</v>
      </c>
      <c r="AP23" s="8">
        <f t="shared" si="9"/>
        <v>72.387844283415419</v>
      </c>
    </row>
    <row r="24" spans="1:42" x14ac:dyDescent="0.3">
      <c r="A24" t="s">
        <v>393</v>
      </c>
      <c r="B24" t="s">
        <v>402</v>
      </c>
      <c r="C24" t="s">
        <v>403</v>
      </c>
      <c r="D24" t="s">
        <v>404</v>
      </c>
      <c r="E24" t="s">
        <v>277</v>
      </c>
      <c r="F24" t="s">
        <v>277</v>
      </c>
      <c r="G24" t="s">
        <v>355</v>
      </c>
      <c r="H24" s="11">
        <v>10760</v>
      </c>
      <c r="I24">
        <v>1.78</v>
      </c>
      <c r="J24">
        <v>0</v>
      </c>
      <c r="K24">
        <v>1</v>
      </c>
      <c r="L24" t="s">
        <v>52</v>
      </c>
      <c r="M24" t="s">
        <v>398</v>
      </c>
      <c r="N24" t="s">
        <v>10</v>
      </c>
      <c r="O24" t="s">
        <v>267</v>
      </c>
      <c r="P24" t="s">
        <v>389</v>
      </c>
      <c r="Q24" t="s">
        <v>295</v>
      </c>
      <c r="R24" t="s">
        <v>399</v>
      </c>
      <c r="S24" s="6">
        <f t="shared" si="0"/>
        <v>9.3000000000000007</v>
      </c>
      <c r="T24" s="6">
        <f t="shared" si="1"/>
        <v>67.929087152245302</v>
      </c>
      <c r="U24" t="s">
        <v>356</v>
      </c>
      <c r="V24" t="str">
        <f t="shared" si="2"/>
        <v>63nH</v>
      </c>
      <c r="W24" s="7">
        <f t="shared" si="3"/>
        <v>63</v>
      </c>
      <c r="X24" t="str">
        <f t="shared" si="4"/>
        <v>nH</v>
      </c>
      <c r="Y24">
        <f t="shared" si="5"/>
        <v>1.0000000000000001E-9</v>
      </c>
      <c r="Z24" s="8">
        <f t="shared" si="6"/>
        <v>6.3000000000000008E-8</v>
      </c>
      <c r="AA24" t="s">
        <v>357</v>
      </c>
      <c r="AB24" t="s">
        <v>311</v>
      </c>
      <c r="AC24">
        <v>63</v>
      </c>
      <c r="AD24">
        <v>750</v>
      </c>
      <c r="AE24">
        <v>1.25</v>
      </c>
      <c r="AF24" s="9">
        <v>12.5</v>
      </c>
      <c r="AG24" s="9">
        <v>10</v>
      </c>
      <c r="AH24" t="s">
        <v>2</v>
      </c>
      <c r="AI24" s="9">
        <v>125</v>
      </c>
      <c r="AJ24" t="s">
        <v>271</v>
      </c>
      <c r="AK24" t="s">
        <v>401</v>
      </c>
      <c r="AL24" s="6">
        <f t="shared" si="7"/>
        <v>2.7</v>
      </c>
      <c r="AM24" t="s">
        <v>2</v>
      </c>
      <c r="AN24" s="10" t="s">
        <v>2</v>
      </c>
      <c r="AO24" s="6">
        <f t="shared" si="8"/>
        <v>183.40853531106234</v>
      </c>
      <c r="AP24" s="8">
        <f t="shared" si="9"/>
        <v>144.20003742596876</v>
      </c>
    </row>
    <row r="25" spans="1:42" x14ac:dyDescent="0.3">
      <c r="A25" t="s">
        <v>393</v>
      </c>
      <c r="B25" t="s">
        <v>405</v>
      </c>
      <c r="C25" t="s">
        <v>406</v>
      </c>
      <c r="D25" t="s">
        <v>407</v>
      </c>
      <c r="E25" t="s">
        <v>277</v>
      </c>
      <c r="F25" t="s">
        <v>277</v>
      </c>
      <c r="G25" t="s">
        <v>365</v>
      </c>
      <c r="H25" s="11">
        <v>14327</v>
      </c>
      <c r="I25">
        <v>1.55</v>
      </c>
      <c r="J25">
        <v>0</v>
      </c>
      <c r="K25">
        <v>1</v>
      </c>
      <c r="L25" t="s">
        <v>52</v>
      </c>
      <c r="M25" t="s">
        <v>398</v>
      </c>
      <c r="N25" t="s">
        <v>10</v>
      </c>
      <c r="O25" t="s">
        <v>267</v>
      </c>
      <c r="P25" t="s">
        <v>389</v>
      </c>
      <c r="Q25" t="s">
        <v>331</v>
      </c>
      <c r="R25" t="s">
        <v>399</v>
      </c>
      <c r="S25" s="6">
        <f t="shared" si="0"/>
        <v>9.3000000000000007</v>
      </c>
      <c r="T25" s="6">
        <f t="shared" si="1"/>
        <v>67.929087152245302</v>
      </c>
      <c r="U25" t="s">
        <v>366</v>
      </c>
      <c r="V25" t="str">
        <f t="shared" si="2"/>
        <v>100nH</v>
      </c>
      <c r="W25" s="7">
        <f t="shared" si="3"/>
        <v>100</v>
      </c>
      <c r="X25" t="str">
        <f t="shared" si="4"/>
        <v>nH</v>
      </c>
      <c r="Y25">
        <f t="shared" si="5"/>
        <v>1.0000000000000001E-9</v>
      </c>
      <c r="Z25" s="8">
        <f t="shared" si="6"/>
        <v>1.0000000000000001E-7</v>
      </c>
      <c r="AA25" t="s">
        <v>357</v>
      </c>
      <c r="AB25" t="s">
        <v>311</v>
      </c>
      <c r="AC25">
        <v>100</v>
      </c>
      <c r="AD25" t="s">
        <v>2</v>
      </c>
      <c r="AE25">
        <v>1.25</v>
      </c>
      <c r="AF25" s="9">
        <v>12.5</v>
      </c>
      <c r="AG25" s="9">
        <v>10</v>
      </c>
      <c r="AH25" t="s">
        <v>2</v>
      </c>
      <c r="AI25" s="9">
        <v>125</v>
      </c>
      <c r="AJ25" t="s">
        <v>271</v>
      </c>
      <c r="AK25" t="s">
        <v>401</v>
      </c>
      <c r="AL25" s="6">
        <f t="shared" si="7"/>
        <v>2.7</v>
      </c>
      <c r="AM25" t="s">
        <v>2</v>
      </c>
      <c r="AN25" s="10" t="s">
        <v>2</v>
      </c>
      <c r="AO25" s="6">
        <f t="shared" si="8"/>
        <v>183.40853531106234</v>
      </c>
      <c r="AP25" s="8">
        <f t="shared" si="9"/>
        <v>114.45523142259596</v>
      </c>
    </row>
    <row r="26" spans="1:42" x14ac:dyDescent="0.3">
      <c r="A26" t="s">
        <v>393</v>
      </c>
      <c r="B26" t="s">
        <v>394</v>
      </c>
      <c r="C26" t="s">
        <v>408</v>
      </c>
      <c r="D26" t="s">
        <v>409</v>
      </c>
      <c r="E26" t="s">
        <v>277</v>
      </c>
      <c r="F26" t="s">
        <v>277</v>
      </c>
      <c r="G26" t="s">
        <v>410</v>
      </c>
      <c r="H26">
        <v>542</v>
      </c>
      <c r="I26">
        <v>1.49</v>
      </c>
      <c r="J26">
        <v>0</v>
      </c>
      <c r="K26">
        <v>1</v>
      </c>
      <c r="L26" t="s">
        <v>52</v>
      </c>
      <c r="M26" t="s">
        <v>398</v>
      </c>
      <c r="N26" t="s">
        <v>10</v>
      </c>
      <c r="O26" t="s">
        <v>267</v>
      </c>
      <c r="P26" t="s">
        <v>389</v>
      </c>
      <c r="Q26" t="s">
        <v>331</v>
      </c>
      <c r="R26" t="s">
        <v>399</v>
      </c>
      <c r="S26" s="6">
        <f t="shared" si="0"/>
        <v>9.3000000000000007</v>
      </c>
      <c r="T26" s="6">
        <f t="shared" si="1"/>
        <v>67.929087152245302</v>
      </c>
      <c r="U26" t="s">
        <v>411</v>
      </c>
      <c r="V26" t="str">
        <f t="shared" si="2"/>
        <v>1.3µH</v>
      </c>
      <c r="W26" s="7">
        <f t="shared" si="3"/>
        <v>1.3</v>
      </c>
      <c r="X26" t="str">
        <f t="shared" si="4"/>
        <v>µH</v>
      </c>
      <c r="Y26">
        <f t="shared" si="5"/>
        <v>9.9999999999999995E-7</v>
      </c>
      <c r="Z26" s="8">
        <f t="shared" si="6"/>
        <v>1.3E-6</v>
      </c>
      <c r="AA26" t="s">
        <v>326</v>
      </c>
      <c r="AB26" t="s">
        <v>270</v>
      </c>
      <c r="AC26">
        <v>1290</v>
      </c>
      <c r="AD26" t="s">
        <v>2</v>
      </c>
      <c r="AE26">
        <v>1.25</v>
      </c>
      <c r="AF26" s="9">
        <v>12.5</v>
      </c>
      <c r="AG26" s="9">
        <v>10</v>
      </c>
      <c r="AH26" t="s">
        <v>2</v>
      </c>
      <c r="AI26" s="9">
        <v>125</v>
      </c>
      <c r="AJ26" t="s">
        <v>271</v>
      </c>
      <c r="AK26" t="s">
        <v>401</v>
      </c>
      <c r="AL26" s="6">
        <f t="shared" si="7"/>
        <v>2.7</v>
      </c>
      <c r="AM26" t="s">
        <v>2</v>
      </c>
      <c r="AN26" s="10" t="s">
        <v>2</v>
      </c>
      <c r="AO26" s="6">
        <f t="shared" si="8"/>
        <v>183.40853531106234</v>
      </c>
      <c r="AP26" s="8">
        <f t="shared" si="9"/>
        <v>31.744169664558996</v>
      </c>
    </row>
    <row r="27" spans="1:42" x14ac:dyDescent="0.3">
      <c r="A27" t="s">
        <v>393</v>
      </c>
      <c r="B27" t="s">
        <v>412</v>
      </c>
      <c r="C27" t="s">
        <v>413</v>
      </c>
      <c r="D27" t="s">
        <v>414</v>
      </c>
      <c r="E27" t="s">
        <v>277</v>
      </c>
      <c r="F27" t="s">
        <v>277</v>
      </c>
      <c r="G27" t="s">
        <v>415</v>
      </c>
      <c r="H27">
        <v>0</v>
      </c>
      <c r="I27">
        <v>1.55</v>
      </c>
      <c r="J27">
        <v>0</v>
      </c>
      <c r="K27">
        <v>1</v>
      </c>
      <c r="L27" t="s">
        <v>52</v>
      </c>
      <c r="M27" t="s">
        <v>398</v>
      </c>
      <c r="N27" t="s">
        <v>10</v>
      </c>
      <c r="O27" t="s">
        <v>267</v>
      </c>
      <c r="P27" t="s">
        <v>389</v>
      </c>
      <c r="Q27" t="s">
        <v>331</v>
      </c>
      <c r="R27" t="s">
        <v>399</v>
      </c>
      <c r="S27" s="6">
        <f t="shared" si="0"/>
        <v>9.3000000000000007</v>
      </c>
      <c r="T27" s="6">
        <f t="shared" si="1"/>
        <v>67.929087152245302</v>
      </c>
      <c r="U27" t="s">
        <v>416</v>
      </c>
      <c r="V27" t="str">
        <f t="shared" si="2"/>
        <v>160nH</v>
      </c>
      <c r="W27" s="7">
        <f t="shared" si="3"/>
        <v>160</v>
      </c>
      <c r="X27" t="str">
        <f t="shared" si="4"/>
        <v>nH</v>
      </c>
      <c r="Y27">
        <f t="shared" si="5"/>
        <v>1.0000000000000001E-9</v>
      </c>
      <c r="Z27" s="8">
        <f t="shared" si="6"/>
        <v>1.6E-7</v>
      </c>
      <c r="AA27" t="s">
        <v>357</v>
      </c>
      <c r="AB27" t="s">
        <v>311</v>
      </c>
      <c r="AC27">
        <v>159</v>
      </c>
      <c r="AD27" t="s">
        <v>2</v>
      </c>
      <c r="AE27">
        <v>1.25</v>
      </c>
      <c r="AF27" s="9">
        <v>12.5</v>
      </c>
      <c r="AG27" s="9">
        <v>10</v>
      </c>
      <c r="AH27" t="s">
        <v>2</v>
      </c>
      <c r="AI27" s="9">
        <v>125</v>
      </c>
      <c r="AJ27" t="s">
        <v>271</v>
      </c>
      <c r="AK27" t="s">
        <v>401</v>
      </c>
      <c r="AL27" s="6">
        <f t="shared" si="7"/>
        <v>2.7</v>
      </c>
      <c r="AM27" t="s">
        <v>2</v>
      </c>
      <c r="AN27" s="10" t="s">
        <v>2</v>
      </c>
      <c r="AO27" s="6">
        <f t="shared" si="8"/>
        <v>183.40853531106234</v>
      </c>
      <c r="AP27" s="8">
        <f t="shared" si="9"/>
        <v>90.484805354269284</v>
      </c>
    </row>
    <row r="28" spans="1:42" x14ac:dyDescent="0.3">
      <c r="A28" t="s">
        <v>393</v>
      </c>
      <c r="B28" t="s">
        <v>417</v>
      </c>
      <c r="C28" t="s">
        <v>418</v>
      </c>
      <c r="D28" t="s">
        <v>419</v>
      </c>
      <c r="E28" t="s">
        <v>277</v>
      </c>
      <c r="F28" t="s">
        <v>277</v>
      </c>
      <c r="G28" t="s">
        <v>420</v>
      </c>
      <c r="H28">
        <v>0</v>
      </c>
      <c r="I28">
        <v>0.91983000000000004</v>
      </c>
      <c r="J28">
        <v>0</v>
      </c>
      <c r="K28">
        <v>3000</v>
      </c>
      <c r="L28" t="s">
        <v>52</v>
      </c>
      <c r="M28" t="s">
        <v>398</v>
      </c>
      <c r="N28" t="s">
        <v>10</v>
      </c>
      <c r="O28" t="s">
        <v>267</v>
      </c>
      <c r="P28" t="s">
        <v>389</v>
      </c>
      <c r="Q28" t="s">
        <v>421</v>
      </c>
      <c r="R28" t="s">
        <v>399</v>
      </c>
      <c r="S28" s="6">
        <f t="shared" si="0"/>
        <v>9.3000000000000007</v>
      </c>
      <c r="T28" s="6">
        <f t="shared" si="1"/>
        <v>67.929087152245302</v>
      </c>
      <c r="U28" t="s">
        <v>422</v>
      </c>
      <c r="V28" t="str">
        <f t="shared" si="2"/>
        <v>5.5µH</v>
      </c>
      <c r="W28" s="7">
        <f t="shared" si="3"/>
        <v>5.5</v>
      </c>
      <c r="X28" t="str">
        <f t="shared" si="4"/>
        <v>µH</v>
      </c>
      <c r="Y28">
        <f t="shared" si="5"/>
        <v>9.9999999999999995E-7</v>
      </c>
      <c r="Z28" s="8">
        <f t="shared" si="6"/>
        <v>5.4999999999999999E-6</v>
      </c>
      <c r="AA28" t="s">
        <v>284</v>
      </c>
      <c r="AB28" t="s">
        <v>270</v>
      </c>
      <c r="AC28">
        <v>4930</v>
      </c>
      <c r="AD28">
        <v>10000</v>
      </c>
      <c r="AE28">
        <v>1.1299999999999999</v>
      </c>
      <c r="AF28" s="9">
        <v>13.4</v>
      </c>
      <c r="AG28" s="9">
        <v>11.9</v>
      </c>
      <c r="AH28">
        <v>9.3000000000000007</v>
      </c>
      <c r="AI28" s="9">
        <v>159</v>
      </c>
      <c r="AJ28" t="s">
        <v>271</v>
      </c>
      <c r="AK28" t="s">
        <v>401</v>
      </c>
      <c r="AL28" s="6">
        <f t="shared" si="7"/>
        <v>2.7</v>
      </c>
      <c r="AM28" t="s">
        <v>2</v>
      </c>
      <c r="AN28" s="10" t="s">
        <v>2</v>
      </c>
      <c r="AO28" s="6">
        <f t="shared" si="8"/>
        <v>183.40853531106234</v>
      </c>
      <c r="AP28" s="8">
        <f t="shared" si="9"/>
        <v>15.433140256662549</v>
      </c>
    </row>
    <row r="29" spans="1:42" x14ac:dyDescent="0.3">
      <c r="A29" t="s">
        <v>393</v>
      </c>
      <c r="B29" t="s">
        <v>2</v>
      </c>
      <c r="C29" t="s">
        <v>423</v>
      </c>
      <c r="D29" t="s">
        <v>424</v>
      </c>
      <c r="E29" t="s">
        <v>277</v>
      </c>
      <c r="F29" t="s">
        <v>277</v>
      </c>
      <c r="G29" t="s">
        <v>425</v>
      </c>
      <c r="H29">
        <v>0</v>
      </c>
      <c r="I29">
        <v>0.72843000000000002</v>
      </c>
      <c r="J29">
        <v>0</v>
      </c>
      <c r="K29">
        <v>3000</v>
      </c>
      <c r="L29" t="s">
        <v>52</v>
      </c>
      <c r="M29" t="s">
        <v>398</v>
      </c>
      <c r="N29" t="s">
        <v>10</v>
      </c>
      <c r="O29" t="s">
        <v>267</v>
      </c>
      <c r="P29" t="s">
        <v>389</v>
      </c>
      <c r="Q29" t="s">
        <v>281</v>
      </c>
      <c r="R29" t="s">
        <v>399</v>
      </c>
      <c r="S29" s="6">
        <f t="shared" si="0"/>
        <v>9.3000000000000007</v>
      </c>
      <c r="T29" s="6">
        <f t="shared" si="1"/>
        <v>67.929087152245302</v>
      </c>
      <c r="U29" t="s">
        <v>426</v>
      </c>
      <c r="V29" t="str">
        <f t="shared" si="2"/>
        <v>2.5µH</v>
      </c>
      <c r="W29" s="7">
        <f t="shared" si="3"/>
        <v>2.5</v>
      </c>
      <c r="X29" t="str">
        <f t="shared" si="4"/>
        <v>µH</v>
      </c>
      <c r="Y29">
        <f t="shared" si="5"/>
        <v>9.9999999999999995E-7</v>
      </c>
      <c r="Z29" s="8">
        <f t="shared" si="6"/>
        <v>2.4999999999999998E-6</v>
      </c>
      <c r="AA29" t="s">
        <v>326</v>
      </c>
      <c r="AB29" t="s">
        <v>270</v>
      </c>
      <c r="AC29">
        <v>2490</v>
      </c>
      <c r="AD29">
        <v>4300</v>
      </c>
      <c r="AE29">
        <v>1.1299999999999999</v>
      </c>
      <c r="AF29" s="9">
        <v>13.4</v>
      </c>
      <c r="AG29" s="9">
        <v>11.9</v>
      </c>
      <c r="AH29">
        <v>9.3000000000000007</v>
      </c>
      <c r="AI29" s="9">
        <v>159</v>
      </c>
      <c r="AJ29" t="s">
        <v>271</v>
      </c>
      <c r="AK29" t="s">
        <v>401</v>
      </c>
      <c r="AL29" s="6">
        <f t="shared" si="7"/>
        <v>2.7</v>
      </c>
      <c r="AM29" t="s">
        <v>2</v>
      </c>
      <c r="AN29" s="10" t="s">
        <v>2</v>
      </c>
      <c r="AO29" s="6">
        <f t="shared" si="8"/>
        <v>183.40853531106234</v>
      </c>
      <c r="AP29" s="8">
        <f t="shared" si="9"/>
        <v>22.891046284519195</v>
      </c>
    </row>
    <row r="30" spans="1:42" x14ac:dyDescent="0.3">
      <c r="A30" t="s">
        <v>393</v>
      </c>
      <c r="B30" t="s">
        <v>427</v>
      </c>
      <c r="C30" t="s">
        <v>428</v>
      </c>
      <c r="D30" t="s">
        <v>429</v>
      </c>
      <c r="E30" t="s">
        <v>277</v>
      </c>
      <c r="F30" t="s">
        <v>277</v>
      </c>
      <c r="G30" t="s">
        <v>289</v>
      </c>
      <c r="H30">
        <v>0</v>
      </c>
      <c r="I30">
        <v>1.2246600000000001</v>
      </c>
      <c r="J30">
        <v>0</v>
      </c>
      <c r="K30">
        <v>3000</v>
      </c>
      <c r="L30" t="s">
        <v>52</v>
      </c>
      <c r="M30" t="s">
        <v>398</v>
      </c>
      <c r="N30" t="s">
        <v>10</v>
      </c>
      <c r="O30" t="s">
        <v>267</v>
      </c>
      <c r="P30" t="s">
        <v>389</v>
      </c>
      <c r="Q30" t="s">
        <v>290</v>
      </c>
      <c r="R30" t="s">
        <v>399</v>
      </c>
      <c r="S30" s="6">
        <f t="shared" si="0"/>
        <v>9.3000000000000007</v>
      </c>
      <c r="T30" s="6">
        <f t="shared" si="1"/>
        <v>67.929087152245302</v>
      </c>
      <c r="U30" t="s">
        <v>291</v>
      </c>
      <c r="V30" t="str">
        <f t="shared" si="2"/>
        <v>25nH</v>
      </c>
      <c r="W30" s="7">
        <f t="shared" si="3"/>
        <v>25</v>
      </c>
      <c r="X30" t="str">
        <f t="shared" si="4"/>
        <v>nH</v>
      </c>
      <c r="Y30">
        <f t="shared" si="5"/>
        <v>1.0000000000000001E-9</v>
      </c>
      <c r="Z30" s="8">
        <f t="shared" si="6"/>
        <v>2.5000000000000002E-8</v>
      </c>
      <c r="AA30" t="s">
        <v>357</v>
      </c>
      <c r="AB30" t="s">
        <v>311</v>
      </c>
      <c r="AC30">
        <v>25</v>
      </c>
      <c r="AD30">
        <v>80</v>
      </c>
      <c r="AE30">
        <v>1.25</v>
      </c>
      <c r="AF30" s="9">
        <v>12.5</v>
      </c>
      <c r="AG30" s="9">
        <v>10</v>
      </c>
      <c r="AH30" t="s">
        <v>2</v>
      </c>
      <c r="AI30" s="9">
        <v>125</v>
      </c>
      <c r="AJ30" t="s">
        <v>271</v>
      </c>
      <c r="AK30" t="s">
        <v>401</v>
      </c>
      <c r="AL30" s="6">
        <f t="shared" si="7"/>
        <v>2.7</v>
      </c>
      <c r="AM30" t="s">
        <v>2</v>
      </c>
      <c r="AN30" s="10" t="s">
        <v>2</v>
      </c>
      <c r="AO30" s="6">
        <f t="shared" si="8"/>
        <v>183.40853531106234</v>
      </c>
      <c r="AP30" s="8">
        <f t="shared" si="9"/>
        <v>228.91046284519192</v>
      </c>
    </row>
    <row r="31" spans="1:42" x14ac:dyDescent="0.3">
      <c r="A31" t="s">
        <v>393</v>
      </c>
      <c r="B31" t="s">
        <v>412</v>
      </c>
      <c r="C31" t="s">
        <v>430</v>
      </c>
      <c r="D31" t="s">
        <v>431</v>
      </c>
      <c r="E31" t="s">
        <v>277</v>
      </c>
      <c r="F31" t="s">
        <v>277</v>
      </c>
      <c r="G31" t="s">
        <v>432</v>
      </c>
      <c r="H31">
        <v>0</v>
      </c>
      <c r="I31">
        <v>1.2246600000000001</v>
      </c>
      <c r="J31">
        <v>0</v>
      </c>
      <c r="K31">
        <v>3000</v>
      </c>
      <c r="L31" t="s">
        <v>52</v>
      </c>
      <c r="M31" t="s">
        <v>398</v>
      </c>
      <c r="N31" t="s">
        <v>10</v>
      </c>
      <c r="O31" t="s">
        <v>267</v>
      </c>
      <c r="P31" t="s">
        <v>389</v>
      </c>
      <c r="Q31" t="s">
        <v>290</v>
      </c>
      <c r="R31" t="s">
        <v>399</v>
      </c>
      <c r="S31" s="6">
        <f t="shared" si="0"/>
        <v>9.3000000000000007</v>
      </c>
      <c r="T31" s="6">
        <f t="shared" si="1"/>
        <v>67.929087152245302</v>
      </c>
      <c r="U31" t="s">
        <v>309</v>
      </c>
      <c r="V31" t="str">
        <f t="shared" si="2"/>
        <v>40nH</v>
      </c>
      <c r="W31" s="7">
        <f t="shared" si="3"/>
        <v>40</v>
      </c>
      <c r="X31" t="str">
        <f t="shared" si="4"/>
        <v>nH</v>
      </c>
      <c r="Y31">
        <f t="shared" si="5"/>
        <v>1.0000000000000001E-9</v>
      </c>
      <c r="Z31" s="8">
        <f t="shared" si="6"/>
        <v>4.0000000000000001E-8</v>
      </c>
      <c r="AA31" t="s">
        <v>357</v>
      </c>
      <c r="AB31" t="s">
        <v>311</v>
      </c>
      <c r="AC31">
        <v>40</v>
      </c>
      <c r="AD31">
        <v>80</v>
      </c>
      <c r="AE31">
        <v>1.25</v>
      </c>
      <c r="AF31" s="9">
        <v>12.5</v>
      </c>
      <c r="AG31" s="9">
        <v>10</v>
      </c>
      <c r="AH31" t="s">
        <v>2</v>
      </c>
      <c r="AI31" s="9">
        <v>125</v>
      </c>
      <c r="AJ31" t="s">
        <v>271</v>
      </c>
      <c r="AK31" t="s">
        <v>401</v>
      </c>
      <c r="AL31" s="6">
        <f t="shared" si="7"/>
        <v>2.7</v>
      </c>
      <c r="AM31" t="s">
        <v>2</v>
      </c>
      <c r="AN31" s="10" t="s">
        <v>2</v>
      </c>
      <c r="AO31" s="6">
        <f t="shared" si="8"/>
        <v>183.40853531106234</v>
      </c>
      <c r="AP31" s="8">
        <f t="shared" si="9"/>
        <v>180.96961070853857</v>
      </c>
    </row>
    <row r="32" spans="1:42" x14ac:dyDescent="0.3">
      <c r="A32" t="s">
        <v>393</v>
      </c>
      <c r="B32" t="s">
        <v>2</v>
      </c>
      <c r="C32" t="s">
        <v>433</v>
      </c>
      <c r="D32" t="s">
        <v>434</v>
      </c>
      <c r="E32" t="s">
        <v>277</v>
      </c>
      <c r="F32" t="s">
        <v>277</v>
      </c>
      <c r="G32" t="s">
        <v>420</v>
      </c>
      <c r="H32">
        <v>0</v>
      </c>
      <c r="I32">
        <v>0.91983000000000004</v>
      </c>
      <c r="J32">
        <v>0</v>
      </c>
      <c r="K32">
        <v>3000</v>
      </c>
      <c r="L32" t="s">
        <v>52</v>
      </c>
      <c r="M32" t="s">
        <v>398</v>
      </c>
      <c r="N32" t="s">
        <v>10</v>
      </c>
      <c r="O32" t="s">
        <v>267</v>
      </c>
      <c r="P32" t="s">
        <v>389</v>
      </c>
      <c r="Q32" t="s">
        <v>421</v>
      </c>
      <c r="R32" t="s">
        <v>399</v>
      </c>
      <c r="S32" s="6">
        <f t="shared" si="0"/>
        <v>9.3000000000000007</v>
      </c>
      <c r="T32" s="6">
        <f t="shared" si="1"/>
        <v>67.929087152245302</v>
      </c>
      <c r="U32" t="s">
        <v>422</v>
      </c>
      <c r="V32" t="str">
        <f t="shared" si="2"/>
        <v>5.5µH</v>
      </c>
      <c r="W32" s="7">
        <f t="shared" si="3"/>
        <v>5.5</v>
      </c>
      <c r="X32" t="str">
        <f t="shared" si="4"/>
        <v>µH</v>
      </c>
      <c r="Y32">
        <f t="shared" si="5"/>
        <v>9.9999999999999995E-7</v>
      </c>
      <c r="Z32" s="8">
        <f t="shared" si="6"/>
        <v>5.4999999999999999E-6</v>
      </c>
      <c r="AA32" t="s">
        <v>284</v>
      </c>
      <c r="AB32" t="s">
        <v>270</v>
      </c>
      <c r="AC32">
        <v>4930</v>
      </c>
      <c r="AD32">
        <v>10000</v>
      </c>
      <c r="AE32">
        <v>1.25</v>
      </c>
      <c r="AF32" s="9">
        <v>12.5</v>
      </c>
      <c r="AG32" s="9">
        <v>10</v>
      </c>
      <c r="AH32" t="s">
        <v>2</v>
      </c>
      <c r="AI32" s="9">
        <v>125</v>
      </c>
      <c r="AJ32" t="s">
        <v>271</v>
      </c>
      <c r="AK32" t="s">
        <v>401</v>
      </c>
      <c r="AL32" s="6">
        <f t="shared" si="7"/>
        <v>2.7</v>
      </c>
      <c r="AM32" t="s">
        <v>2</v>
      </c>
      <c r="AN32" s="10" t="s">
        <v>2</v>
      </c>
      <c r="AO32" s="6">
        <f t="shared" si="8"/>
        <v>183.40853531106234</v>
      </c>
      <c r="AP32" s="8">
        <f t="shared" si="9"/>
        <v>15.433140256662549</v>
      </c>
    </row>
    <row r="33" spans="1:42" x14ac:dyDescent="0.3">
      <c r="A33" t="s">
        <v>393</v>
      </c>
      <c r="B33" t="s">
        <v>435</v>
      </c>
      <c r="C33" t="s">
        <v>436</v>
      </c>
      <c r="D33" t="s">
        <v>437</v>
      </c>
      <c r="E33" t="s">
        <v>277</v>
      </c>
      <c r="F33" t="s">
        <v>277</v>
      </c>
      <c r="G33" t="s">
        <v>415</v>
      </c>
      <c r="H33">
        <v>0</v>
      </c>
      <c r="I33">
        <v>1.1522300000000001</v>
      </c>
      <c r="J33">
        <v>0</v>
      </c>
      <c r="K33">
        <v>3000</v>
      </c>
      <c r="L33" t="s">
        <v>52</v>
      </c>
      <c r="M33" t="s">
        <v>398</v>
      </c>
      <c r="N33" t="s">
        <v>10</v>
      </c>
      <c r="O33" t="s">
        <v>267</v>
      </c>
      <c r="P33" t="s">
        <v>389</v>
      </c>
      <c r="Q33" t="s">
        <v>331</v>
      </c>
      <c r="R33" t="s">
        <v>399</v>
      </c>
      <c r="S33" s="6">
        <f t="shared" si="0"/>
        <v>9.3000000000000007</v>
      </c>
      <c r="T33" s="6">
        <f t="shared" si="1"/>
        <v>67.929087152245302</v>
      </c>
      <c r="U33" t="s">
        <v>416</v>
      </c>
      <c r="V33" t="str">
        <f t="shared" si="2"/>
        <v>160nH</v>
      </c>
      <c r="W33" s="7">
        <f t="shared" si="3"/>
        <v>160</v>
      </c>
      <c r="X33" t="str">
        <f t="shared" si="4"/>
        <v>nH</v>
      </c>
      <c r="Y33">
        <f t="shared" si="5"/>
        <v>1.0000000000000001E-9</v>
      </c>
      <c r="Z33" s="8">
        <f t="shared" si="6"/>
        <v>1.6E-7</v>
      </c>
      <c r="AA33" t="s">
        <v>357</v>
      </c>
      <c r="AB33" t="s">
        <v>311</v>
      </c>
      <c r="AC33">
        <v>159</v>
      </c>
      <c r="AD33" t="s">
        <v>2</v>
      </c>
      <c r="AE33">
        <v>1.25</v>
      </c>
      <c r="AF33" s="9">
        <v>12.5</v>
      </c>
      <c r="AG33" s="9">
        <v>10</v>
      </c>
      <c r="AH33" t="s">
        <v>2</v>
      </c>
      <c r="AI33" s="9">
        <v>125</v>
      </c>
      <c r="AJ33" t="s">
        <v>271</v>
      </c>
      <c r="AK33" t="s">
        <v>401</v>
      </c>
      <c r="AL33" s="6">
        <f t="shared" si="7"/>
        <v>2.7</v>
      </c>
      <c r="AM33" t="s">
        <v>2</v>
      </c>
      <c r="AN33" s="10" t="s">
        <v>2</v>
      </c>
      <c r="AO33" s="6">
        <f t="shared" si="8"/>
        <v>183.40853531106234</v>
      </c>
      <c r="AP33" s="8">
        <f t="shared" si="9"/>
        <v>90.484805354269284</v>
      </c>
    </row>
    <row r="34" spans="1:42" x14ac:dyDescent="0.3">
      <c r="A34" t="s">
        <v>393</v>
      </c>
      <c r="B34" t="s">
        <v>2</v>
      </c>
      <c r="C34" t="s">
        <v>438</v>
      </c>
      <c r="D34" t="s">
        <v>439</v>
      </c>
      <c r="E34" t="s">
        <v>277</v>
      </c>
      <c r="F34" t="s">
        <v>277</v>
      </c>
      <c r="G34" t="s">
        <v>410</v>
      </c>
      <c r="H34">
        <v>0</v>
      </c>
      <c r="I34">
        <v>1.0969500000000001</v>
      </c>
      <c r="J34">
        <v>0</v>
      </c>
      <c r="K34">
        <v>3000</v>
      </c>
      <c r="L34" t="s">
        <v>52</v>
      </c>
      <c r="M34" t="s">
        <v>398</v>
      </c>
      <c r="N34" t="s">
        <v>10</v>
      </c>
      <c r="O34" t="s">
        <v>267</v>
      </c>
      <c r="P34" t="s">
        <v>389</v>
      </c>
      <c r="Q34" t="s">
        <v>331</v>
      </c>
      <c r="R34" t="s">
        <v>399</v>
      </c>
      <c r="S34" s="6">
        <f t="shared" si="0"/>
        <v>9.3000000000000007</v>
      </c>
      <c r="T34" s="6">
        <f t="shared" si="1"/>
        <v>67.929087152245302</v>
      </c>
      <c r="U34" t="s">
        <v>411</v>
      </c>
      <c r="V34" t="str">
        <f t="shared" si="2"/>
        <v>1.3µH</v>
      </c>
      <c r="W34" s="7">
        <f t="shared" si="3"/>
        <v>1.3</v>
      </c>
      <c r="X34" t="str">
        <f t="shared" si="4"/>
        <v>µH</v>
      </c>
      <c r="Y34">
        <f t="shared" si="5"/>
        <v>9.9999999999999995E-7</v>
      </c>
      <c r="Z34" s="8">
        <f t="shared" si="6"/>
        <v>1.3E-6</v>
      </c>
      <c r="AA34" t="s">
        <v>326</v>
      </c>
      <c r="AB34" t="s">
        <v>270</v>
      </c>
      <c r="AC34">
        <v>1290</v>
      </c>
      <c r="AD34" t="s">
        <v>2</v>
      </c>
      <c r="AE34">
        <v>1.25</v>
      </c>
      <c r="AF34" s="9">
        <v>12.5</v>
      </c>
      <c r="AG34" s="9">
        <v>10</v>
      </c>
      <c r="AH34" t="s">
        <v>2</v>
      </c>
      <c r="AI34" s="9">
        <v>125</v>
      </c>
      <c r="AJ34" t="s">
        <v>271</v>
      </c>
      <c r="AK34" t="s">
        <v>401</v>
      </c>
      <c r="AL34" s="6">
        <f t="shared" si="7"/>
        <v>2.7</v>
      </c>
      <c r="AM34" t="s">
        <v>2</v>
      </c>
      <c r="AN34" s="10" t="s">
        <v>2</v>
      </c>
      <c r="AO34" s="6">
        <f t="shared" si="8"/>
        <v>183.40853531106234</v>
      </c>
      <c r="AP34" s="8">
        <f t="shared" si="9"/>
        <v>31.744169664558996</v>
      </c>
    </row>
    <row r="35" spans="1:42" x14ac:dyDescent="0.3">
      <c r="A35" t="s">
        <v>393</v>
      </c>
      <c r="B35" t="s">
        <v>435</v>
      </c>
      <c r="C35" t="s">
        <v>440</v>
      </c>
      <c r="D35" t="s">
        <v>441</v>
      </c>
      <c r="E35" t="s">
        <v>277</v>
      </c>
      <c r="F35" t="s">
        <v>277</v>
      </c>
      <c r="G35" t="s">
        <v>289</v>
      </c>
      <c r="H35">
        <v>0</v>
      </c>
      <c r="I35">
        <v>1.59196</v>
      </c>
      <c r="J35">
        <v>0</v>
      </c>
      <c r="K35">
        <v>3000</v>
      </c>
      <c r="L35" t="s">
        <v>52</v>
      </c>
      <c r="M35" t="s">
        <v>398</v>
      </c>
      <c r="N35" t="s">
        <v>10</v>
      </c>
      <c r="O35" t="s">
        <v>267</v>
      </c>
      <c r="P35" t="s">
        <v>389</v>
      </c>
      <c r="Q35" t="s">
        <v>290</v>
      </c>
      <c r="R35" t="s">
        <v>399</v>
      </c>
      <c r="S35" s="6">
        <f t="shared" si="0"/>
        <v>9.3000000000000007</v>
      </c>
      <c r="T35" s="6">
        <f t="shared" si="1"/>
        <v>67.929087152245302</v>
      </c>
      <c r="U35" t="s">
        <v>291</v>
      </c>
      <c r="V35" t="str">
        <f t="shared" si="2"/>
        <v>25nH</v>
      </c>
      <c r="W35" s="7">
        <f t="shared" si="3"/>
        <v>25</v>
      </c>
      <c r="X35" t="str">
        <f t="shared" si="4"/>
        <v>nH</v>
      </c>
      <c r="Y35">
        <f t="shared" si="5"/>
        <v>1.0000000000000001E-9</v>
      </c>
      <c r="Z35" s="8">
        <f t="shared" si="6"/>
        <v>2.5000000000000002E-8</v>
      </c>
      <c r="AA35" t="s">
        <v>357</v>
      </c>
      <c r="AB35" t="s">
        <v>311</v>
      </c>
      <c r="AC35">
        <v>25</v>
      </c>
      <c r="AD35">
        <v>80</v>
      </c>
      <c r="AE35">
        <v>1.25</v>
      </c>
      <c r="AF35" s="9">
        <v>12.5</v>
      </c>
      <c r="AG35" s="9">
        <v>10</v>
      </c>
      <c r="AH35" t="s">
        <v>2</v>
      </c>
      <c r="AI35" s="9">
        <v>125</v>
      </c>
      <c r="AJ35" t="s">
        <v>271</v>
      </c>
      <c r="AK35" t="s">
        <v>401</v>
      </c>
      <c r="AL35" s="6">
        <f t="shared" si="7"/>
        <v>2.7</v>
      </c>
      <c r="AM35" t="s">
        <v>2</v>
      </c>
      <c r="AN35" s="10" t="s">
        <v>2</v>
      </c>
      <c r="AO35" s="6">
        <f t="shared" si="8"/>
        <v>183.40853531106234</v>
      </c>
      <c r="AP35" s="8">
        <f t="shared" si="9"/>
        <v>228.91046284519192</v>
      </c>
    </row>
    <row r="36" spans="1:42" x14ac:dyDescent="0.3">
      <c r="A36" t="s">
        <v>393</v>
      </c>
      <c r="B36" t="s">
        <v>412</v>
      </c>
      <c r="C36" t="s">
        <v>442</v>
      </c>
      <c r="D36" t="s">
        <v>443</v>
      </c>
      <c r="E36" t="s">
        <v>277</v>
      </c>
      <c r="F36" t="s">
        <v>277</v>
      </c>
      <c r="G36" t="s">
        <v>425</v>
      </c>
      <c r="H36">
        <v>0</v>
      </c>
      <c r="I36">
        <v>0.72843000000000002</v>
      </c>
      <c r="J36">
        <v>0</v>
      </c>
      <c r="K36">
        <v>3000</v>
      </c>
      <c r="L36" t="s">
        <v>52</v>
      </c>
      <c r="M36" t="s">
        <v>398</v>
      </c>
      <c r="N36" t="s">
        <v>10</v>
      </c>
      <c r="O36" t="s">
        <v>267</v>
      </c>
      <c r="P36" t="s">
        <v>389</v>
      </c>
      <c r="Q36" t="s">
        <v>281</v>
      </c>
      <c r="R36" t="s">
        <v>399</v>
      </c>
      <c r="S36" s="6">
        <f t="shared" si="0"/>
        <v>9.3000000000000007</v>
      </c>
      <c r="T36" s="6">
        <f t="shared" si="1"/>
        <v>67.929087152245302</v>
      </c>
      <c r="U36" t="s">
        <v>426</v>
      </c>
      <c r="V36" t="str">
        <f t="shared" si="2"/>
        <v>2.5µH</v>
      </c>
      <c r="W36" s="7">
        <f t="shared" si="3"/>
        <v>2.5</v>
      </c>
      <c r="X36" t="str">
        <f t="shared" si="4"/>
        <v>µH</v>
      </c>
      <c r="Y36">
        <f t="shared" si="5"/>
        <v>9.9999999999999995E-7</v>
      </c>
      <c r="Z36" s="8">
        <f t="shared" si="6"/>
        <v>2.4999999999999998E-6</v>
      </c>
      <c r="AA36" t="s">
        <v>326</v>
      </c>
      <c r="AB36" t="s">
        <v>270</v>
      </c>
      <c r="AC36">
        <v>2490</v>
      </c>
      <c r="AD36">
        <v>4300</v>
      </c>
      <c r="AE36">
        <v>1.25</v>
      </c>
      <c r="AF36" s="9">
        <v>12.5</v>
      </c>
      <c r="AG36" s="9">
        <v>10</v>
      </c>
      <c r="AH36" t="s">
        <v>2</v>
      </c>
      <c r="AI36" s="9">
        <v>125</v>
      </c>
      <c r="AJ36" t="s">
        <v>271</v>
      </c>
      <c r="AK36" t="s">
        <v>401</v>
      </c>
      <c r="AL36" s="6">
        <f t="shared" si="7"/>
        <v>2.7</v>
      </c>
      <c r="AM36" t="s">
        <v>2</v>
      </c>
      <c r="AN36" s="10" t="s">
        <v>2</v>
      </c>
      <c r="AO36" s="6">
        <f t="shared" si="8"/>
        <v>183.40853531106234</v>
      </c>
      <c r="AP36" s="8">
        <f t="shared" si="9"/>
        <v>22.891046284519195</v>
      </c>
    </row>
    <row r="37" spans="1:42" x14ac:dyDescent="0.3">
      <c r="A37" t="s">
        <v>393</v>
      </c>
      <c r="B37" t="s">
        <v>412</v>
      </c>
      <c r="C37" t="s">
        <v>444</v>
      </c>
      <c r="D37" t="s">
        <v>445</v>
      </c>
      <c r="E37" t="s">
        <v>277</v>
      </c>
      <c r="F37" t="s">
        <v>277</v>
      </c>
      <c r="G37" t="s">
        <v>446</v>
      </c>
      <c r="H37">
        <v>0</v>
      </c>
      <c r="I37">
        <v>0.66944999999999999</v>
      </c>
      <c r="J37">
        <v>0</v>
      </c>
      <c r="K37">
        <v>3000</v>
      </c>
      <c r="L37" t="s">
        <v>52</v>
      </c>
      <c r="M37" t="s">
        <v>398</v>
      </c>
      <c r="N37" t="s">
        <v>10</v>
      </c>
      <c r="O37" t="s">
        <v>267</v>
      </c>
      <c r="P37" t="s">
        <v>389</v>
      </c>
      <c r="Q37" t="s">
        <v>331</v>
      </c>
      <c r="R37" t="s">
        <v>399</v>
      </c>
      <c r="S37" s="6">
        <f t="shared" si="0"/>
        <v>9.3000000000000007</v>
      </c>
      <c r="T37" s="6">
        <f t="shared" si="1"/>
        <v>67.929087152245302</v>
      </c>
      <c r="U37" t="s">
        <v>316</v>
      </c>
      <c r="V37" t="str">
        <f t="shared" si="2"/>
        <v>200nH</v>
      </c>
      <c r="W37" s="7">
        <f t="shared" si="3"/>
        <v>200</v>
      </c>
      <c r="X37" t="str">
        <f t="shared" si="4"/>
        <v>nH</v>
      </c>
      <c r="Y37">
        <f t="shared" si="5"/>
        <v>1.0000000000000001E-9</v>
      </c>
      <c r="Z37" s="8">
        <f t="shared" si="6"/>
        <v>2.0000000000000002E-7</v>
      </c>
      <c r="AA37" t="s">
        <v>357</v>
      </c>
      <c r="AB37" t="s">
        <v>311</v>
      </c>
      <c r="AC37">
        <v>200</v>
      </c>
      <c r="AD37" t="s">
        <v>2</v>
      </c>
      <c r="AE37">
        <v>1.25</v>
      </c>
      <c r="AF37" s="9">
        <v>12.5</v>
      </c>
      <c r="AG37" s="9">
        <v>10</v>
      </c>
      <c r="AH37" t="s">
        <v>2</v>
      </c>
      <c r="AI37" s="9">
        <v>125</v>
      </c>
      <c r="AJ37" t="s">
        <v>271</v>
      </c>
      <c r="AK37" t="s">
        <v>401</v>
      </c>
      <c r="AL37" s="6">
        <f t="shared" si="7"/>
        <v>2.7</v>
      </c>
      <c r="AM37" t="s">
        <v>2</v>
      </c>
      <c r="AN37" s="10" t="s">
        <v>2</v>
      </c>
      <c r="AO37" s="6">
        <f t="shared" si="8"/>
        <v>183.40853531106234</v>
      </c>
      <c r="AP37" s="8">
        <f t="shared" si="9"/>
        <v>80.932070281193219</v>
      </c>
    </row>
    <row r="38" spans="1:42" x14ac:dyDescent="0.3">
      <c r="A38" t="s">
        <v>393</v>
      </c>
      <c r="B38" t="s">
        <v>447</v>
      </c>
      <c r="C38" t="s">
        <v>448</v>
      </c>
      <c r="D38" t="s">
        <v>449</v>
      </c>
      <c r="E38" t="s">
        <v>277</v>
      </c>
      <c r="F38" t="s">
        <v>277</v>
      </c>
      <c r="G38" t="s">
        <v>365</v>
      </c>
      <c r="H38">
        <v>0</v>
      </c>
      <c r="I38">
        <v>1.1522300000000001</v>
      </c>
      <c r="J38">
        <v>0</v>
      </c>
      <c r="K38">
        <v>3000</v>
      </c>
      <c r="L38" t="s">
        <v>52</v>
      </c>
      <c r="M38" t="s">
        <v>398</v>
      </c>
      <c r="N38" t="s">
        <v>10</v>
      </c>
      <c r="O38" t="s">
        <v>267</v>
      </c>
      <c r="P38" t="s">
        <v>389</v>
      </c>
      <c r="Q38" t="s">
        <v>331</v>
      </c>
      <c r="R38" t="s">
        <v>399</v>
      </c>
      <c r="S38" s="6">
        <f t="shared" si="0"/>
        <v>9.3000000000000007</v>
      </c>
      <c r="T38" s="6">
        <f t="shared" si="1"/>
        <v>67.929087152245302</v>
      </c>
      <c r="U38" t="s">
        <v>366</v>
      </c>
      <c r="V38" t="str">
        <f t="shared" si="2"/>
        <v>100nH</v>
      </c>
      <c r="W38" s="7">
        <f t="shared" si="3"/>
        <v>100</v>
      </c>
      <c r="X38" t="str">
        <f t="shared" si="4"/>
        <v>nH</v>
      </c>
      <c r="Y38">
        <f t="shared" si="5"/>
        <v>1.0000000000000001E-9</v>
      </c>
      <c r="Z38" s="8">
        <f t="shared" si="6"/>
        <v>1.0000000000000001E-7</v>
      </c>
      <c r="AA38" t="s">
        <v>357</v>
      </c>
      <c r="AB38" t="s">
        <v>311</v>
      </c>
      <c r="AC38">
        <v>100</v>
      </c>
      <c r="AD38" t="s">
        <v>2</v>
      </c>
      <c r="AE38">
        <v>1.25</v>
      </c>
      <c r="AF38" s="9">
        <v>12.5</v>
      </c>
      <c r="AG38" s="9">
        <v>10</v>
      </c>
      <c r="AH38" t="s">
        <v>2</v>
      </c>
      <c r="AI38" s="9">
        <v>125</v>
      </c>
      <c r="AJ38" t="s">
        <v>271</v>
      </c>
      <c r="AK38" t="s">
        <v>401</v>
      </c>
      <c r="AL38" s="6">
        <f t="shared" si="7"/>
        <v>2.7</v>
      </c>
      <c r="AM38" t="s">
        <v>2</v>
      </c>
      <c r="AN38" s="10" t="s">
        <v>2</v>
      </c>
      <c r="AO38" s="6">
        <f t="shared" si="8"/>
        <v>183.40853531106234</v>
      </c>
      <c r="AP38" s="8">
        <f t="shared" si="9"/>
        <v>114.45523142259596</v>
      </c>
    </row>
    <row r="39" spans="1:42" x14ac:dyDescent="0.3">
      <c r="A39" t="s">
        <v>450</v>
      </c>
      <c r="B39" t="s">
        <v>262</v>
      </c>
      <c r="C39" t="s">
        <v>451</v>
      </c>
      <c r="D39">
        <v>5678181221</v>
      </c>
      <c r="E39" t="s">
        <v>264</v>
      </c>
      <c r="F39" t="s">
        <v>264</v>
      </c>
      <c r="G39" t="s">
        <v>452</v>
      </c>
      <c r="H39" s="11">
        <v>1851</v>
      </c>
      <c r="I39">
        <v>1.23</v>
      </c>
      <c r="J39">
        <v>0</v>
      </c>
      <c r="K39">
        <v>1</v>
      </c>
      <c r="L39" t="s">
        <v>11</v>
      </c>
      <c r="M39" t="s">
        <v>2</v>
      </c>
      <c r="N39" t="s">
        <v>10</v>
      </c>
      <c r="O39" t="s">
        <v>267</v>
      </c>
      <c r="P39" t="s">
        <v>2</v>
      </c>
      <c r="Q39">
        <v>78</v>
      </c>
      <c r="R39" t="s">
        <v>453</v>
      </c>
      <c r="S39" s="6">
        <f t="shared" si="0"/>
        <v>8</v>
      </c>
      <c r="T39" s="6">
        <f t="shared" si="1"/>
        <v>50.26548245743669</v>
      </c>
      <c r="U39" t="s">
        <v>2</v>
      </c>
      <c r="V39" t="str">
        <f t="shared" si="2"/>
        <v>-</v>
      </c>
      <c r="W39" s="7" t="e">
        <f t="shared" si="3"/>
        <v>#VALUE!</v>
      </c>
      <c r="X39" t="str">
        <f t="shared" si="4"/>
        <v>-</v>
      </c>
      <c r="Y39">
        <f t="shared" si="5"/>
        <v>0</v>
      </c>
      <c r="Z39" s="8" t="e">
        <f t="shared" si="6"/>
        <v>#VALUE!</v>
      </c>
      <c r="AA39" t="s">
        <v>269</v>
      </c>
      <c r="AB39" t="s">
        <v>270</v>
      </c>
      <c r="AC39" t="s">
        <v>2</v>
      </c>
      <c r="AD39">
        <v>2300</v>
      </c>
      <c r="AE39">
        <v>60</v>
      </c>
      <c r="AF39" s="9">
        <v>25.9</v>
      </c>
      <c r="AG39" s="9">
        <v>43</v>
      </c>
      <c r="AH39">
        <v>36</v>
      </c>
      <c r="AI39" s="9">
        <v>1120</v>
      </c>
      <c r="AJ39" t="s">
        <v>271</v>
      </c>
      <c r="AK39" t="s">
        <v>272</v>
      </c>
      <c r="AL39" s="6">
        <f t="shared" si="7"/>
        <v>5.36</v>
      </c>
      <c r="AM39" t="s">
        <v>2</v>
      </c>
      <c r="AN39" s="10" t="s">
        <v>2</v>
      </c>
      <c r="AO39" s="6">
        <f t="shared" si="8"/>
        <v>269.42298597186067</v>
      </c>
      <c r="AP39" s="8" t="e">
        <f t="shared" si="9"/>
        <v>#VALUE!</v>
      </c>
    </row>
    <row r="40" spans="1:42" x14ac:dyDescent="0.3">
      <c r="A40" t="s">
        <v>454</v>
      </c>
      <c r="B40" t="s">
        <v>455</v>
      </c>
      <c r="C40" t="s">
        <v>456</v>
      </c>
      <c r="D40" t="s">
        <v>457</v>
      </c>
      <c r="E40" t="s">
        <v>277</v>
      </c>
      <c r="F40" t="s">
        <v>277</v>
      </c>
      <c r="G40" t="s">
        <v>458</v>
      </c>
      <c r="H40" s="11">
        <v>6340</v>
      </c>
      <c r="I40">
        <v>0.85</v>
      </c>
      <c r="J40">
        <v>0</v>
      </c>
      <c r="K40">
        <v>1</v>
      </c>
      <c r="L40" t="s">
        <v>52</v>
      </c>
      <c r="M40" t="s">
        <v>459</v>
      </c>
      <c r="N40" t="s">
        <v>10</v>
      </c>
      <c r="O40" t="s">
        <v>267</v>
      </c>
      <c r="P40" t="s">
        <v>460</v>
      </c>
      <c r="Q40" t="s">
        <v>461</v>
      </c>
      <c r="R40" t="s">
        <v>462</v>
      </c>
      <c r="S40" s="6">
        <f t="shared" si="0"/>
        <v>9.4</v>
      </c>
      <c r="T40" s="6">
        <f t="shared" si="1"/>
        <v>69.397781717798537</v>
      </c>
      <c r="U40" t="s">
        <v>2</v>
      </c>
      <c r="V40" t="str">
        <f t="shared" si="2"/>
        <v>-</v>
      </c>
      <c r="W40" s="7" t="e">
        <f t="shared" si="3"/>
        <v>#VALUE!</v>
      </c>
      <c r="X40" t="str">
        <f t="shared" si="4"/>
        <v>-</v>
      </c>
      <c r="Y40">
        <f t="shared" si="5"/>
        <v>0</v>
      </c>
      <c r="Z40" s="8" t="e">
        <f t="shared" si="6"/>
        <v>#VALUE!</v>
      </c>
      <c r="AA40" t="s">
        <v>2</v>
      </c>
      <c r="AB40" t="s">
        <v>270</v>
      </c>
      <c r="AC40" t="s">
        <v>2</v>
      </c>
      <c r="AD40" t="s">
        <v>2</v>
      </c>
      <c r="AE40" t="s">
        <v>2</v>
      </c>
      <c r="AF40" s="9" t="s">
        <v>2</v>
      </c>
      <c r="AG40" s="9" t="s">
        <v>2</v>
      </c>
      <c r="AH40" t="s">
        <v>2</v>
      </c>
      <c r="AI40" s="9" t="s">
        <v>2</v>
      </c>
      <c r="AJ40" t="s">
        <v>271</v>
      </c>
      <c r="AK40" t="s">
        <v>463</v>
      </c>
      <c r="AL40" s="6">
        <f t="shared" si="7"/>
        <v>4.5999999999999996</v>
      </c>
      <c r="AM40" t="s">
        <v>2</v>
      </c>
      <c r="AN40" s="10" t="s">
        <v>2</v>
      </c>
      <c r="AO40" s="6">
        <f t="shared" si="8"/>
        <v>319.22979590187327</v>
      </c>
      <c r="AP40" s="8" t="e">
        <f t="shared" si="9"/>
        <v>#VALUE!</v>
      </c>
    </row>
    <row r="41" spans="1:42" x14ac:dyDescent="0.3">
      <c r="A41" t="s">
        <v>2</v>
      </c>
      <c r="B41" t="s">
        <v>464</v>
      </c>
      <c r="C41" t="s">
        <v>465</v>
      </c>
      <c r="D41" t="s">
        <v>466</v>
      </c>
      <c r="E41" t="s">
        <v>277</v>
      </c>
      <c r="F41" t="s">
        <v>277</v>
      </c>
      <c r="G41" t="s">
        <v>378</v>
      </c>
      <c r="H41" s="11">
        <v>2732</v>
      </c>
      <c r="I41">
        <v>0.98</v>
      </c>
      <c r="J41">
        <v>0</v>
      </c>
      <c r="K41">
        <v>1</v>
      </c>
      <c r="L41" t="s">
        <v>52</v>
      </c>
      <c r="M41" t="s">
        <v>459</v>
      </c>
      <c r="N41" t="s">
        <v>10</v>
      </c>
      <c r="O41" t="s">
        <v>267</v>
      </c>
      <c r="P41" t="s">
        <v>460</v>
      </c>
      <c r="Q41" t="s">
        <v>295</v>
      </c>
      <c r="R41" t="s">
        <v>462</v>
      </c>
      <c r="S41" s="6">
        <f t="shared" si="0"/>
        <v>9.4</v>
      </c>
      <c r="T41" s="6">
        <f t="shared" si="1"/>
        <v>69.397781717798537</v>
      </c>
      <c r="U41" t="s">
        <v>2</v>
      </c>
      <c r="V41" t="str">
        <f t="shared" si="2"/>
        <v>-</v>
      </c>
      <c r="W41" s="7" t="e">
        <f t="shared" si="3"/>
        <v>#VALUE!</v>
      </c>
      <c r="X41" t="str">
        <f t="shared" si="4"/>
        <v>-</v>
      </c>
      <c r="Y41">
        <f t="shared" si="5"/>
        <v>0</v>
      </c>
      <c r="Z41" s="8" t="e">
        <f t="shared" si="6"/>
        <v>#VALUE!</v>
      </c>
      <c r="AA41" t="s">
        <v>2</v>
      </c>
      <c r="AB41" t="s">
        <v>270</v>
      </c>
      <c r="AC41" t="s">
        <v>2</v>
      </c>
      <c r="AD41" t="s">
        <v>2</v>
      </c>
      <c r="AE41" t="s">
        <v>2</v>
      </c>
      <c r="AF41" s="9" t="s">
        <v>2</v>
      </c>
      <c r="AG41" s="9" t="s">
        <v>2</v>
      </c>
      <c r="AH41" t="s">
        <v>2</v>
      </c>
      <c r="AI41" s="9" t="s">
        <v>2</v>
      </c>
      <c r="AJ41" t="s">
        <v>271</v>
      </c>
      <c r="AK41" t="s">
        <v>463</v>
      </c>
      <c r="AL41" s="6">
        <f t="shared" si="7"/>
        <v>4.5999999999999996</v>
      </c>
      <c r="AM41" t="s">
        <v>2</v>
      </c>
      <c r="AN41" s="10" t="s">
        <v>2</v>
      </c>
      <c r="AO41" s="6">
        <f t="shared" si="8"/>
        <v>319.22979590187327</v>
      </c>
      <c r="AP41" s="8" t="e">
        <f t="shared" si="9"/>
        <v>#VALUE!</v>
      </c>
    </row>
    <row r="42" spans="1:42" x14ac:dyDescent="0.3">
      <c r="A42" t="s">
        <v>467</v>
      </c>
      <c r="B42" t="s">
        <v>468</v>
      </c>
      <c r="C42" t="s">
        <v>469</v>
      </c>
      <c r="D42" t="s">
        <v>470</v>
      </c>
      <c r="E42" t="s">
        <v>277</v>
      </c>
      <c r="F42" t="s">
        <v>277</v>
      </c>
      <c r="G42" t="s">
        <v>471</v>
      </c>
      <c r="H42" s="11">
        <v>1000</v>
      </c>
      <c r="I42">
        <v>1.2</v>
      </c>
      <c r="J42">
        <v>0</v>
      </c>
      <c r="K42">
        <v>1</v>
      </c>
      <c r="L42" t="s">
        <v>52</v>
      </c>
      <c r="M42" t="s">
        <v>472</v>
      </c>
      <c r="N42" t="s">
        <v>10</v>
      </c>
      <c r="O42" t="s">
        <v>267</v>
      </c>
      <c r="P42" t="s">
        <v>473</v>
      </c>
      <c r="Q42" t="s">
        <v>474</v>
      </c>
      <c r="R42" t="s">
        <v>475</v>
      </c>
      <c r="S42" s="6">
        <f t="shared" si="0"/>
        <v>11.3</v>
      </c>
      <c r="T42" s="6">
        <f t="shared" si="1"/>
        <v>100.28749148422018</v>
      </c>
      <c r="U42" t="s">
        <v>350</v>
      </c>
      <c r="V42" t="str">
        <f t="shared" si="2"/>
        <v>2µH</v>
      </c>
      <c r="W42" s="7">
        <f t="shared" si="3"/>
        <v>2</v>
      </c>
      <c r="X42" t="str">
        <f t="shared" si="4"/>
        <v>µH</v>
      </c>
      <c r="Y42">
        <f t="shared" si="5"/>
        <v>9.9999999999999995E-7</v>
      </c>
      <c r="Z42" s="8">
        <f t="shared" si="6"/>
        <v>1.9999999999999999E-6</v>
      </c>
      <c r="AA42" t="s">
        <v>326</v>
      </c>
      <c r="AB42" t="s">
        <v>270</v>
      </c>
      <c r="AC42">
        <v>1470</v>
      </c>
      <c r="AD42">
        <v>2200</v>
      </c>
      <c r="AE42">
        <v>0.92</v>
      </c>
      <c r="AF42" s="9">
        <v>16.3</v>
      </c>
      <c r="AG42" s="9">
        <v>17.7</v>
      </c>
      <c r="AH42">
        <v>14.1</v>
      </c>
      <c r="AI42" s="9">
        <v>289</v>
      </c>
      <c r="AJ42" t="s">
        <v>271</v>
      </c>
      <c r="AK42" t="s">
        <v>476</v>
      </c>
      <c r="AL42" s="6">
        <f t="shared" si="7"/>
        <v>3.3</v>
      </c>
      <c r="AM42" t="s">
        <v>2</v>
      </c>
      <c r="AN42" s="10" t="s">
        <v>2</v>
      </c>
      <c r="AO42" s="6">
        <f t="shared" si="8"/>
        <v>330.94872189792659</v>
      </c>
      <c r="AP42" s="8">
        <f t="shared" si="9"/>
        <v>25.592967784139454</v>
      </c>
    </row>
    <row r="43" spans="1:42" x14ac:dyDescent="0.3">
      <c r="A43" t="s">
        <v>467</v>
      </c>
      <c r="B43" t="s">
        <v>477</v>
      </c>
      <c r="C43" t="s">
        <v>478</v>
      </c>
      <c r="D43" t="s">
        <v>479</v>
      </c>
      <c r="E43" t="s">
        <v>277</v>
      </c>
      <c r="F43" t="s">
        <v>277</v>
      </c>
      <c r="G43" t="s">
        <v>355</v>
      </c>
      <c r="H43" s="11">
        <v>2925</v>
      </c>
      <c r="I43">
        <v>1.99</v>
      </c>
      <c r="J43">
        <v>0</v>
      </c>
      <c r="K43">
        <v>1</v>
      </c>
      <c r="L43" t="s">
        <v>52</v>
      </c>
      <c r="M43" t="s">
        <v>472</v>
      </c>
      <c r="N43" t="s">
        <v>10</v>
      </c>
      <c r="O43" t="s">
        <v>267</v>
      </c>
      <c r="P43" t="s">
        <v>473</v>
      </c>
      <c r="Q43" t="s">
        <v>295</v>
      </c>
      <c r="R43" t="s">
        <v>475</v>
      </c>
      <c r="S43" s="6">
        <f t="shared" si="0"/>
        <v>11.3</v>
      </c>
      <c r="T43" s="6">
        <f t="shared" si="1"/>
        <v>100.28749148422018</v>
      </c>
      <c r="U43" t="s">
        <v>356</v>
      </c>
      <c r="V43" t="str">
        <f t="shared" si="2"/>
        <v>63nH</v>
      </c>
      <c r="W43" s="7">
        <f t="shared" si="3"/>
        <v>63</v>
      </c>
      <c r="X43" t="str">
        <f t="shared" si="4"/>
        <v>nH</v>
      </c>
      <c r="Y43">
        <f t="shared" si="5"/>
        <v>1.0000000000000001E-9</v>
      </c>
      <c r="Z43" s="8">
        <f t="shared" si="6"/>
        <v>6.3000000000000008E-8</v>
      </c>
      <c r="AA43" t="s">
        <v>357</v>
      </c>
      <c r="AB43" t="s">
        <v>311</v>
      </c>
      <c r="AC43">
        <v>50</v>
      </c>
      <c r="AD43">
        <v>750</v>
      </c>
      <c r="AE43">
        <v>1</v>
      </c>
      <c r="AF43" s="9">
        <v>15.9</v>
      </c>
      <c r="AG43" s="9">
        <v>15.9</v>
      </c>
      <c r="AH43" t="s">
        <v>2</v>
      </c>
      <c r="AI43" s="9">
        <v>253</v>
      </c>
      <c r="AJ43" t="s">
        <v>271</v>
      </c>
      <c r="AK43" t="s">
        <v>476</v>
      </c>
      <c r="AL43" s="6">
        <f t="shared" si="7"/>
        <v>3.3</v>
      </c>
      <c r="AM43" t="s">
        <v>2</v>
      </c>
      <c r="AN43" s="10" t="s">
        <v>2</v>
      </c>
      <c r="AO43" s="6">
        <f t="shared" si="8"/>
        <v>330.94872189792659</v>
      </c>
      <c r="AP43" s="8">
        <f t="shared" si="9"/>
        <v>144.20003742596876</v>
      </c>
    </row>
    <row r="44" spans="1:42" x14ac:dyDescent="0.3">
      <c r="A44" t="s">
        <v>467</v>
      </c>
      <c r="B44" t="s">
        <v>480</v>
      </c>
      <c r="C44" t="s">
        <v>481</v>
      </c>
      <c r="D44" t="s">
        <v>482</v>
      </c>
      <c r="E44" t="s">
        <v>277</v>
      </c>
      <c r="F44" t="s">
        <v>277</v>
      </c>
      <c r="G44" t="s">
        <v>397</v>
      </c>
      <c r="H44">
        <v>49</v>
      </c>
      <c r="I44">
        <v>1.73</v>
      </c>
      <c r="J44">
        <v>0</v>
      </c>
      <c r="K44">
        <v>1</v>
      </c>
      <c r="L44" t="s">
        <v>52</v>
      </c>
      <c r="M44" t="s">
        <v>472</v>
      </c>
      <c r="N44" t="s">
        <v>10</v>
      </c>
      <c r="O44" t="s">
        <v>267</v>
      </c>
      <c r="P44" t="s">
        <v>473</v>
      </c>
      <c r="Q44" t="s">
        <v>331</v>
      </c>
      <c r="R44" t="s">
        <v>475</v>
      </c>
      <c r="S44" s="6">
        <f t="shared" si="0"/>
        <v>11.3</v>
      </c>
      <c r="T44" s="6">
        <f t="shared" si="1"/>
        <v>100.28749148422018</v>
      </c>
      <c r="U44" t="s">
        <v>400</v>
      </c>
      <c r="V44" t="str">
        <f t="shared" si="2"/>
        <v>250nH</v>
      </c>
      <c r="W44" s="7">
        <f t="shared" si="3"/>
        <v>250</v>
      </c>
      <c r="X44" t="str">
        <f t="shared" si="4"/>
        <v>nH</v>
      </c>
      <c r="Y44">
        <f t="shared" si="5"/>
        <v>1.0000000000000001E-9</v>
      </c>
      <c r="Z44" s="8">
        <f t="shared" si="6"/>
        <v>2.5000000000000004E-7</v>
      </c>
      <c r="AA44" t="s">
        <v>357</v>
      </c>
      <c r="AB44" t="s">
        <v>311</v>
      </c>
      <c r="AC44">
        <v>199</v>
      </c>
      <c r="AD44" t="s">
        <v>2</v>
      </c>
      <c r="AE44">
        <v>1</v>
      </c>
      <c r="AF44" s="9">
        <v>15.9</v>
      </c>
      <c r="AG44" s="9">
        <v>15.9</v>
      </c>
      <c r="AH44" t="s">
        <v>2</v>
      </c>
      <c r="AI44" s="9">
        <v>253</v>
      </c>
      <c r="AJ44" t="s">
        <v>271</v>
      </c>
      <c r="AK44" t="s">
        <v>476</v>
      </c>
      <c r="AL44" s="6">
        <f t="shared" si="7"/>
        <v>3.3</v>
      </c>
      <c r="AM44" t="s">
        <v>2</v>
      </c>
      <c r="AN44" s="10" t="s">
        <v>2</v>
      </c>
      <c r="AO44" s="6">
        <f t="shared" si="8"/>
        <v>330.94872189792659</v>
      </c>
      <c r="AP44" s="8">
        <f t="shared" si="9"/>
        <v>72.387844283415419</v>
      </c>
    </row>
    <row r="45" spans="1:42" x14ac:dyDescent="0.3">
      <c r="A45" t="s">
        <v>467</v>
      </c>
      <c r="B45" t="s">
        <v>483</v>
      </c>
      <c r="C45" t="s">
        <v>484</v>
      </c>
      <c r="D45" t="s">
        <v>485</v>
      </c>
      <c r="E45" t="s">
        <v>277</v>
      </c>
      <c r="F45" t="s">
        <v>277</v>
      </c>
      <c r="G45" t="s">
        <v>415</v>
      </c>
      <c r="H45">
        <v>84</v>
      </c>
      <c r="I45">
        <v>1.43</v>
      </c>
      <c r="J45">
        <v>0</v>
      </c>
      <c r="K45">
        <v>1</v>
      </c>
      <c r="L45" t="s">
        <v>52</v>
      </c>
      <c r="M45" t="s">
        <v>472</v>
      </c>
      <c r="N45" t="s">
        <v>10</v>
      </c>
      <c r="O45" t="s">
        <v>267</v>
      </c>
      <c r="P45" t="s">
        <v>473</v>
      </c>
      <c r="Q45" t="s">
        <v>331</v>
      </c>
      <c r="R45" t="s">
        <v>475</v>
      </c>
      <c r="S45" s="6">
        <f t="shared" si="0"/>
        <v>11.3</v>
      </c>
      <c r="T45" s="6">
        <f t="shared" si="1"/>
        <v>100.28749148422018</v>
      </c>
      <c r="U45" t="s">
        <v>416</v>
      </c>
      <c r="V45" t="str">
        <f t="shared" si="2"/>
        <v>160nH</v>
      </c>
      <c r="W45" s="7">
        <f t="shared" si="3"/>
        <v>160</v>
      </c>
      <c r="X45" t="str">
        <f t="shared" si="4"/>
        <v>nH</v>
      </c>
      <c r="Y45">
        <f t="shared" si="5"/>
        <v>1.0000000000000001E-9</v>
      </c>
      <c r="Z45" s="8">
        <f t="shared" si="6"/>
        <v>1.6E-7</v>
      </c>
      <c r="AA45" t="s">
        <v>357</v>
      </c>
      <c r="AB45" t="s">
        <v>311</v>
      </c>
      <c r="AC45">
        <v>127</v>
      </c>
      <c r="AD45" t="s">
        <v>2</v>
      </c>
      <c r="AE45">
        <v>1</v>
      </c>
      <c r="AF45" s="9">
        <v>15.9</v>
      </c>
      <c r="AG45" s="9">
        <v>15.9</v>
      </c>
      <c r="AH45" t="s">
        <v>2</v>
      </c>
      <c r="AI45" s="9">
        <v>253</v>
      </c>
      <c r="AJ45" t="s">
        <v>271</v>
      </c>
      <c r="AK45" t="s">
        <v>476</v>
      </c>
      <c r="AL45" s="6">
        <f t="shared" si="7"/>
        <v>3.3</v>
      </c>
      <c r="AM45" t="s">
        <v>2</v>
      </c>
      <c r="AN45" s="10" t="s">
        <v>2</v>
      </c>
      <c r="AO45" s="6">
        <f t="shared" si="8"/>
        <v>330.94872189792659</v>
      </c>
      <c r="AP45" s="8">
        <f t="shared" si="9"/>
        <v>90.484805354269284</v>
      </c>
    </row>
    <row r="46" spans="1:42" x14ac:dyDescent="0.3">
      <c r="A46" t="s">
        <v>467</v>
      </c>
      <c r="B46" t="s">
        <v>486</v>
      </c>
      <c r="C46" t="s">
        <v>487</v>
      </c>
      <c r="D46" t="s">
        <v>488</v>
      </c>
      <c r="E46" t="s">
        <v>277</v>
      </c>
      <c r="F46" t="s">
        <v>277</v>
      </c>
      <c r="G46" t="s">
        <v>489</v>
      </c>
      <c r="H46">
        <v>890</v>
      </c>
      <c r="I46">
        <v>1.88</v>
      </c>
      <c r="J46">
        <v>0</v>
      </c>
      <c r="K46">
        <v>1</v>
      </c>
      <c r="L46" t="s">
        <v>266</v>
      </c>
      <c r="M46" t="s">
        <v>472</v>
      </c>
      <c r="N46" t="s">
        <v>10</v>
      </c>
      <c r="O46" t="s">
        <v>267</v>
      </c>
      <c r="P46" t="s">
        <v>473</v>
      </c>
      <c r="Q46" t="s">
        <v>295</v>
      </c>
      <c r="R46" t="s">
        <v>475</v>
      </c>
      <c r="S46" s="6">
        <f t="shared" si="0"/>
        <v>11.3</v>
      </c>
      <c r="T46" s="6">
        <f t="shared" si="1"/>
        <v>100.28749148422018</v>
      </c>
      <c r="U46" t="s">
        <v>490</v>
      </c>
      <c r="V46" t="str">
        <f t="shared" si="2"/>
        <v>780nH</v>
      </c>
      <c r="W46" s="7">
        <f t="shared" si="3"/>
        <v>780</v>
      </c>
      <c r="X46" t="str">
        <f t="shared" si="4"/>
        <v>nH</v>
      </c>
      <c r="Y46">
        <f t="shared" si="5"/>
        <v>1.0000000000000001E-9</v>
      </c>
      <c r="Z46" s="8">
        <f t="shared" si="6"/>
        <v>7.8000000000000005E-7</v>
      </c>
      <c r="AA46" t="s">
        <v>326</v>
      </c>
      <c r="AB46" t="s">
        <v>270</v>
      </c>
      <c r="AC46">
        <v>620</v>
      </c>
      <c r="AD46">
        <v>750</v>
      </c>
      <c r="AE46">
        <v>1</v>
      </c>
      <c r="AF46" s="9">
        <v>15.9</v>
      </c>
      <c r="AG46" s="9">
        <v>15.9</v>
      </c>
      <c r="AH46" t="s">
        <v>2</v>
      </c>
      <c r="AI46" s="9">
        <v>253</v>
      </c>
      <c r="AJ46" t="s">
        <v>271</v>
      </c>
      <c r="AK46" t="s">
        <v>476</v>
      </c>
      <c r="AL46" s="6">
        <f t="shared" si="7"/>
        <v>3.3</v>
      </c>
      <c r="AM46" t="s">
        <v>2</v>
      </c>
      <c r="AN46" s="10" t="s">
        <v>2</v>
      </c>
      <c r="AO46" s="6">
        <f t="shared" si="8"/>
        <v>330.94872189792659</v>
      </c>
      <c r="AP46" s="8">
        <f t="shared" si="9"/>
        <v>40.981546816673223</v>
      </c>
    </row>
    <row r="47" spans="1:42" x14ac:dyDescent="0.3">
      <c r="A47" t="s">
        <v>467</v>
      </c>
      <c r="B47" t="s">
        <v>491</v>
      </c>
      <c r="C47" t="s">
        <v>492</v>
      </c>
      <c r="D47" t="s">
        <v>493</v>
      </c>
      <c r="E47" t="s">
        <v>277</v>
      </c>
      <c r="F47" t="s">
        <v>277</v>
      </c>
      <c r="G47" t="s">
        <v>494</v>
      </c>
      <c r="H47">
        <v>0</v>
      </c>
      <c r="I47">
        <v>0.74753999999999998</v>
      </c>
      <c r="J47">
        <v>0</v>
      </c>
      <c r="K47">
        <v>3000</v>
      </c>
      <c r="L47" t="s">
        <v>52</v>
      </c>
      <c r="M47" t="s">
        <v>472</v>
      </c>
      <c r="N47" t="s">
        <v>10</v>
      </c>
      <c r="O47" t="s">
        <v>267</v>
      </c>
      <c r="P47" t="s">
        <v>473</v>
      </c>
      <c r="Q47" t="s">
        <v>421</v>
      </c>
      <c r="R47" t="s">
        <v>475</v>
      </c>
      <c r="S47" s="6">
        <f t="shared" si="0"/>
        <v>11.3</v>
      </c>
      <c r="T47" s="6">
        <f t="shared" si="1"/>
        <v>100.28749148422018</v>
      </c>
      <c r="U47" t="s">
        <v>495</v>
      </c>
      <c r="V47" t="str">
        <f t="shared" si="2"/>
        <v>7µH</v>
      </c>
      <c r="W47" s="7">
        <f t="shared" si="3"/>
        <v>7</v>
      </c>
      <c r="X47" t="str">
        <f t="shared" si="4"/>
        <v>µH</v>
      </c>
      <c r="Y47">
        <f t="shared" si="5"/>
        <v>9.9999999999999995E-7</v>
      </c>
      <c r="Z47" s="8">
        <f t="shared" si="6"/>
        <v>6.9999999999999999E-6</v>
      </c>
      <c r="AA47" t="s">
        <v>284</v>
      </c>
      <c r="AB47" t="s">
        <v>270</v>
      </c>
      <c r="AC47">
        <v>5130</v>
      </c>
      <c r="AD47">
        <v>10000</v>
      </c>
      <c r="AE47">
        <v>0.92</v>
      </c>
      <c r="AF47" s="9">
        <v>16.3</v>
      </c>
      <c r="AG47" s="9">
        <v>17.7</v>
      </c>
      <c r="AH47">
        <v>14.1</v>
      </c>
      <c r="AI47" s="9">
        <v>289</v>
      </c>
      <c r="AJ47" t="s">
        <v>271</v>
      </c>
      <c r="AK47" t="s">
        <v>476</v>
      </c>
      <c r="AL47" s="6">
        <f t="shared" si="7"/>
        <v>3.3</v>
      </c>
      <c r="AM47" t="s">
        <v>2</v>
      </c>
      <c r="AN47" s="10" t="s">
        <v>2</v>
      </c>
      <c r="AO47" s="6">
        <f t="shared" si="8"/>
        <v>330.94872189792659</v>
      </c>
      <c r="AP47" s="8">
        <f t="shared" si="9"/>
        <v>13.680016708427557</v>
      </c>
    </row>
    <row r="48" spans="1:42" x14ac:dyDescent="0.3">
      <c r="A48" t="s">
        <v>467</v>
      </c>
      <c r="B48" t="s">
        <v>468</v>
      </c>
      <c r="C48" t="s">
        <v>496</v>
      </c>
      <c r="D48" t="s">
        <v>497</v>
      </c>
      <c r="E48" t="s">
        <v>277</v>
      </c>
      <c r="F48" t="s">
        <v>277</v>
      </c>
      <c r="G48" t="s">
        <v>498</v>
      </c>
      <c r="H48">
        <v>0</v>
      </c>
      <c r="I48">
        <v>0.78369999999999995</v>
      </c>
      <c r="J48">
        <v>0</v>
      </c>
      <c r="K48">
        <v>3000</v>
      </c>
      <c r="L48" t="s">
        <v>52</v>
      </c>
      <c r="M48" t="s">
        <v>472</v>
      </c>
      <c r="N48" t="s">
        <v>10</v>
      </c>
      <c r="O48" t="s">
        <v>267</v>
      </c>
      <c r="P48" t="s">
        <v>473</v>
      </c>
      <c r="Q48" t="s">
        <v>281</v>
      </c>
      <c r="R48" t="s">
        <v>475</v>
      </c>
      <c r="S48" s="6">
        <f t="shared" si="0"/>
        <v>11.3</v>
      </c>
      <c r="T48" s="6">
        <f t="shared" si="1"/>
        <v>100.28749148422018</v>
      </c>
      <c r="U48" t="s">
        <v>499</v>
      </c>
      <c r="V48" t="str">
        <f t="shared" si="2"/>
        <v>3.5µH</v>
      </c>
      <c r="W48" s="7">
        <f t="shared" si="3"/>
        <v>3.5</v>
      </c>
      <c r="X48" t="str">
        <f t="shared" si="4"/>
        <v>µH</v>
      </c>
      <c r="Y48">
        <f t="shared" si="5"/>
        <v>9.9999999999999995E-7</v>
      </c>
      <c r="Z48" s="8">
        <f t="shared" si="6"/>
        <v>3.4999999999999999E-6</v>
      </c>
      <c r="AA48" t="s">
        <v>326</v>
      </c>
      <c r="AB48" t="s">
        <v>270</v>
      </c>
      <c r="AC48">
        <v>2560</v>
      </c>
      <c r="AD48">
        <v>4300</v>
      </c>
      <c r="AE48">
        <v>0.92</v>
      </c>
      <c r="AF48" s="9">
        <v>16.3</v>
      </c>
      <c r="AG48" s="9">
        <v>17.7</v>
      </c>
      <c r="AH48">
        <v>14.1</v>
      </c>
      <c r="AI48" s="9">
        <v>289</v>
      </c>
      <c r="AJ48" t="s">
        <v>271</v>
      </c>
      <c r="AK48" t="s">
        <v>476</v>
      </c>
      <c r="AL48" s="6">
        <f t="shared" si="7"/>
        <v>3.3</v>
      </c>
      <c r="AM48" t="s">
        <v>2</v>
      </c>
      <c r="AN48" s="10" t="s">
        <v>2</v>
      </c>
      <c r="AO48" s="6">
        <f t="shared" si="8"/>
        <v>330.94872189792659</v>
      </c>
      <c r="AP48" s="8">
        <f t="shared" si="9"/>
        <v>19.346465162548796</v>
      </c>
    </row>
    <row r="49" spans="1:42" x14ac:dyDescent="0.3">
      <c r="A49" t="s">
        <v>467</v>
      </c>
      <c r="B49" t="s">
        <v>500</v>
      </c>
      <c r="C49" t="s">
        <v>501</v>
      </c>
      <c r="D49" t="s">
        <v>502</v>
      </c>
      <c r="E49" t="s">
        <v>277</v>
      </c>
      <c r="F49" t="s">
        <v>277</v>
      </c>
      <c r="G49" t="s">
        <v>289</v>
      </c>
      <c r="H49">
        <v>0</v>
      </c>
      <c r="I49">
        <v>1.4057900000000001</v>
      </c>
      <c r="J49">
        <v>0</v>
      </c>
      <c r="K49">
        <v>3000</v>
      </c>
      <c r="L49" t="s">
        <v>52</v>
      </c>
      <c r="M49" t="s">
        <v>472</v>
      </c>
      <c r="N49" t="s">
        <v>10</v>
      </c>
      <c r="O49" t="s">
        <v>267</v>
      </c>
      <c r="P49" t="s">
        <v>473</v>
      </c>
      <c r="Q49" t="s">
        <v>290</v>
      </c>
      <c r="R49" t="s">
        <v>475</v>
      </c>
      <c r="S49" s="6">
        <f t="shared" si="0"/>
        <v>11.3</v>
      </c>
      <c r="T49" s="6">
        <f t="shared" si="1"/>
        <v>100.28749148422018</v>
      </c>
      <c r="U49" t="s">
        <v>291</v>
      </c>
      <c r="V49" t="str">
        <f t="shared" si="2"/>
        <v>25nH</v>
      </c>
      <c r="W49" s="7">
        <f t="shared" si="3"/>
        <v>25</v>
      </c>
      <c r="X49" t="str">
        <f t="shared" si="4"/>
        <v>nH</v>
      </c>
      <c r="Y49">
        <f t="shared" si="5"/>
        <v>1.0000000000000001E-9</v>
      </c>
      <c r="Z49" s="8">
        <f t="shared" si="6"/>
        <v>2.5000000000000002E-8</v>
      </c>
      <c r="AA49" t="s">
        <v>357</v>
      </c>
      <c r="AB49" t="s">
        <v>311</v>
      </c>
      <c r="AC49">
        <v>20</v>
      </c>
      <c r="AD49">
        <v>80</v>
      </c>
      <c r="AE49">
        <v>1</v>
      </c>
      <c r="AF49" s="9">
        <v>15.9</v>
      </c>
      <c r="AG49" s="9">
        <v>15.9</v>
      </c>
      <c r="AH49" t="s">
        <v>2</v>
      </c>
      <c r="AI49" s="9">
        <v>253</v>
      </c>
      <c r="AJ49" t="s">
        <v>271</v>
      </c>
      <c r="AK49" t="s">
        <v>476</v>
      </c>
      <c r="AL49" s="6">
        <f t="shared" si="7"/>
        <v>3.3</v>
      </c>
      <c r="AM49" t="s">
        <v>2</v>
      </c>
      <c r="AN49" s="10" t="s">
        <v>2</v>
      </c>
      <c r="AO49" s="6">
        <f t="shared" si="8"/>
        <v>330.94872189792659</v>
      </c>
      <c r="AP49" s="8">
        <f t="shared" si="9"/>
        <v>228.91046284519192</v>
      </c>
    </row>
    <row r="50" spans="1:42" x14ac:dyDescent="0.3">
      <c r="A50" t="s">
        <v>467</v>
      </c>
      <c r="B50" t="s">
        <v>477</v>
      </c>
      <c r="C50" t="s">
        <v>503</v>
      </c>
      <c r="D50" t="s">
        <v>504</v>
      </c>
      <c r="E50" t="s">
        <v>277</v>
      </c>
      <c r="F50" t="s">
        <v>277</v>
      </c>
      <c r="G50" t="s">
        <v>308</v>
      </c>
      <c r="H50">
        <v>0</v>
      </c>
      <c r="I50">
        <v>0.85675000000000001</v>
      </c>
      <c r="J50">
        <v>0</v>
      </c>
      <c r="K50">
        <v>3000</v>
      </c>
      <c r="L50" t="s">
        <v>52</v>
      </c>
      <c r="M50" t="s">
        <v>472</v>
      </c>
      <c r="N50" t="s">
        <v>10</v>
      </c>
      <c r="O50" t="s">
        <v>267</v>
      </c>
      <c r="P50" t="s">
        <v>473</v>
      </c>
      <c r="Q50" t="s">
        <v>295</v>
      </c>
      <c r="R50" t="s">
        <v>475</v>
      </c>
      <c r="S50" s="6">
        <f t="shared" si="0"/>
        <v>11.3</v>
      </c>
      <c r="T50" s="6">
        <f t="shared" si="1"/>
        <v>100.28749148422018</v>
      </c>
      <c r="U50" t="s">
        <v>309</v>
      </c>
      <c r="V50" t="str">
        <f t="shared" si="2"/>
        <v>40nH</v>
      </c>
      <c r="W50" s="7">
        <f t="shared" si="3"/>
        <v>40</v>
      </c>
      <c r="X50" t="str">
        <f t="shared" si="4"/>
        <v>nH</v>
      </c>
      <c r="Y50">
        <f t="shared" si="5"/>
        <v>1.0000000000000001E-9</v>
      </c>
      <c r="Z50" s="8">
        <f t="shared" si="6"/>
        <v>4.0000000000000001E-8</v>
      </c>
      <c r="AA50" t="s">
        <v>357</v>
      </c>
      <c r="AB50" t="s">
        <v>311</v>
      </c>
      <c r="AC50">
        <v>32</v>
      </c>
      <c r="AD50">
        <v>750</v>
      </c>
      <c r="AE50">
        <v>1</v>
      </c>
      <c r="AF50" s="9">
        <v>15.9</v>
      </c>
      <c r="AG50" s="9">
        <v>15.9</v>
      </c>
      <c r="AH50" t="s">
        <v>2</v>
      </c>
      <c r="AI50" s="9">
        <v>253</v>
      </c>
      <c r="AJ50" t="s">
        <v>271</v>
      </c>
      <c r="AK50" t="s">
        <v>476</v>
      </c>
      <c r="AL50" s="6">
        <f t="shared" si="7"/>
        <v>3.3</v>
      </c>
      <c r="AM50" t="s">
        <v>2</v>
      </c>
      <c r="AN50" s="10" t="s">
        <v>2</v>
      </c>
      <c r="AO50" s="6">
        <f t="shared" si="8"/>
        <v>330.94872189792659</v>
      </c>
      <c r="AP50" s="8">
        <f t="shared" si="9"/>
        <v>180.96961070853857</v>
      </c>
    </row>
    <row r="51" spans="1:42" x14ac:dyDescent="0.3">
      <c r="A51" t="s">
        <v>467</v>
      </c>
      <c r="B51" t="s">
        <v>2</v>
      </c>
      <c r="C51" t="s">
        <v>505</v>
      </c>
      <c r="D51" t="s">
        <v>506</v>
      </c>
      <c r="E51" t="s">
        <v>277</v>
      </c>
      <c r="F51" t="s">
        <v>277</v>
      </c>
      <c r="G51" t="s">
        <v>507</v>
      </c>
      <c r="H51">
        <v>0</v>
      </c>
      <c r="I51">
        <v>0.78369999999999995</v>
      </c>
      <c r="J51">
        <v>0</v>
      </c>
      <c r="K51">
        <v>3000</v>
      </c>
      <c r="L51" t="s">
        <v>52</v>
      </c>
      <c r="M51" t="s">
        <v>472</v>
      </c>
      <c r="N51" t="s">
        <v>10</v>
      </c>
      <c r="O51" t="s">
        <v>267</v>
      </c>
      <c r="P51" t="s">
        <v>473</v>
      </c>
      <c r="Q51" t="s">
        <v>281</v>
      </c>
      <c r="R51" t="s">
        <v>475</v>
      </c>
      <c r="S51" s="6">
        <f t="shared" si="0"/>
        <v>11.3</v>
      </c>
      <c r="T51" s="6">
        <f t="shared" si="1"/>
        <v>100.28749148422018</v>
      </c>
      <c r="U51" t="s">
        <v>508</v>
      </c>
      <c r="V51" t="str">
        <f t="shared" si="2"/>
        <v>3.5nH</v>
      </c>
      <c r="W51" s="7">
        <f t="shared" si="3"/>
        <v>3.5</v>
      </c>
      <c r="X51" t="str">
        <f t="shared" si="4"/>
        <v>nH</v>
      </c>
      <c r="Y51">
        <f t="shared" si="5"/>
        <v>1.0000000000000001E-9</v>
      </c>
      <c r="Z51" s="8">
        <f t="shared" si="6"/>
        <v>3.5000000000000003E-9</v>
      </c>
      <c r="AA51" t="s">
        <v>326</v>
      </c>
      <c r="AB51" t="s">
        <v>270</v>
      </c>
      <c r="AC51">
        <v>2560</v>
      </c>
      <c r="AD51">
        <v>4300</v>
      </c>
      <c r="AE51">
        <v>1</v>
      </c>
      <c r="AF51" s="9">
        <v>15.9</v>
      </c>
      <c r="AG51" s="9">
        <v>15.9</v>
      </c>
      <c r="AH51" t="s">
        <v>2</v>
      </c>
      <c r="AI51" s="9">
        <v>253</v>
      </c>
      <c r="AJ51" t="s">
        <v>271</v>
      </c>
      <c r="AK51" t="s">
        <v>476</v>
      </c>
      <c r="AL51" s="6">
        <f t="shared" si="7"/>
        <v>3.3</v>
      </c>
      <c r="AM51" t="s">
        <v>2</v>
      </c>
      <c r="AN51" s="10" t="s">
        <v>2</v>
      </c>
      <c r="AO51" s="6">
        <f t="shared" si="8"/>
        <v>330.94872189792659</v>
      </c>
      <c r="AP51" s="8">
        <f t="shared" si="9"/>
        <v>611.7889458675387</v>
      </c>
    </row>
    <row r="52" spans="1:42" x14ac:dyDescent="0.3">
      <c r="A52" t="s">
        <v>467</v>
      </c>
      <c r="B52" t="s">
        <v>500</v>
      </c>
      <c r="C52" t="s">
        <v>509</v>
      </c>
      <c r="D52" t="s">
        <v>510</v>
      </c>
      <c r="E52" t="s">
        <v>277</v>
      </c>
      <c r="F52" t="s">
        <v>277</v>
      </c>
      <c r="G52" t="s">
        <v>365</v>
      </c>
      <c r="H52">
        <v>0</v>
      </c>
      <c r="I52">
        <v>0.74733000000000005</v>
      </c>
      <c r="J52">
        <v>0</v>
      </c>
      <c r="K52">
        <v>3000</v>
      </c>
      <c r="L52" t="s">
        <v>52</v>
      </c>
      <c r="M52" t="s">
        <v>472</v>
      </c>
      <c r="N52" t="s">
        <v>10</v>
      </c>
      <c r="O52" t="s">
        <v>267</v>
      </c>
      <c r="P52" t="s">
        <v>473</v>
      </c>
      <c r="Q52" t="s">
        <v>331</v>
      </c>
      <c r="R52" t="s">
        <v>475</v>
      </c>
      <c r="S52" s="6">
        <f t="shared" si="0"/>
        <v>11.3</v>
      </c>
      <c r="T52" s="6">
        <f t="shared" si="1"/>
        <v>100.28749148422018</v>
      </c>
      <c r="U52" t="s">
        <v>366</v>
      </c>
      <c r="V52" t="str">
        <f t="shared" si="2"/>
        <v>100nH</v>
      </c>
      <c r="W52" s="7">
        <f t="shared" si="3"/>
        <v>100</v>
      </c>
      <c r="X52" t="str">
        <f t="shared" si="4"/>
        <v>nH</v>
      </c>
      <c r="Y52">
        <f t="shared" si="5"/>
        <v>1.0000000000000001E-9</v>
      </c>
      <c r="Z52" s="8">
        <f t="shared" si="6"/>
        <v>1.0000000000000001E-7</v>
      </c>
      <c r="AA52" t="s">
        <v>357</v>
      </c>
      <c r="AB52" t="s">
        <v>311</v>
      </c>
      <c r="AC52">
        <v>80</v>
      </c>
      <c r="AD52" t="s">
        <v>2</v>
      </c>
      <c r="AE52">
        <v>1</v>
      </c>
      <c r="AF52" s="9">
        <v>15.9</v>
      </c>
      <c r="AG52" s="9">
        <v>15.9</v>
      </c>
      <c r="AH52" t="s">
        <v>2</v>
      </c>
      <c r="AI52" s="9">
        <v>253</v>
      </c>
      <c r="AJ52" t="s">
        <v>271</v>
      </c>
      <c r="AK52" t="s">
        <v>476</v>
      </c>
      <c r="AL52" s="6">
        <f t="shared" si="7"/>
        <v>3.3</v>
      </c>
      <c r="AM52" t="s">
        <v>2</v>
      </c>
      <c r="AN52" s="10" t="s">
        <v>2</v>
      </c>
      <c r="AO52" s="6">
        <f t="shared" si="8"/>
        <v>330.94872189792659</v>
      </c>
      <c r="AP52" s="8">
        <f t="shared" si="9"/>
        <v>114.45523142259596</v>
      </c>
    </row>
    <row r="53" spans="1:42" x14ac:dyDescent="0.3">
      <c r="A53" t="s">
        <v>467</v>
      </c>
      <c r="B53" t="s">
        <v>477</v>
      </c>
      <c r="C53" t="s">
        <v>511</v>
      </c>
      <c r="D53" t="s">
        <v>512</v>
      </c>
      <c r="E53" t="s">
        <v>277</v>
      </c>
      <c r="F53" t="s">
        <v>277</v>
      </c>
      <c r="G53" t="s">
        <v>432</v>
      </c>
      <c r="H53">
        <v>0</v>
      </c>
      <c r="I53">
        <v>1.4057900000000001</v>
      </c>
      <c r="J53">
        <v>0</v>
      </c>
      <c r="K53">
        <v>3000</v>
      </c>
      <c r="L53" t="s">
        <v>52</v>
      </c>
      <c r="M53" t="s">
        <v>472</v>
      </c>
      <c r="N53" t="s">
        <v>10</v>
      </c>
      <c r="O53" t="s">
        <v>267</v>
      </c>
      <c r="P53" t="s">
        <v>473</v>
      </c>
      <c r="Q53" t="s">
        <v>290</v>
      </c>
      <c r="R53" t="s">
        <v>475</v>
      </c>
      <c r="S53" s="6">
        <f t="shared" si="0"/>
        <v>11.3</v>
      </c>
      <c r="T53" s="6">
        <f t="shared" si="1"/>
        <v>100.28749148422018</v>
      </c>
      <c r="U53" t="s">
        <v>309</v>
      </c>
      <c r="V53" t="str">
        <f t="shared" si="2"/>
        <v>40nH</v>
      </c>
      <c r="W53" s="7">
        <f t="shared" si="3"/>
        <v>40</v>
      </c>
      <c r="X53" t="str">
        <f t="shared" si="4"/>
        <v>nH</v>
      </c>
      <c r="Y53">
        <f t="shared" si="5"/>
        <v>1.0000000000000001E-9</v>
      </c>
      <c r="Z53" s="8">
        <f t="shared" si="6"/>
        <v>4.0000000000000001E-8</v>
      </c>
      <c r="AA53" t="s">
        <v>357</v>
      </c>
      <c r="AB53" t="s">
        <v>311</v>
      </c>
      <c r="AC53">
        <v>32</v>
      </c>
      <c r="AD53">
        <v>80</v>
      </c>
      <c r="AE53">
        <v>1</v>
      </c>
      <c r="AF53" s="9">
        <v>15.9</v>
      </c>
      <c r="AG53" s="9">
        <v>15.9</v>
      </c>
      <c r="AH53" t="s">
        <v>2</v>
      </c>
      <c r="AI53" s="9">
        <v>253</v>
      </c>
      <c r="AJ53" t="s">
        <v>271</v>
      </c>
      <c r="AK53" t="s">
        <v>476</v>
      </c>
      <c r="AL53" s="6">
        <f t="shared" si="7"/>
        <v>3.3</v>
      </c>
      <c r="AM53" t="s">
        <v>2</v>
      </c>
      <c r="AN53" s="10" t="s">
        <v>2</v>
      </c>
      <c r="AO53" s="6">
        <f t="shared" si="8"/>
        <v>330.94872189792659</v>
      </c>
      <c r="AP53" s="8">
        <f t="shared" si="9"/>
        <v>180.96961070853857</v>
      </c>
    </row>
    <row r="54" spans="1:42" x14ac:dyDescent="0.3">
      <c r="A54" t="s">
        <v>467</v>
      </c>
      <c r="B54" t="s">
        <v>513</v>
      </c>
      <c r="C54" t="s">
        <v>514</v>
      </c>
      <c r="D54" t="s">
        <v>515</v>
      </c>
      <c r="E54" t="s">
        <v>277</v>
      </c>
      <c r="F54" t="s">
        <v>277</v>
      </c>
      <c r="G54" t="s">
        <v>415</v>
      </c>
      <c r="H54">
        <v>0</v>
      </c>
      <c r="I54">
        <v>1.21716</v>
      </c>
      <c r="J54">
        <v>0</v>
      </c>
      <c r="K54">
        <v>3000</v>
      </c>
      <c r="L54" t="s">
        <v>52</v>
      </c>
      <c r="M54" t="s">
        <v>472</v>
      </c>
      <c r="N54" t="s">
        <v>10</v>
      </c>
      <c r="O54" t="s">
        <v>267</v>
      </c>
      <c r="P54" t="s">
        <v>473</v>
      </c>
      <c r="Q54" t="s">
        <v>331</v>
      </c>
      <c r="R54" t="s">
        <v>475</v>
      </c>
      <c r="S54" s="6">
        <f t="shared" si="0"/>
        <v>11.3</v>
      </c>
      <c r="T54" s="6">
        <f t="shared" si="1"/>
        <v>100.28749148422018</v>
      </c>
      <c r="U54" t="s">
        <v>416</v>
      </c>
      <c r="V54" t="str">
        <f t="shared" si="2"/>
        <v>160nH</v>
      </c>
      <c r="W54" s="7">
        <f t="shared" si="3"/>
        <v>160</v>
      </c>
      <c r="X54" t="str">
        <f t="shared" si="4"/>
        <v>nH</v>
      </c>
      <c r="Y54">
        <f t="shared" si="5"/>
        <v>1.0000000000000001E-9</v>
      </c>
      <c r="Z54" s="8">
        <f t="shared" si="6"/>
        <v>1.6E-7</v>
      </c>
      <c r="AA54" t="s">
        <v>357</v>
      </c>
      <c r="AB54" t="s">
        <v>311</v>
      </c>
      <c r="AC54">
        <v>127</v>
      </c>
      <c r="AD54" t="s">
        <v>2</v>
      </c>
      <c r="AE54">
        <v>1</v>
      </c>
      <c r="AF54" s="9">
        <v>15.9</v>
      </c>
      <c r="AG54" s="9">
        <v>15.9</v>
      </c>
      <c r="AH54" t="s">
        <v>2</v>
      </c>
      <c r="AI54" s="9">
        <v>253</v>
      </c>
      <c r="AJ54" t="s">
        <v>271</v>
      </c>
      <c r="AK54" t="s">
        <v>476</v>
      </c>
      <c r="AL54" s="6">
        <f t="shared" si="7"/>
        <v>3.3</v>
      </c>
      <c r="AM54" t="s">
        <v>2</v>
      </c>
      <c r="AN54" s="10" t="s">
        <v>2</v>
      </c>
      <c r="AO54" s="6">
        <f t="shared" si="8"/>
        <v>330.94872189792659</v>
      </c>
      <c r="AP54" s="8">
        <f t="shared" si="9"/>
        <v>90.484805354269284</v>
      </c>
    </row>
    <row r="55" spans="1:42" x14ac:dyDescent="0.3">
      <c r="A55" t="s">
        <v>467</v>
      </c>
      <c r="B55" t="s">
        <v>500</v>
      </c>
      <c r="C55" t="s">
        <v>516</v>
      </c>
      <c r="D55" t="s">
        <v>517</v>
      </c>
      <c r="E55" t="s">
        <v>277</v>
      </c>
      <c r="F55" t="s">
        <v>277</v>
      </c>
      <c r="G55" t="s">
        <v>518</v>
      </c>
      <c r="H55">
        <v>0</v>
      </c>
      <c r="I55">
        <v>0.69986000000000004</v>
      </c>
      <c r="J55">
        <v>0</v>
      </c>
      <c r="K55">
        <v>3000</v>
      </c>
      <c r="L55" t="s">
        <v>52</v>
      </c>
      <c r="M55" t="s">
        <v>472</v>
      </c>
      <c r="N55" t="s">
        <v>10</v>
      </c>
      <c r="O55" t="s">
        <v>267</v>
      </c>
      <c r="P55" t="s">
        <v>473</v>
      </c>
      <c r="Q55" t="s">
        <v>331</v>
      </c>
      <c r="R55" t="s">
        <v>475</v>
      </c>
      <c r="S55" s="6">
        <f t="shared" si="0"/>
        <v>11.3</v>
      </c>
      <c r="T55" s="6">
        <f t="shared" si="1"/>
        <v>100.28749148422018</v>
      </c>
      <c r="U55" t="s">
        <v>519</v>
      </c>
      <c r="V55" t="str">
        <f t="shared" si="2"/>
        <v>1.8µH</v>
      </c>
      <c r="W55" s="7">
        <f t="shared" si="3"/>
        <v>1.8</v>
      </c>
      <c r="X55" t="str">
        <f t="shared" si="4"/>
        <v>µH</v>
      </c>
      <c r="Y55">
        <f t="shared" si="5"/>
        <v>9.9999999999999995E-7</v>
      </c>
      <c r="Z55" s="8">
        <f t="shared" si="6"/>
        <v>1.7999999999999999E-6</v>
      </c>
      <c r="AA55" t="s">
        <v>326</v>
      </c>
      <c r="AB55" t="s">
        <v>270</v>
      </c>
      <c r="AC55">
        <v>1430</v>
      </c>
      <c r="AD55" t="s">
        <v>2</v>
      </c>
      <c r="AE55">
        <v>1</v>
      </c>
      <c r="AF55" s="9">
        <v>15.9</v>
      </c>
      <c r="AG55" s="9">
        <v>15.9</v>
      </c>
      <c r="AH55" t="s">
        <v>2</v>
      </c>
      <c r="AI55" s="9">
        <v>253</v>
      </c>
      <c r="AJ55" t="s">
        <v>271</v>
      </c>
      <c r="AK55" t="s">
        <v>476</v>
      </c>
      <c r="AL55" s="6">
        <f t="shared" si="7"/>
        <v>3.3</v>
      </c>
      <c r="AM55" t="s">
        <v>2</v>
      </c>
      <c r="AN55" s="10" t="s">
        <v>2</v>
      </c>
      <c r="AO55" s="6">
        <f t="shared" si="8"/>
        <v>330.94872189792659</v>
      </c>
      <c r="AP55" s="8">
        <f t="shared" si="9"/>
        <v>26.977356760397743</v>
      </c>
    </row>
    <row r="56" spans="1:42" x14ac:dyDescent="0.3">
      <c r="A56" t="s">
        <v>467</v>
      </c>
      <c r="B56" t="s">
        <v>477</v>
      </c>
      <c r="C56" t="s">
        <v>520</v>
      </c>
      <c r="D56" t="s">
        <v>521</v>
      </c>
      <c r="E56" t="s">
        <v>277</v>
      </c>
      <c r="F56" t="s">
        <v>277</v>
      </c>
      <c r="G56" t="s">
        <v>522</v>
      </c>
      <c r="H56">
        <v>0</v>
      </c>
      <c r="I56">
        <v>0.97470000000000001</v>
      </c>
      <c r="J56">
        <v>0</v>
      </c>
      <c r="K56">
        <v>3000</v>
      </c>
      <c r="L56" t="s">
        <v>52</v>
      </c>
      <c r="M56" t="s">
        <v>472</v>
      </c>
      <c r="N56" t="s">
        <v>10</v>
      </c>
      <c r="O56" t="s">
        <v>267</v>
      </c>
      <c r="P56" t="s">
        <v>473</v>
      </c>
      <c r="Q56" t="s">
        <v>331</v>
      </c>
      <c r="R56" t="s">
        <v>475</v>
      </c>
      <c r="S56" s="6">
        <f t="shared" si="0"/>
        <v>11.3</v>
      </c>
      <c r="T56" s="6">
        <f t="shared" si="1"/>
        <v>100.28749148422018</v>
      </c>
      <c r="U56" t="s">
        <v>523</v>
      </c>
      <c r="V56" t="str">
        <f t="shared" si="2"/>
        <v>400nH</v>
      </c>
      <c r="W56" s="7">
        <f t="shared" si="3"/>
        <v>400</v>
      </c>
      <c r="X56" t="str">
        <f t="shared" si="4"/>
        <v>nH</v>
      </c>
      <c r="Y56">
        <f t="shared" si="5"/>
        <v>1.0000000000000001E-9</v>
      </c>
      <c r="Z56" s="8">
        <f t="shared" si="6"/>
        <v>4.0000000000000003E-7</v>
      </c>
      <c r="AA56" t="s">
        <v>310</v>
      </c>
      <c r="AB56" t="s">
        <v>311</v>
      </c>
      <c r="AC56">
        <v>318</v>
      </c>
      <c r="AD56" t="s">
        <v>2</v>
      </c>
      <c r="AE56">
        <v>1</v>
      </c>
      <c r="AF56" s="9">
        <v>15.9</v>
      </c>
      <c r="AG56" s="9">
        <v>15.9</v>
      </c>
      <c r="AH56" t="s">
        <v>2</v>
      </c>
      <c r="AI56" s="9">
        <v>253</v>
      </c>
      <c r="AJ56" t="s">
        <v>271</v>
      </c>
      <c r="AK56" t="s">
        <v>476</v>
      </c>
      <c r="AL56" s="6">
        <f t="shared" si="7"/>
        <v>3.3</v>
      </c>
      <c r="AM56" t="s">
        <v>2</v>
      </c>
      <c r="AN56" s="10" t="s">
        <v>2</v>
      </c>
      <c r="AO56" s="6">
        <f t="shared" si="8"/>
        <v>330.94872189792659</v>
      </c>
      <c r="AP56" s="8">
        <f t="shared" si="9"/>
        <v>57.227615711297979</v>
      </c>
    </row>
    <row r="57" spans="1:42" x14ac:dyDescent="0.3">
      <c r="A57" t="s">
        <v>524</v>
      </c>
      <c r="B57" t="s">
        <v>2</v>
      </c>
      <c r="C57" t="s">
        <v>525</v>
      </c>
      <c r="D57" t="s">
        <v>526</v>
      </c>
      <c r="E57" t="s">
        <v>527</v>
      </c>
      <c r="F57" t="s">
        <v>527</v>
      </c>
      <c r="G57" t="s">
        <v>388</v>
      </c>
      <c r="H57">
        <v>373</v>
      </c>
      <c r="I57">
        <v>1.86</v>
      </c>
      <c r="J57">
        <v>0</v>
      </c>
      <c r="K57">
        <v>1</v>
      </c>
      <c r="L57" t="s">
        <v>11</v>
      </c>
      <c r="M57" t="s">
        <v>2</v>
      </c>
      <c r="N57" t="s">
        <v>10</v>
      </c>
      <c r="O57" t="s">
        <v>267</v>
      </c>
      <c r="P57" t="s">
        <v>389</v>
      </c>
      <c r="Q57" t="s">
        <v>528</v>
      </c>
      <c r="R57" t="s">
        <v>399</v>
      </c>
      <c r="S57" s="6">
        <f t="shared" si="0"/>
        <v>9.3000000000000007</v>
      </c>
      <c r="T57" s="6">
        <f t="shared" si="1"/>
        <v>67.929087152245302</v>
      </c>
      <c r="U57" t="s">
        <v>2</v>
      </c>
      <c r="V57" t="str">
        <f t="shared" si="2"/>
        <v>-</v>
      </c>
      <c r="W57" s="7" t="e">
        <f t="shared" si="3"/>
        <v>#VALUE!</v>
      </c>
      <c r="X57" t="str">
        <f t="shared" si="4"/>
        <v>-</v>
      </c>
      <c r="Y57">
        <f t="shared" si="5"/>
        <v>0</v>
      </c>
      <c r="Z57" s="8" t="e">
        <f t="shared" si="6"/>
        <v>#VALUE!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s="9" t="s">
        <v>2</v>
      </c>
      <c r="AG57" s="9" t="s">
        <v>2</v>
      </c>
      <c r="AH57" t="s">
        <v>2</v>
      </c>
      <c r="AI57" s="9" t="s">
        <v>2</v>
      </c>
      <c r="AJ57" t="s">
        <v>271</v>
      </c>
      <c r="AK57" t="s">
        <v>529</v>
      </c>
      <c r="AL57" s="6">
        <f t="shared" si="7"/>
        <v>5.4</v>
      </c>
      <c r="AM57" t="s">
        <v>2</v>
      </c>
      <c r="AN57" s="10" t="s">
        <v>2</v>
      </c>
      <c r="AO57" s="6">
        <f t="shared" si="8"/>
        <v>366.81707062212467</v>
      </c>
      <c r="AP57" s="8" t="e">
        <f t="shared" si="9"/>
        <v>#VALUE!</v>
      </c>
    </row>
    <row r="58" spans="1:42" x14ac:dyDescent="0.3">
      <c r="A58" t="s">
        <v>530</v>
      </c>
      <c r="B58" t="s">
        <v>531</v>
      </c>
      <c r="C58" t="s">
        <v>532</v>
      </c>
      <c r="D58" t="s">
        <v>533</v>
      </c>
      <c r="E58" t="s">
        <v>527</v>
      </c>
      <c r="F58" t="s">
        <v>527</v>
      </c>
      <c r="G58" t="s">
        <v>388</v>
      </c>
      <c r="H58" s="11">
        <v>2736</v>
      </c>
      <c r="I58">
        <v>2.15</v>
      </c>
      <c r="J58">
        <v>0</v>
      </c>
      <c r="K58">
        <v>1</v>
      </c>
      <c r="L58" t="s">
        <v>11</v>
      </c>
      <c r="M58" t="s">
        <v>2</v>
      </c>
      <c r="N58" t="s">
        <v>10</v>
      </c>
      <c r="O58" t="s">
        <v>267</v>
      </c>
      <c r="P58" t="s">
        <v>473</v>
      </c>
      <c r="Q58" t="s">
        <v>528</v>
      </c>
      <c r="R58" t="s">
        <v>534</v>
      </c>
      <c r="S58" s="6">
        <f t="shared" si="0"/>
        <v>11.1</v>
      </c>
      <c r="T58" s="6">
        <f t="shared" si="1"/>
        <v>96.768907712199592</v>
      </c>
      <c r="U58" t="s">
        <v>2</v>
      </c>
      <c r="V58" t="str">
        <f t="shared" si="2"/>
        <v>-</v>
      </c>
      <c r="W58" s="7" t="e">
        <f t="shared" si="3"/>
        <v>#VALUE!</v>
      </c>
      <c r="X58" t="str">
        <f t="shared" si="4"/>
        <v>-</v>
      </c>
      <c r="Y58">
        <f t="shared" si="5"/>
        <v>0</v>
      </c>
      <c r="Z58" s="8" t="e">
        <f t="shared" si="6"/>
        <v>#VALUE!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s="9" t="s">
        <v>2</v>
      </c>
      <c r="AG58" s="9" t="s">
        <v>2</v>
      </c>
      <c r="AH58" t="s">
        <v>2</v>
      </c>
      <c r="AI58" s="9" t="s">
        <v>2</v>
      </c>
      <c r="AJ58" t="s">
        <v>271</v>
      </c>
      <c r="AK58" t="s">
        <v>535</v>
      </c>
      <c r="AL58" s="6">
        <f t="shared" si="7"/>
        <v>6.5</v>
      </c>
      <c r="AM58" t="s">
        <v>2</v>
      </c>
      <c r="AN58" s="10" t="s">
        <v>2</v>
      </c>
      <c r="AO58" s="6">
        <f t="shared" si="8"/>
        <v>628.99790012929736</v>
      </c>
      <c r="AP58" s="8" t="e">
        <f t="shared" si="9"/>
        <v>#VALUE!</v>
      </c>
    </row>
    <row r="59" spans="1:42" x14ac:dyDescent="0.3">
      <c r="A59" t="s">
        <v>536</v>
      </c>
      <c r="B59" t="s">
        <v>537</v>
      </c>
      <c r="C59" t="s">
        <v>538</v>
      </c>
      <c r="D59" t="s">
        <v>539</v>
      </c>
      <c r="E59" t="s">
        <v>527</v>
      </c>
      <c r="F59" t="s">
        <v>527</v>
      </c>
      <c r="G59" t="s">
        <v>388</v>
      </c>
      <c r="H59">
        <v>594</v>
      </c>
      <c r="I59">
        <v>1.65</v>
      </c>
      <c r="J59">
        <v>0</v>
      </c>
      <c r="K59">
        <v>1</v>
      </c>
      <c r="L59" t="s">
        <v>11</v>
      </c>
      <c r="M59" t="s">
        <v>2</v>
      </c>
      <c r="N59" t="s">
        <v>10</v>
      </c>
      <c r="O59" t="s">
        <v>267</v>
      </c>
      <c r="P59" t="s">
        <v>473</v>
      </c>
      <c r="Q59" t="s">
        <v>540</v>
      </c>
      <c r="R59" t="s">
        <v>534</v>
      </c>
      <c r="S59" s="6">
        <f t="shared" si="0"/>
        <v>11.1</v>
      </c>
      <c r="T59" s="6">
        <f t="shared" si="1"/>
        <v>96.768907712199592</v>
      </c>
      <c r="U59" t="s">
        <v>2</v>
      </c>
      <c r="V59" t="str">
        <f t="shared" si="2"/>
        <v>-</v>
      </c>
      <c r="W59" s="7" t="e">
        <f t="shared" si="3"/>
        <v>#VALUE!</v>
      </c>
      <c r="X59" t="str">
        <f t="shared" si="4"/>
        <v>-</v>
      </c>
      <c r="Y59">
        <f t="shared" si="5"/>
        <v>0</v>
      </c>
      <c r="Z59" s="8" t="e">
        <f t="shared" si="6"/>
        <v>#VALUE!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s="9" t="s">
        <v>2</v>
      </c>
      <c r="AG59" s="9" t="s">
        <v>2</v>
      </c>
      <c r="AH59" t="s">
        <v>2</v>
      </c>
      <c r="AI59" s="9" t="s">
        <v>2</v>
      </c>
      <c r="AJ59" t="s">
        <v>271</v>
      </c>
      <c r="AK59" t="s">
        <v>541</v>
      </c>
      <c r="AL59" s="6">
        <f t="shared" si="7"/>
        <v>6.6</v>
      </c>
      <c r="AM59" t="s">
        <v>2</v>
      </c>
      <c r="AN59" s="10" t="s">
        <v>2</v>
      </c>
      <c r="AO59" s="6">
        <f t="shared" si="8"/>
        <v>638.67479090051722</v>
      </c>
      <c r="AP59" s="8" t="e">
        <f t="shared" si="9"/>
        <v>#VALUE!</v>
      </c>
    </row>
    <row r="60" spans="1:42" x14ac:dyDescent="0.3">
      <c r="A60" t="s">
        <v>536</v>
      </c>
      <c r="B60" t="s">
        <v>537</v>
      </c>
      <c r="C60" t="s">
        <v>542</v>
      </c>
      <c r="D60" t="s">
        <v>543</v>
      </c>
      <c r="E60" t="s">
        <v>527</v>
      </c>
      <c r="F60" t="s">
        <v>527</v>
      </c>
      <c r="G60" t="s">
        <v>388</v>
      </c>
      <c r="H60" s="11">
        <v>1037</v>
      </c>
      <c r="I60">
        <v>1.25</v>
      </c>
      <c r="J60">
        <v>0</v>
      </c>
      <c r="K60">
        <v>1</v>
      </c>
      <c r="L60" t="s">
        <v>11</v>
      </c>
      <c r="M60" t="s">
        <v>2</v>
      </c>
      <c r="N60" t="s">
        <v>10</v>
      </c>
      <c r="O60" t="s">
        <v>267</v>
      </c>
      <c r="P60" t="s">
        <v>473</v>
      </c>
      <c r="Q60" t="s">
        <v>528</v>
      </c>
      <c r="R60" t="s">
        <v>534</v>
      </c>
      <c r="S60" s="6">
        <f t="shared" si="0"/>
        <v>11.1</v>
      </c>
      <c r="T60" s="6">
        <f t="shared" si="1"/>
        <v>96.768907712199592</v>
      </c>
      <c r="U60" t="s">
        <v>2</v>
      </c>
      <c r="V60" t="str">
        <f t="shared" si="2"/>
        <v>-</v>
      </c>
      <c r="W60" s="7" t="e">
        <f t="shared" si="3"/>
        <v>#VALUE!</v>
      </c>
      <c r="X60" t="str">
        <f t="shared" si="4"/>
        <v>-</v>
      </c>
      <c r="Y60">
        <f t="shared" si="5"/>
        <v>0</v>
      </c>
      <c r="Z60" s="8" t="e">
        <f t="shared" si="6"/>
        <v>#VALUE!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s="9" t="s">
        <v>2</v>
      </c>
      <c r="AG60" s="9" t="s">
        <v>2</v>
      </c>
      <c r="AH60" t="s">
        <v>2</v>
      </c>
      <c r="AI60" s="9" t="s">
        <v>2</v>
      </c>
      <c r="AJ60" t="s">
        <v>271</v>
      </c>
      <c r="AK60" t="s">
        <v>541</v>
      </c>
      <c r="AL60" s="6">
        <f t="shared" si="7"/>
        <v>6.6</v>
      </c>
      <c r="AM60" t="s">
        <v>2</v>
      </c>
      <c r="AN60" s="10" t="s">
        <v>2</v>
      </c>
      <c r="AO60" s="6">
        <f t="shared" si="8"/>
        <v>638.67479090051722</v>
      </c>
      <c r="AP60" s="8" t="e">
        <f t="shared" si="9"/>
        <v>#VALUE!</v>
      </c>
    </row>
    <row r="61" spans="1:42" x14ac:dyDescent="0.3">
      <c r="A61" t="s">
        <v>544</v>
      </c>
      <c r="B61" t="s">
        <v>545</v>
      </c>
      <c r="C61" t="s">
        <v>546</v>
      </c>
      <c r="D61" t="s">
        <v>547</v>
      </c>
      <c r="E61" t="s">
        <v>277</v>
      </c>
      <c r="F61" t="s">
        <v>277</v>
      </c>
      <c r="G61" t="s">
        <v>548</v>
      </c>
      <c r="H61">
        <v>500</v>
      </c>
      <c r="I61">
        <v>2.0499999999999998</v>
      </c>
      <c r="J61">
        <v>0</v>
      </c>
      <c r="K61">
        <v>1</v>
      </c>
      <c r="L61" t="s">
        <v>52</v>
      </c>
      <c r="M61" t="s">
        <v>549</v>
      </c>
      <c r="N61" t="s">
        <v>10</v>
      </c>
      <c r="O61" t="s">
        <v>267</v>
      </c>
      <c r="P61" t="s">
        <v>550</v>
      </c>
      <c r="Q61" t="s">
        <v>281</v>
      </c>
      <c r="R61" t="s">
        <v>551</v>
      </c>
      <c r="S61" s="6">
        <f t="shared" si="0"/>
        <v>14.3</v>
      </c>
      <c r="T61" s="6">
        <f t="shared" si="1"/>
        <v>160.6060704331442</v>
      </c>
      <c r="U61" t="s">
        <v>552</v>
      </c>
      <c r="V61" t="str">
        <f t="shared" si="2"/>
        <v>4.6µH</v>
      </c>
      <c r="W61" s="7">
        <f t="shared" si="3"/>
        <v>4.5999999999999996</v>
      </c>
      <c r="X61" t="str">
        <f t="shared" si="4"/>
        <v>µH</v>
      </c>
      <c r="Y61">
        <f t="shared" si="5"/>
        <v>9.9999999999999995E-7</v>
      </c>
      <c r="Z61" s="8">
        <f t="shared" si="6"/>
        <v>4.5999999999999992E-6</v>
      </c>
      <c r="AA61" t="s">
        <v>326</v>
      </c>
      <c r="AB61" t="s">
        <v>270</v>
      </c>
      <c r="AC61">
        <v>2680</v>
      </c>
      <c r="AD61">
        <v>4300</v>
      </c>
      <c r="AE61">
        <v>0.73</v>
      </c>
      <c r="AF61" s="9">
        <v>21</v>
      </c>
      <c r="AG61" s="9">
        <v>28.7</v>
      </c>
      <c r="AH61">
        <v>23.6</v>
      </c>
      <c r="AI61" s="9">
        <v>603</v>
      </c>
      <c r="AJ61" t="s">
        <v>271</v>
      </c>
      <c r="AK61" t="s">
        <v>553</v>
      </c>
      <c r="AL61" s="6">
        <f t="shared" si="7"/>
        <v>4.25</v>
      </c>
      <c r="AM61" t="s">
        <v>2</v>
      </c>
      <c r="AN61" s="10" t="s">
        <v>2</v>
      </c>
      <c r="AO61" s="6">
        <f t="shared" si="8"/>
        <v>682.57579934086289</v>
      </c>
      <c r="AP61" s="8">
        <f t="shared" si="9"/>
        <v>16.875503213109003</v>
      </c>
    </row>
    <row r="62" spans="1:42" x14ac:dyDescent="0.3">
      <c r="A62" t="s">
        <v>544</v>
      </c>
      <c r="B62" t="s">
        <v>554</v>
      </c>
      <c r="C62" t="s">
        <v>555</v>
      </c>
      <c r="D62" t="s">
        <v>556</v>
      </c>
      <c r="E62" t="s">
        <v>277</v>
      </c>
      <c r="F62" t="s">
        <v>277</v>
      </c>
      <c r="G62" t="s">
        <v>557</v>
      </c>
      <c r="H62">
        <v>314</v>
      </c>
      <c r="I62">
        <v>2.91</v>
      </c>
      <c r="J62">
        <v>0</v>
      </c>
      <c r="K62">
        <v>1</v>
      </c>
      <c r="L62" t="s">
        <v>52</v>
      </c>
      <c r="M62" t="s">
        <v>549</v>
      </c>
      <c r="N62" t="s">
        <v>10</v>
      </c>
      <c r="O62" t="s">
        <v>267</v>
      </c>
      <c r="P62" t="s">
        <v>550</v>
      </c>
      <c r="Q62" t="s">
        <v>295</v>
      </c>
      <c r="R62" t="s">
        <v>551</v>
      </c>
      <c r="S62" s="6">
        <f t="shared" si="0"/>
        <v>14.3</v>
      </c>
      <c r="T62" s="6">
        <f t="shared" si="1"/>
        <v>160.6060704331442</v>
      </c>
      <c r="U62" t="s">
        <v>366</v>
      </c>
      <c r="V62" t="str">
        <f t="shared" si="2"/>
        <v>100nH</v>
      </c>
      <c r="W62" s="7">
        <f t="shared" si="3"/>
        <v>100</v>
      </c>
      <c r="X62" t="str">
        <f t="shared" si="4"/>
        <v>nH</v>
      </c>
      <c r="Y62">
        <f t="shared" si="5"/>
        <v>1.0000000000000001E-9</v>
      </c>
      <c r="Z62" s="8">
        <f t="shared" si="6"/>
        <v>1.0000000000000001E-7</v>
      </c>
      <c r="AA62" t="s">
        <v>357</v>
      </c>
      <c r="AB62" t="s">
        <v>311</v>
      </c>
      <c r="AC62">
        <v>64</v>
      </c>
      <c r="AD62">
        <v>750</v>
      </c>
      <c r="AE62">
        <v>0.8</v>
      </c>
      <c r="AF62" s="9">
        <v>20</v>
      </c>
      <c r="AG62" s="9">
        <v>25</v>
      </c>
      <c r="AH62">
        <v>20</v>
      </c>
      <c r="AI62" s="9">
        <v>500</v>
      </c>
      <c r="AJ62" t="s">
        <v>271</v>
      </c>
      <c r="AK62" t="s">
        <v>553</v>
      </c>
      <c r="AL62" s="6">
        <f t="shared" si="7"/>
        <v>4.25</v>
      </c>
      <c r="AM62" t="s">
        <v>2</v>
      </c>
      <c r="AN62" s="10" t="s">
        <v>2</v>
      </c>
      <c r="AO62" s="6">
        <f t="shared" si="8"/>
        <v>682.57579934086289</v>
      </c>
      <c r="AP62" s="8">
        <f t="shared" si="9"/>
        <v>114.45523142259596</v>
      </c>
    </row>
    <row r="63" spans="1:42" x14ac:dyDescent="0.3">
      <c r="A63" t="s">
        <v>544</v>
      </c>
      <c r="B63" t="s">
        <v>558</v>
      </c>
      <c r="C63" t="s">
        <v>559</v>
      </c>
      <c r="D63" t="s">
        <v>560</v>
      </c>
      <c r="E63" t="s">
        <v>277</v>
      </c>
      <c r="F63" t="s">
        <v>277</v>
      </c>
      <c r="G63" t="s">
        <v>522</v>
      </c>
      <c r="H63" s="11">
        <v>2737</v>
      </c>
      <c r="I63">
        <v>2.5299999999999998</v>
      </c>
      <c r="J63">
        <v>0</v>
      </c>
      <c r="K63">
        <v>1</v>
      </c>
      <c r="L63" t="s">
        <v>52</v>
      </c>
      <c r="M63" t="s">
        <v>549</v>
      </c>
      <c r="N63" t="s">
        <v>10</v>
      </c>
      <c r="O63" t="s">
        <v>267</v>
      </c>
      <c r="P63" t="s">
        <v>550</v>
      </c>
      <c r="Q63" t="s">
        <v>331</v>
      </c>
      <c r="R63" t="s">
        <v>551</v>
      </c>
      <c r="S63" s="6">
        <f t="shared" si="0"/>
        <v>14.3</v>
      </c>
      <c r="T63" s="6">
        <f t="shared" si="1"/>
        <v>160.6060704331442</v>
      </c>
      <c r="U63" t="s">
        <v>523</v>
      </c>
      <c r="V63" t="str">
        <f t="shared" si="2"/>
        <v>400nH</v>
      </c>
      <c r="W63" s="7">
        <f t="shared" si="3"/>
        <v>400</v>
      </c>
      <c r="X63" t="str">
        <f t="shared" si="4"/>
        <v>nH</v>
      </c>
      <c r="Y63">
        <f t="shared" si="5"/>
        <v>1.0000000000000001E-9</v>
      </c>
      <c r="Z63" s="8">
        <f t="shared" si="6"/>
        <v>4.0000000000000003E-7</v>
      </c>
      <c r="AA63" t="s">
        <v>357</v>
      </c>
      <c r="AB63" t="s">
        <v>311</v>
      </c>
      <c r="AC63">
        <v>255</v>
      </c>
      <c r="AD63" t="s">
        <v>2</v>
      </c>
      <c r="AE63">
        <v>0.8</v>
      </c>
      <c r="AF63" s="9">
        <v>20</v>
      </c>
      <c r="AG63" s="9">
        <v>25</v>
      </c>
      <c r="AH63">
        <v>20</v>
      </c>
      <c r="AI63" s="9">
        <v>500</v>
      </c>
      <c r="AJ63" t="s">
        <v>271</v>
      </c>
      <c r="AK63" t="s">
        <v>553</v>
      </c>
      <c r="AL63" s="6">
        <f t="shared" si="7"/>
        <v>4.25</v>
      </c>
      <c r="AM63" t="s">
        <v>2</v>
      </c>
      <c r="AN63" s="10" t="s">
        <v>2</v>
      </c>
      <c r="AO63" s="6">
        <f t="shared" si="8"/>
        <v>682.57579934086289</v>
      </c>
      <c r="AP63" s="8">
        <f t="shared" si="9"/>
        <v>57.227615711297979</v>
      </c>
    </row>
    <row r="64" spans="1:42" x14ac:dyDescent="0.3">
      <c r="A64" t="s">
        <v>544</v>
      </c>
      <c r="B64" t="s">
        <v>561</v>
      </c>
      <c r="C64" t="s">
        <v>562</v>
      </c>
      <c r="D64" t="s">
        <v>563</v>
      </c>
      <c r="E64" t="s">
        <v>277</v>
      </c>
      <c r="F64" t="s">
        <v>277</v>
      </c>
      <c r="G64" t="s">
        <v>397</v>
      </c>
      <c r="H64" s="11">
        <v>4977</v>
      </c>
      <c r="I64">
        <v>2.5299999999999998</v>
      </c>
      <c r="J64">
        <v>0</v>
      </c>
      <c r="K64">
        <v>1</v>
      </c>
      <c r="L64" t="s">
        <v>52</v>
      </c>
      <c r="M64" t="s">
        <v>549</v>
      </c>
      <c r="N64" t="s">
        <v>10</v>
      </c>
      <c r="O64" t="s">
        <v>267</v>
      </c>
      <c r="P64" t="s">
        <v>550</v>
      </c>
      <c r="Q64" t="s">
        <v>331</v>
      </c>
      <c r="R64" t="s">
        <v>551</v>
      </c>
      <c r="S64" s="6">
        <f t="shared" si="0"/>
        <v>14.3</v>
      </c>
      <c r="T64" s="6">
        <f t="shared" si="1"/>
        <v>160.6060704331442</v>
      </c>
      <c r="U64" t="s">
        <v>400</v>
      </c>
      <c r="V64" t="str">
        <f t="shared" si="2"/>
        <v>250nH</v>
      </c>
      <c r="W64" s="7">
        <f t="shared" si="3"/>
        <v>250</v>
      </c>
      <c r="X64" t="str">
        <f t="shared" si="4"/>
        <v>nH</v>
      </c>
      <c r="Y64">
        <f t="shared" si="5"/>
        <v>1.0000000000000001E-9</v>
      </c>
      <c r="Z64" s="8">
        <f t="shared" si="6"/>
        <v>2.5000000000000004E-7</v>
      </c>
      <c r="AA64" t="s">
        <v>357</v>
      </c>
      <c r="AB64" t="s">
        <v>311</v>
      </c>
      <c r="AC64">
        <v>159</v>
      </c>
      <c r="AD64" t="s">
        <v>2</v>
      </c>
      <c r="AE64">
        <v>0.8</v>
      </c>
      <c r="AF64" s="9">
        <v>20</v>
      </c>
      <c r="AG64" s="9">
        <v>25</v>
      </c>
      <c r="AH64">
        <v>20</v>
      </c>
      <c r="AI64" s="9">
        <v>500</v>
      </c>
      <c r="AJ64" t="s">
        <v>271</v>
      </c>
      <c r="AK64" t="s">
        <v>553</v>
      </c>
      <c r="AL64" s="6">
        <f t="shared" si="7"/>
        <v>4.25</v>
      </c>
      <c r="AM64" t="s">
        <v>2</v>
      </c>
      <c r="AN64" s="10" t="s">
        <v>2</v>
      </c>
      <c r="AO64" s="6">
        <f t="shared" si="8"/>
        <v>682.57579934086289</v>
      </c>
      <c r="AP64" s="8">
        <f t="shared" si="9"/>
        <v>72.387844283415419</v>
      </c>
    </row>
    <row r="65" spans="1:42" x14ac:dyDescent="0.3">
      <c r="A65" t="s">
        <v>544</v>
      </c>
      <c r="B65" t="s">
        <v>564</v>
      </c>
      <c r="C65" t="s">
        <v>565</v>
      </c>
      <c r="D65" t="s">
        <v>566</v>
      </c>
      <c r="E65" t="s">
        <v>277</v>
      </c>
      <c r="F65" t="s">
        <v>277</v>
      </c>
      <c r="G65" t="s">
        <v>567</v>
      </c>
      <c r="H65" s="11">
        <v>1456</v>
      </c>
      <c r="I65">
        <v>2.14</v>
      </c>
      <c r="J65">
        <v>0</v>
      </c>
      <c r="K65">
        <v>1</v>
      </c>
      <c r="L65" t="s">
        <v>52</v>
      </c>
      <c r="M65" t="s">
        <v>549</v>
      </c>
      <c r="N65" t="s">
        <v>10</v>
      </c>
      <c r="O65" t="s">
        <v>267</v>
      </c>
      <c r="P65" t="s">
        <v>550</v>
      </c>
      <c r="Q65" t="s">
        <v>295</v>
      </c>
      <c r="R65" t="s">
        <v>551</v>
      </c>
      <c r="S65" s="6">
        <f t="shared" si="0"/>
        <v>14.3</v>
      </c>
      <c r="T65" s="6">
        <f t="shared" si="1"/>
        <v>160.6060704331442</v>
      </c>
      <c r="U65" t="s">
        <v>568</v>
      </c>
      <c r="V65" t="str">
        <f t="shared" si="2"/>
        <v>970nH</v>
      </c>
      <c r="W65" s="7">
        <f t="shared" si="3"/>
        <v>970</v>
      </c>
      <c r="X65" t="str">
        <f t="shared" si="4"/>
        <v>nH</v>
      </c>
      <c r="Y65">
        <f t="shared" si="5"/>
        <v>1.0000000000000001E-9</v>
      </c>
      <c r="Z65" s="8">
        <f t="shared" si="6"/>
        <v>9.7000000000000003E-7</v>
      </c>
      <c r="AA65" t="s">
        <v>326</v>
      </c>
      <c r="AB65" t="s">
        <v>270</v>
      </c>
      <c r="AC65">
        <v>618</v>
      </c>
      <c r="AD65">
        <v>750</v>
      </c>
      <c r="AE65">
        <v>0.8</v>
      </c>
      <c r="AF65" s="9">
        <v>20</v>
      </c>
      <c r="AG65" s="9">
        <v>25</v>
      </c>
      <c r="AH65">
        <v>20</v>
      </c>
      <c r="AI65" s="9">
        <v>500</v>
      </c>
      <c r="AJ65" t="s">
        <v>271</v>
      </c>
      <c r="AK65" t="s">
        <v>553</v>
      </c>
      <c r="AL65" s="6">
        <f t="shared" si="7"/>
        <v>4.25</v>
      </c>
      <c r="AM65" t="s">
        <v>2</v>
      </c>
      <c r="AN65" s="10" t="s">
        <v>2</v>
      </c>
      <c r="AO65" s="6">
        <f t="shared" si="8"/>
        <v>682.57579934086289</v>
      </c>
      <c r="AP65" s="8">
        <f t="shared" si="9"/>
        <v>36.749360047727713</v>
      </c>
    </row>
    <row r="66" spans="1:42" x14ac:dyDescent="0.3">
      <c r="A66" t="s">
        <v>544</v>
      </c>
      <c r="B66" t="s">
        <v>569</v>
      </c>
      <c r="C66" t="s">
        <v>570</v>
      </c>
      <c r="D66" t="s">
        <v>571</v>
      </c>
      <c r="E66" t="s">
        <v>277</v>
      </c>
      <c r="F66" t="s">
        <v>277</v>
      </c>
      <c r="G66" t="s">
        <v>572</v>
      </c>
      <c r="H66">
        <v>381</v>
      </c>
      <c r="I66">
        <v>1.86</v>
      </c>
      <c r="J66">
        <v>0</v>
      </c>
      <c r="K66">
        <v>1</v>
      </c>
      <c r="L66" t="s">
        <v>52</v>
      </c>
      <c r="M66" t="s">
        <v>549</v>
      </c>
      <c r="N66" t="s">
        <v>10</v>
      </c>
      <c r="O66" t="s">
        <v>267</v>
      </c>
      <c r="P66" t="s">
        <v>550</v>
      </c>
      <c r="Q66" t="s">
        <v>331</v>
      </c>
      <c r="R66" t="s">
        <v>551</v>
      </c>
      <c r="S66" s="6">
        <f t="shared" ref="S66:S129" si="10">MID(R66,SEARCH("(",R66)+1,SEARCH("m",R66)-SEARCH("(",R66)-1)+0</f>
        <v>14.3</v>
      </c>
      <c r="T66" s="6">
        <f t="shared" ref="T66:T129" si="11">PI()*(S66/2)^2</f>
        <v>160.6060704331442</v>
      </c>
      <c r="U66" t="s">
        <v>573</v>
      </c>
      <c r="V66" t="str">
        <f t="shared" ref="V66:V129" si="12">SUBSTITUTE(U66, " ","")</f>
        <v>2.1µH</v>
      </c>
      <c r="W66" s="7">
        <f t="shared" ref="W66:W129" si="13">VALUE(TRIM(SUBSTITUTE(V66,X66,"")))</f>
        <v>2.1</v>
      </c>
      <c r="X66" t="str">
        <f t="shared" ref="X66:X129" si="14">RIGHT(V66,2)</f>
        <v>µH</v>
      </c>
      <c r="Y66">
        <f t="shared" ref="Y66:Y129" si="15">IF(X66="µH",0.000001, IF(X66="nH",0.000000001,0))</f>
        <v>9.9999999999999995E-7</v>
      </c>
      <c r="Z66" s="8">
        <f t="shared" ref="Z66:Z129" si="16">Y66*W66</f>
        <v>2.0999999999999998E-6</v>
      </c>
      <c r="AA66" t="s">
        <v>326</v>
      </c>
      <c r="AB66" t="s">
        <v>270</v>
      </c>
      <c r="AC66">
        <v>1340</v>
      </c>
      <c r="AD66" t="s">
        <v>2</v>
      </c>
      <c r="AE66">
        <v>0.8</v>
      </c>
      <c r="AF66" s="9">
        <v>20</v>
      </c>
      <c r="AG66" s="9">
        <v>25</v>
      </c>
      <c r="AH66">
        <v>20</v>
      </c>
      <c r="AI66" s="9">
        <v>500</v>
      </c>
      <c r="AJ66" t="s">
        <v>271</v>
      </c>
      <c r="AK66" t="s">
        <v>553</v>
      </c>
      <c r="AL66" s="6">
        <f t="shared" ref="AL66:AL129" si="17">MID(AK66,SEARCH("(",AK66)+1,SEARCH("m",AK66)-SEARCH("(",AK66)-1)+0</f>
        <v>4.25</v>
      </c>
      <c r="AM66" t="s">
        <v>2</v>
      </c>
      <c r="AN66" s="10" t="s">
        <v>2</v>
      </c>
      <c r="AO66" s="6">
        <f t="shared" ref="AO66:AO129" si="18">PI()*(S66/2)^2*AL66</f>
        <v>682.57579934086289</v>
      </c>
      <c r="AP66" s="8">
        <f t="shared" ref="AP66:AP129" si="19">SQRT(0.00131/Z66)</f>
        <v>24.976179127511156</v>
      </c>
    </row>
    <row r="67" spans="1:42" x14ac:dyDescent="0.3">
      <c r="A67" t="s">
        <v>544</v>
      </c>
      <c r="B67" t="s">
        <v>574</v>
      </c>
      <c r="C67" t="s">
        <v>575</v>
      </c>
      <c r="D67" t="s">
        <v>576</v>
      </c>
      <c r="E67" t="s">
        <v>277</v>
      </c>
      <c r="F67" t="s">
        <v>277</v>
      </c>
      <c r="G67" t="s">
        <v>415</v>
      </c>
      <c r="H67" s="11">
        <v>2109</v>
      </c>
      <c r="I67">
        <v>2.5299999999999998</v>
      </c>
      <c r="J67">
        <v>0</v>
      </c>
      <c r="K67">
        <v>1</v>
      </c>
      <c r="L67" t="s">
        <v>52</v>
      </c>
      <c r="M67" t="s">
        <v>549</v>
      </c>
      <c r="N67" t="s">
        <v>10</v>
      </c>
      <c r="O67" t="s">
        <v>267</v>
      </c>
      <c r="P67" t="s">
        <v>550</v>
      </c>
      <c r="Q67" t="s">
        <v>331</v>
      </c>
      <c r="R67" t="s">
        <v>551</v>
      </c>
      <c r="S67" s="6">
        <f t="shared" si="10"/>
        <v>14.3</v>
      </c>
      <c r="T67" s="6">
        <f t="shared" si="11"/>
        <v>160.6060704331442</v>
      </c>
      <c r="U67" t="s">
        <v>416</v>
      </c>
      <c r="V67" t="str">
        <f t="shared" si="12"/>
        <v>160nH</v>
      </c>
      <c r="W67" s="7">
        <f t="shared" si="13"/>
        <v>160</v>
      </c>
      <c r="X67" t="str">
        <f t="shared" si="14"/>
        <v>nH</v>
      </c>
      <c r="Y67">
        <f t="shared" si="15"/>
        <v>1.0000000000000001E-9</v>
      </c>
      <c r="Z67" s="8">
        <f t="shared" si="16"/>
        <v>1.6E-7</v>
      </c>
      <c r="AA67" t="s">
        <v>357</v>
      </c>
      <c r="AB67" t="s">
        <v>311</v>
      </c>
      <c r="AC67">
        <v>102</v>
      </c>
      <c r="AD67" t="s">
        <v>2</v>
      </c>
      <c r="AE67">
        <v>0.8</v>
      </c>
      <c r="AF67" s="9">
        <v>20</v>
      </c>
      <c r="AG67" s="9">
        <v>25</v>
      </c>
      <c r="AH67">
        <v>20</v>
      </c>
      <c r="AI67" s="9">
        <v>500</v>
      </c>
      <c r="AJ67" t="s">
        <v>271</v>
      </c>
      <c r="AK67" t="s">
        <v>553</v>
      </c>
      <c r="AL67" s="6">
        <f t="shared" si="17"/>
        <v>4.25</v>
      </c>
      <c r="AM67" t="s">
        <v>2</v>
      </c>
      <c r="AN67" s="10" t="s">
        <v>2</v>
      </c>
      <c r="AO67" s="6">
        <f t="shared" si="18"/>
        <v>682.57579934086289</v>
      </c>
      <c r="AP67" s="8">
        <f t="shared" si="19"/>
        <v>90.484805354269284</v>
      </c>
    </row>
    <row r="68" spans="1:42" x14ac:dyDescent="0.3">
      <c r="A68" t="s">
        <v>544</v>
      </c>
      <c r="B68" t="s">
        <v>577</v>
      </c>
      <c r="C68" t="s">
        <v>578</v>
      </c>
      <c r="D68" t="s">
        <v>579</v>
      </c>
      <c r="E68" t="s">
        <v>277</v>
      </c>
      <c r="F68" t="s">
        <v>277</v>
      </c>
      <c r="G68" t="s">
        <v>580</v>
      </c>
      <c r="H68">
        <v>151</v>
      </c>
      <c r="I68">
        <v>2.5299999999999998</v>
      </c>
      <c r="J68">
        <v>0</v>
      </c>
      <c r="K68">
        <v>1</v>
      </c>
      <c r="L68" t="s">
        <v>52</v>
      </c>
      <c r="M68" t="s">
        <v>549</v>
      </c>
      <c r="N68" t="s">
        <v>10</v>
      </c>
      <c r="O68" t="s">
        <v>267</v>
      </c>
      <c r="P68" t="s">
        <v>550</v>
      </c>
      <c r="Q68" t="s">
        <v>331</v>
      </c>
      <c r="R68" t="s">
        <v>551</v>
      </c>
      <c r="S68" s="6">
        <f t="shared" si="10"/>
        <v>14.3</v>
      </c>
      <c r="T68" s="6">
        <f t="shared" si="11"/>
        <v>160.6060704331442</v>
      </c>
      <c r="U68" t="s">
        <v>581</v>
      </c>
      <c r="V68" t="str">
        <f t="shared" si="12"/>
        <v>315nH</v>
      </c>
      <c r="W68" s="7">
        <f t="shared" si="13"/>
        <v>315</v>
      </c>
      <c r="X68" t="str">
        <f t="shared" si="14"/>
        <v>nH</v>
      </c>
      <c r="Y68">
        <f t="shared" si="15"/>
        <v>1.0000000000000001E-9</v>
      </c>
      <c r="Z68" s="8">
        <f t="shared" si="16"/>
        <v>3.15E-7</v>
      </c>
      <c r="AA68" t="s">
        <v>357</v>
      </c>
      <c r="AB68" t="s">
        <v>311</v>
      </c>
      <c r="AC68">
        <v>201</v>
      </c>
      <c r="AD68" t="s">
        <v>2</v>
      </c>
      <c r="AE68">
        <v>0.8</v>
      </c>
      <c r="AF68" s="9">
        <v>20</v>
      </c>
      <c r="AG68" s="9">
        <v>25</v>
      </c>
      <c r="AH68">
        <v>20</v>
      </c>
      <c r="AI68" s="9">
        <v>500</v>
      </c>
      <c r="AJ68" t="s">
        <v>271</v>
      </c>
      <c r="AK68" t="s">
        <v>553</v>
      </c>
      <c r="AL68" s="6">
        <f t="shared" si="17"/>
        <v>4.25</v>
      </c>
      <c r="AM68" t="s">
        <v>2</v>
      </c>
      <c r="AN68" s="10" t="s">
        <v>2</v>
      </c>
      <c r="AO68" s="6">
        <f t="shared" si="18"/>
        <v>682.57579934086289</v>
      </c>
      <c r="AP68" s="8">
        <f t="shared" si="19"/>
        <v>64.488217208495996</v>
      </c>
    </row>
    <row r="69" spans="1:42" x14ac:dyDescent="0.3">
      <c r="A69" t="s">
        <v>544</v>
      </c>
      <c r="B69" t="s">
        <v>582</v>
      </c>
      <c r="C69" t="s">
        <v>583</v>
      </c>
      <c r="D69" t="s">
        <v>584</v>
      </c>
      <c r="E69" t="s">
        <v>277</v>
      </c>
      <c r="F69" t="s">
        <v>277</v>
      </c>
      <c r="G69" t="s">
        <v>585</v>
      </c>
      <c r="H69">
        <v>430</v>
      </c>
      <c r="I69">
        <v>1.72</v>
      </c>
      <c r="J69">
        <v>0</v>
      </c>
      <c r="K69">
        <v>1</v>
      </c>
      <c r="L69" t="s">
        <v>52</v>
      </c>
      <c r="M69" t="s">
        <v>549</v>
      </c>
      <c r="N69" t="s">
        <v>10</v>
      </c>
      <c r="O69" t="s">
        <v>267</v>
      </c>
      <c r="P69" t="s">
        <v>550</v>
      </c>
      <c r="Q69" t="s">
        <v>474</v>
      </c>
      <c r="R69" t="s">
        <v>551</v>
      </c>
      <c r="S69" s="6">
        <f t="shared" si="10"/>
        <v>14.3</v>
      </c>
      <c r="T69" s="6">
        <f t="shared" si="11"/>
        <v>160.6060704331442</v>
      </c>
      <c r="U69" t="s">
        <v>586</v>
      </c>
      <c r="V69" t="str">
        <f t="shared" si="12"/>
        <v>2.8µH</v>
      </c>
      <c r="W69" s="7">
        <f t="shared" si="13"/>
        <v>2.8</v>
      </c>
      <c r="X69" t="str">
        <f t="shared" si="14"/>
        <v>µH</v>
      </c>
      <c r="Y69">
        <f t="shared" si="15"/>
        <v>9.9999999999999995E-7</v>
      </c>
      <c r="Z69" s="8">
        <f t="shared" si="16"/>
        <v>2.7999999999999999E-6</v>
      </c>
      <c r="AA69" t="s">
        <v>326</v>
      </c>
      <c r="AB69" t="s">
        <v>270</v>
      </c>
      <c r="AC69">
        <v>1630</v>
      </c>
      <c r="AD69">
        <v>2200</v>
      </c>
      <c r="AE69">
        <v>0.73</v>
      </c>
      <c r="AF69" s="9">
        <v>21</v>
      </c>
      <c r="AG69" s="9">
        <v>28.7</v>
      </c>
      <c r="AH69">
        <v>23.6</v>
      </c>
      <c r="AI69" s="9">
        <v>603</v>
      </c>
      <c r="AJ69" t="s">
        <v>271</v>
      </c>
      <c r="AK69" t="s">
        <v>553</v>
      </c>
      <c r="AL69" s="6">
        <f t="shared" si="17"/>
        <v>4.25</v>
      </c>
      <c r="AM69" t="s">
        <v>2</v>
      </c>
      <c r="AN69" s="10" t="s">
        <v>2</v>
      </c>
      <c r="AO69" s="6">
        <f t="shared" si="18"/>
        <v>682.57579934086289</v>
      </c>
      <c r="AP69" s="8">
        <f t="shared" si="19"/>
        <v>21.630005613895317</v>
      </c>
    </row>
    <row r="70" spans="1:42" x14ac:dyDescent="0.3">
      <c r="A70" t="s">
        <v>544</v>
      </c>
      <c r="B70" t="s">
        <v>587</v>
      </c>
      <c r="C70" t="s">
        <v>588</v>
      </c>
      <c r="D70" t="s">
        <v>589</v>
      </c>
      <c r="E70" t="s">
        <v>277</v>
      </c>
      <c r="F70" t="s">
        <v>277</v>
      </c>
      <c r="G70" t="s">
        <v>590</v>
      </c>
      <c r="H70">
        <v>0</v>
      </c>
      <c r="I70">
        <v>2.48</v>
      </c>
      <c r="J70">
        <v>0</v>
      </c>
      <c r="K70">
        <v>1</v>
      </c>
      <c r="L70" t="s">
        <v>52</v>
      </c>
      <c r="M70" t="s">
        <v>549</v>
      </c>
      <c r="N70" t="s">
        <v>10</v>
      </c>
      <c r="O70" t="s">
        <v>267</v>
      </c>
      <c r="P70" t="s">
        <v>550</v>
      </c>
      <c r="Q70" t="s">
        <v>421</v>
      </c>
      <c r="R70" t="s">
        <v>551</v>
      </c>
      <c r="S70" s="6">
        <f t="shared" si="10"/>
        <v>14.3</v>
      </c>
      <c r="T70" s="6">
        <f t="shared" si="11"/>
        <v>160.6060704331442</v>
      </c>
      <c r="U70" t="s">
        <v>591</v>
      </c>
      <c r="V70" t="str">
        <f t="shared" si="12"/>
        <v>9.8µH</v>
      </c>
      <c r="W70" s="7">
        <f t="shared" si="13"/>
        <v>9.8000000000000007</v>
      </c>
      <c r="X70" t="str">
        <f t="shared" si="14"/>
        <v>µH</v>
      </c>
      <c r="Y70">
        <f t="shared" si="15"/>
        <v>9.9999999999999995E-7</v>
      </c>
      <c r="Z70" s="8">
        <f t="shared" si="16"/>
        <v>9.800000000000001E-6</v>
      </c>
      <c r="AA70" t="s">
        <v>284</v>
      </c>
      <c r="AB70" t="s">
        <v>270</v>
      </c>
      <c r="AC70">
        <v>5710</v>
      </c>
      <c r="AD70">
        <v>10000</v>
      </c>
      <c r="AE70">
        <v>0.73</v>
      </c>
      <c r="AF70" s="9">
        <v>21</v>
      </c>
      <c r="AG70" s="9">
        <v>28.7</v>
      </c>
      <c r="AH70">
        <v>23.6</v>
      </c>
      <c r="AI70" s="9">
        <v>603</v>
      </c>
      <c r="AJ70" t="s">
        <v>271</v>
      </c>
      <c r="AK70" t="s">
        <v>553</v>
      </c>
      <c r="AL70" s="6">
        <f t="shared" si="17"/>
        <v>4.25</v>
      </c>
      <c r="AM70" t="s">
        <v>2</v>
      </c>
      <c r="AN70" s="10" t="s">
        <v>2</v>
      </c>
      <c r="AO70" s="6">
        <f t="shared" si="18"/>
        <v>682.57579934086289</v>
      </c>
      <c r="AP70" s="8">
        <f t="shared" si="19"/>
        <v>11.561724325884747</v>
      </c>
    </row>
    <row r="71" spans="1:42" x14ac:dyDescent="0.3">
      <c r="A71" t="s">
        <v>544</v>
      </c>
      <c r="B71" t="s">
        <v>564</v>
      </c>
      <c r="C71" t="s">
        <v>592</v>
      </c>
      <c r="D71" t="s">
        <v>593</v>
      </c>
      <c r="E71" t="s">
        <v>277</v>
      </c>
      <c r="F71" t="s">
        <v>277</v>
      </c>
      <c r="G71" t="s">
        <v>594</v>
      </c>
      <c r="H71">
        <v>0</v>
      </c>
      <c r="I71">
        <v>1.5242500000000001</v>
      </c>
      <c r="J71">
        <v>0</v>
      </c>
      <c r="K71">
        <v>1500</v>
      </c>
      <c r="L71" t="s">
        <v>52</v>
      </c>
      <c r="M71" t="s">
        <v>549</v>
      </c>
      <c r="N71" t="s">
        <v>10</v>
      </c>
      <c r="O71" t="s">
        <v>267</v>
      </c>
      <c r="P71" t="s">
        <v>550</v>
      </c>
      <c r="Q71" t="s">
        <v>290</v>
      </c>
      <c r="R71" t="s">
        <v>551</v>
      </c>
      <c r="S71" s="6">
        <f t="shared" si="10"/>
        <v>14.3</v>
      </c>
      <c r="T71" s="6">
        <f t="shared" si="11"/>
        <v>160.6060704331442</v>
      </c>
      <c r="U71" t="s">
        <v>595</v>
      </c>
      <c r="V71" t="str">
        <f t="shared" si="12"/>
        <v>140nH</v>
      </c>
      <c r="W71" s="7">
        <f t="shared" si="13"/>
        <v>140</v>
      </c>
      <c r="X71" t="str">
        <f t="shared" si="14"/>
        <v>nH</v>
      </c>
      <c r="Y71">
        <f t="shared" si="15"/>
        <v>1.0000000000000001E-9</v>
      </c>
      <c r="Z71" s="8">
        <f t="shared" si="16"/>
        <v>1.4000000000000001E-7</v>
      </c>
      <c r="AA71" t="s">
        <v>326</v>
      </c>
      <c r="AB71" t="s">
        <v>270</v>
      </c>
      <c r="AC71">
        <v>89</v>
      </c>
      <c r="AD71">
        <v>80</v>
      </c>
      <c r="AE71">
        <v>0.8</v>
      </c>
      <c r="AF71" s="9">
        <v>20</v>
      </c>
      <c r="AG71" s="9">
        <v>25</v>
      </c>
      <c r="AH71">
        <v>20</v>
      </c>
      <c r="AI71" s="9">
        <v>500</v>
      </c>
      <c r="AJ71" t="s">
        <v>271</v>
      </c>
      <c r="AK71" t="s">
        <v>553</v>
      </c>
      <c r="AL71" s="6">
        <f t="shared" si="17"/>
        <v>4.25</v>
      </c>
      <c r="AM71" t="s">
        <v>2</v>
      </c>
      <c r="AN71" s="10" t="s">
        <v>2</v>
      </c>
      <c r="AO71" s="6">
        <f t="shared" si="18"/>
        <v>682.57579934086289</v>
      </c>
      <c r="AP71" s="8">
        <f t="shared" si="19"/>
        <v>96.732325812743994</v>
      </c>
    </row>
    <row r="72" spans="1:42" x14ac:dyDescent="0.3">
      <c r="A72" t="s">
        <v>544</v>
      </c>
      <c r="B72" t="s">
        <v>2</v>
      </c>
      <c r="C72" t="s">
        <v>596</v>
      </c>
      <c r="D72" t="s">
        <v>597</v>
      </c>
      <c r="E72" t="s">
        <v>277</v>
      </c>
      <c r="F72" t="s">
        <v>277</v>
      </c>
      <c r="G72" t="s">
        <v>548</v>
      </c>
      <c r="H72">
        <v>0</v>
      </c>
      <c r="I72">
        <v>0.91063000000000005</v>
      </c>
      <c r="J72">
        <v>0</v>
      </c>
      <c r="K72">
        <v>1500</v>
      </c>
      <c r="L72" t="s">
        <v>52</v>
      </c>
      <c r="M72" t="s">
        <v>549</v>
      </c>
      <c r="N72" t="s">
        <v>10</v>
      </c>
      <c r="O72" t="s">
        <v>267</v>
      </c>
      <c r="P72" t="s">
        <v>550</v>
      </c>
      <c r="Q72" t="s">
        <v>281</v>
      </c>
      <c r="R72" t="s">
        <v>551</v>
      </c>
      <c r="S72" s="6">
        <f t="shared" si="10"/>
        <v>14.3</v>
      </c>
      <c r="T72" s="6">
        <f t="shared" si="11"/>
        <v>160.6060704331442</v>
      </c>
      <c r="U72" t="s">
        <v>552</v>
      </c>
      <c r="V72" t="str">
        <f t="shared" si="12"/>
        <v>4.6µH</v>
      </c>
      <c r="W72" s="7">
        <f t="shared" si="13"/>
        <v>4.5999999999999996</v>
      </c>
      <c r="X72" t="str">
        <f t="shared" si="14"/>
        <v>µH</v>
      </c>
      <c r="Y72">
        <f t="shared" si="15"/>
        <v>9.9999999999999995E-7</v>
      </c>
      <c r="Z72" s="8">
        <f t="shared" si="16"/>
        <v>4.5999999999999992E-6</v>
      </c>
      <c r="AA72" t="s">
        <v>326</v>
      </c>
      <c r="AB72" t="s">
        <v>270</v>
      </c>
      <c r="AC72">
        <v>2680</v>
      </c>
      <c r="AD72">
        <v>4300</v>
      </c>
      <c r="AE72">
        <v>0.8</v>
      </c>
      <c r="AF72" s="9">
        <v>20</v>
      </c>
      <c r="AG72" s="9">
        <v>25</v>
      </c>
      <c r="AH72">
        <v>20</v>
      </c>
      <c r="AI72" s="9">
        <v>500</v>
      </c>
      <c r="AJ72" t="s">
        <v>271</v>
      </c>
      <c r="AK72" t="s">
        <v>553</v>
      </c>
      <c r="AL72" s="6">
        <f t="shared" si="17"/>
        <v>4.25</v>
      </c>
      <c r="AM72" t="s">
        <v>2</v>
      </c>
      <c r="AN72" s="10" t="s">
        <v>2</v>
      </c>
      <c r="AO72" s="6">
        <f t="shared" si="18"/>
        <v>682.57579934086289</v>
      </c>
      <c r="AP72" s="8">
        <f t="shared" si="19"/>
        <v>16.875503213109003</v>
      </c>
    </row>
    <row r="73" spans="1:42" x14ac:dyDescent="0.3">
      <c r="A73" t="s">
        <v>544</v>
      </c>
      <c r="B73" t="s">
        <v>2</v>
      </c>
      <c r="C73" t="s">
        <v>598</v>
      </c>
      <c r="D73" t="s">
        <v>599</v>
      </c>
      <c r="E73" t="s">
        <v>277</v>
      </c>
      <c r="F73" t="s">
        <v>277</v>
      </c>
      <c r="G73" t="s">
        <v>585</v>
      </c>
      <c r="H73">
        <v>0</v>
      </c>
      <c r="I73">
        <v>0.83711999999999998</v>
      </c>
      <c r="J73">
        <v>0</v>
      </c>
      <c r="K73">
        <v>1500</v>
      </c>
      <c r="L73" t="s">
        <v>52</v>
      </c>
      <c r="M73" t="s">
        <v>549</v>
      </c>
      <c r="N73" t="s">
        <v>10</v>
      </c>
      <c r="O73" t="s">
        <v>267</v>
      </c>
      <c r="P73" t="s">
        <v>550</v>
      </c>
      <c r="Q73" t="s">
        <v>474</v>
      </c>
      <c r="R73" t="s">
        <v>551</v>
      </c>
      <c r="S73" s="6">
        <f t="shared" si="10"/>
        <v>14.3</v>
      </c>
      <c r="T73" s="6">
        <f t="shared" si="11"/>
        <v>160.6060704331442</v>
      </c>
      <c r="U73" t="s">
        <v>586</v>
      </c>
      <c r="V73" t="str">
        <f t="shared" si="12"/>
        <v>2.8µH</v>
      </c>
      <c r="W73" s="7">
        <f t="shared" si="13"/>
        <v>2.8</v>
      </c>
      <c r="X73" t="str">
        <f t="shared" si="14"/>
        <v>µH</v>
      </c>
      <c r="Y73">
        <f t="shared" si="15"/>
        <v>9.9999999999999995E-7</v>
      </c>
      <c r="Z73" s="8">
        <f t="shared" si="16"/>
        <v>2.7999999999999999E-6</v>
      </c>
      <c r="AA73" t="s">
        <v>326</v>
      </c>
      <c r="AB73" t="s">
        <v>270</v>
      </c>
      <c r="AC73">
        <v>1630</v>
      </c>
      <c r="AD73">
        <v>2200</v>
      </c>
      <c r="AE73">
        <v>0.8</v>
      </c>
      <c r="AF73" s="9">
        <v>20</v>
      </c>
      <c r="AG73" s="9">
        <v>25</v>
      </c>
      <c r="AH73">
        <v>20</v>
      </c>
      <c r="AI73" s="9">
        <v>500</v>
      </c>
      <c r="AJ73" t="s">
        <v>271</v>
      </c>
      <c r="AK73" t="s">
        <v>553</v>
      </c>
      <c r="AL73" s="6">
        <f t="shared" si="17"/>
        <v>4.25</v>
      </c>
      <c r="AM73" t="s">
        <v>2</v>
      </c>
      <c r="AN73" s="10" t="s">
        <v>2</v>
      </c>
      <c r="AO73" s="6">
        <f t="shared" si="18"/>
        <v>682.57579934086289</v>
      </c>
      <c r="AP73" s="8">
        <f t="shared" si="19"/>
        <v>21.630005613895317</v>
      </c>
    </row>
    <row r="74" spans="1:42" x14ac:dyDescent="0.3">
      <c r="A74" t="s">
        <v>544</v>
      </c>
      <c r="B74" t="s">
        <v>600</v>
      </c>
      <c r="C74" t="s">
        <v>601</v>
      </c>
      <c r="D74" t="s">
        <v>602</v>
      </c>
      <c r="E74" t="s">
        <v>277</v>
      </c>
      <c r="F74" t="s">
        <v>277</v>
      </c>
      <c r="G74" t="s">
        <v>415</v>
      </c>
      <c r="H74">
        <v>0</v>
      </c>
      <c r="I74">
        <v>0.87587999999999999</v>
      </c>
      <c r="J74">
        <v>0</v>
      </c>
      <c r="K74">
        <v>1500</v>
      </c>
      <c r="L74" t="s">
        <v>52</v>
      </c>
      <c r="M74" t="s">
        <v>549</v>
      </c>
      <c r="N74" t="s">
        <v>10</v>
      </c>
      <c r="O74" t="s">
        <v>267</v>
      </c>
      <c r="P74" t="s">
        <v>550</v>
      </c>
      <c r="Q74" t="s">
        <v>331</v>
      </c>
      <c r="R74" t="s">
        <v>551</v>
      </c>
      <c r="S74" s="6">
        <f t="shared" si="10"/>
        <v>14.3</v>
      </c>
      <c r="T74" s="6">
        <f t="shared" si="11"/>
        <v>160.6060704331442</v>
      </c>
      <c r="U74" t="s">
        <v>416</v>
      </c>
      <c r="V74" t="str">
        <f t="shared" si="12"/>
        <v>160nH</v>
      </c>
      <c r="W74" s="7">
        <f t="shared" si="13"/>
        <v>160</v>
      </c>
      <c r="X74" t="str">
        <f t="shared" si="14"/>
        <v>nH</v>
      </c>
      <c r="Y74">
        <f t="shared" si="15"/>
        <v>1.0000000000000001E-9</v>
      </c>
      <c r="Z74" s="8">
        <f t="shared" si="16"/>
        <v>1.6E-7</v>
      </c>
      <c r="AA74" t="s">
        <v>357</v>
      </c>
      <c r="AB74" t="s">
        <v>311</v>
      </c>
      <c r="AC74">
        <v>102</v>
      </c>
      <c r="AD74" t="s">
        <v>2</v>
      </c>
      <c r="AE74">
        <v>0.8</v>
      </c>
      <c r="AF74" s="9">
        <v>20</v>
      </c>
      <c r="AG74" s="9">
        <v>25</v>
      </c>
      <c r="AH74">
        <v>20</v>
      </c>
      <c r="AI74" s="9">
        <v>500</v>
      </c>
      <c r="AJ74" t="s">
        <v>271</v>
      </c>
      <c r="AK74" t="s">
        <v>553</v>
      </c>
      <c r="AL74" s="6">
        <f t="shared" si="17"/>
        <v>4.25</v>
      </c>
      <c r="AM74" t="s">
        <v>2</v>
      </c>
      <c r="AN74" s="10" t="s">
        <v>2</v>
      </c>
      <c r="AO74" s="6">
        <f t="shared" si="18"/>
        <v>682.57579934086289</v>
      </c>
      <c r="AP74" s="8">
        <f t="shared" si="19"/>
        <v>90.484805354269284</v>
      </c>
    </row>
    <row r="75" spans="1:42" x14ac:dyDescent="0.3">
      <c r="A75" t="s">
        <v>544</v>
      </c>
      <c r="B75" t="s">
        <v>2</v>
      </c>
      <c r="C75" t="s">
        <v>603</v>
      </c>
      <c r="D75" t="s">
        <v>604</v>
      </c>
      <c r="E75" t="s">
        <v>277</v>
      </c>
      <c r="F75" t="s">
        <v>277</v>
      </c>
      <c r="G75" t="s">
        <v>605</v>
      </c>
      <c r="H75">
        <v>0</v>
      </c>
      <c r="I75">
        <v>0.98150000000000004</v>
      </c>
      <c r="J75">
        <v>0</v>
      </c>
      <c r="K75">
        <v>1500</v>
      </c>
      <c r="L75" t="s">
        <v>52</v>
      </c>
      <c r="M75" t="s">
        <v>549</v>
      </c>
      <c r="N75" t="s">
        <v>10</v>
      </c>
      <c r="O75" t="s">
        <v>267</v>
      </c>
      <c r="P75" t="s">
        <v>550</v>
      </c>
      <c r="Q75" t="s">
        <v>606</v>
      </c>
      <c r="R75" t="s">
        <v>551</v>
      </c>
      <c r="S75" s="6">
        <f t="shared" si="10"/>
        <v>14.3</v>
      </c>
      <c r="T75" s="6">
        <f t="shared" si="11"/>
        <v>160.6060704331442</v>
      </c>
      <c r="U75" t="s">
        <v>586</v>
      </c>
      <c r="V75" t="str">
        <f t="shared" si="12"/>
        <v>2.8µH</v>
      </c>
      <c r="W75" s="7">
        <f t="shared" si="13"/>
        <v>2.8</v>
      </c>
      <c r="X75" t="str">
        <f t="shared" si="14"/>
        <v>µH</v>
      </c>
      <c r="Y75">
        <f t="shared" si="15"/>
        <v>9.9999999999999995E-7</v>
      </c>
      <c r="Z75" s="8">
        <f t="shared" si="16"/>
        <v>2.7999999999999999E-6</v>
      </c>
      <c r="AA75" t="s">
        <v>326</v>
      </c>
      <c r="AB75" t="s">
        <v>270</v>
      </c>
      <c r="AC75">
        <v>1780</v>
      </c>
      <c r="AD75">
        <v>2800</v>
      </c>
      <c r="AE75">
        <v>0.8</v>
      </c>
      <c r="AF75" s="9">
        <v>20</v>
      </c>
      <c r="AG75" s="9">
        <v>25</v>
      </c>
      <c r="AH75">
        <v>20</v>
      </c>
      <c r="AI75" s="9">
        <v>500</v>
      </c>
      <c r="AJ75" t="s">
        <v>271</v>
      </c>
      <c r="AK75" t="s">
        <v>553</v>
      </c>
      <c r="AL75" s="6">
        <f t="shared" si="17"/>
        <v>4.25</v>
      </c>
      <c r="AM75" t="s">
        <v>2</v>
      </c>
      <c r="AN75" s="10" t="s">
        <v>2</v>
      </c>
      <c r="AO75" s="6">
        <f t="shared" si="18"/>
        <v>682.57579934086289</v>
      </c>
      <c r="AP75" s="8">
        <f t="shared" si="19"/>
        <v>21.630005613895317</v>
      </c>
    </row>
    <row r="76" spans="1:42" x14ac:dyDescent="0.3">
      <c r="A76" t="s">
        <v>544</v>
      </c>
      <c r="B76" t="s">
        <v>600</v>
      </c>
      <c r="C76" t="s">
        <v>607</v>
      </c>
      <c r="D76" t="s">
        <v>608</v>
      </c>
      <c r="E76" t="s">
        <v>277</v>
      </c>
      <c r="F76" t="s">
        <v>277</v>
      </c>
      <c r="G76" t="s">
        <v>557</v>
      </c>
      <c r="H76">
        <v>0</v>
      </c>
      <c r="I76">
        <v>1.29863</v>
      </c>
      <c r="J76">
        <v>0</v>
      </c>
      <c r="K76">
        <v>1500</v>
      </c>
      <c r="L76" t="s">
        <v>52</v>
      </c>
      <c r="M76" t="s">
        <v>549</v>
      </c>
      <c r="N76" t="s">
        <v>10</v>
      </c>
      <c r="O76" t="s">
        <v>267</v>
      </c>
      <c r="P76" t="s">
        <v>550</v>
      </c>
      <c r="Q76" t="s">
        <v>295</v>
      </c>
      <c r="R76" t="s">
        <v>551</v>
      </c>
      <c r="S76" s="6">
        <f t="shared" si="10"/>
        <v>14.3</v>
      </c>
      <c r="T76" s="6">
        <f t="shared" si="11"/>
        <v>160.6060704331442</v>
      </c>
      <c r="U76" t="s">
        <v>366</v>
      </c>
      <c r="V76" t="str">
        <f t="shared" si="12"/>
        <v>100nH</v>
      </c>
      <c r="W76" s="7">
        <f t="shared" si="13"/>
        <v>100</v>
      </c>
      <c r="X76" t="str">
        <f t="shared" si="14"/>
        <v>nH</v>
      </c>
      <c r="Y76">
        <f t="shared" si="15"/>
        <v>1.0000000000000001E-9</v>
      </c>
      <c r="Z76" s="8">
        <f t="shared" si="16"/>
        <v>1.0000000000000001E-7</v>
      </c>
      <c r="AA76" t="s">
        <v>357</v>
      </c>
      <c r="AB76" t="s">
        <v>311</v>
      </c>
      <c r="AC76">
        <v>64</v>
      </c>
      <c r="AD76">
        <v>750</v>
      </c>
      <c r="AE76">
        <v>0.8</v>
      </c>
      <c r="AF76" s="9">
        <v>20</v>
      </c>
      <c r="AG76" s="9">
        <v>25</v>
      </c>
      <c r="AH76">
        <v>20</v>
      </c>
      <c r="AI76" s="9">
        <v>500</v>
      </c>
      <c r="AJ76" t="s">
        <v>271</v>
      </c>
      <c r="AK76" t="s">
        <v>553</v>
      </c>
      <c r="AL76" s="6">
        <f t="shared" si="17"/>
        <v>4.25</v>
      </c>
      <c r="AM76" t="s">
        <v>2</v>
      </c>
      <c r="AN76" s="10" t="s">
        <v>2</v>
      </c>
      <c r="AO76" s="6">
        <f t="shared" si="18"/>
        <v>682.57579934086289</v>
      </c>
      <c r="AP76" s="8">
        <f t="shared" si="19"/>
        <v>114.45523142259596</v>
      </c>
    </row>
    <row r="77" spans="1:42" x14ac:dyDescent="0.3">
      <c r="A77" t="s">
        <v>544</v>
      </c>
      <c r="B77" t="s">
        <v>2</v>
      </c>
      <c r="C77" t="s">
        <v>609</v>
      </c>
      <c r="D77" t="s">
        <v>610</v>
      </c>
      <c r="E77" t="s">
        <v>277</v>
      </c>
      <c r="F77" t="s">
        <v>277</v>
      </c>
      <c r="G77" t="s">
        <v>590</v>
      </c>
      <c r="H77">
        <v>0</v>
      </c>
      <c r="I77">
        <v>1.10599</v>
      </c>
      <c r="J77">
        <v>0</v>
      </c>
      <c r="K77">
        <v>1500</v>
      </c>
      <c r="L77" t="s">
        <v>52</v>
      </c>
      <c r="M77" t="s">
        <v>549</v>
      </c>
      <c r="N77" t="s">
        <v>10</v>
      </c>
      <c r="O77" t="s">
        <v>267</v>
      </c>
      <c r="P77" t="s">
        <v>550</v>
      </c>
      <c r="Q77" t="s">
        <v>421</v>
      </c>
      <c r="R77" t="s">
        <v>551</v>
      </c>
      <c r="S77" s="6">
        <f t="shared" si="10"/>
        <v>14.3</v>
      </c>
      <c r="T77" s="6">
        <f t="shared" si="11"/>
        <v>160.6060704331442</v>
      </c>
      <c r="U77" t="s">
        <v>591</v>
      </c>
      <c r="V77" t="str">
        <f t="shared" si="12"/>
        <v>9.8µH</v>
      </c>
      <c r="W77" s="7">
        <f t="shared" si="13"/>
        <v>9.8000000000000007</v>
      </c>
      <c r="X77" t="str">
        <f t="shared" si="14"/>
        <v>µH</v>
      </c>
      <c r="Y77">
        <f t="shared" si="15"/>
        <v>9.9999999999999995E-7</v>
      </c>
      <c r="Z77" s="8">
        <f t="shared" si="16"/>
        <v>9.800000000000001E-6</v>
      </c>
      <c r="AA77" t="s">
        <v>284</v>
      </c>
      <c r="AB77" t="s">
        <v>270</v>
      </c>
      <c r="AC77">
        <v>5710</v>
      </c>
      <c r="AD77">
        <v>10000</v>
      </c>
      <c r="AE77">
        <v>0.8</v>
      </c>
      <c r="AF77" s="9">
        <v>20</v>
      </c>
      <c r="AG77" s="9">
        <v>25</v>
      </c>
      <c r="AH77">
        <v>20</v>
      </c>
      <c r="AI77" s="9">
        <v>500</v>
      </c>
      <c r="AJ77" t="s">
        <v>271</v>
      </c>
      <c r="AK77" t="s">
        <v>553</v>
      </c>
      <c r="AL77" s="6">
        <f t="shared" si="17"/>
        <v>4.25</v>
      </c>
      <c r="AM77" t="s">
        <v>2</v>
      </c>
      <c r="AN77" s="10" t="s">
        <v>2</v>
      </c>
      <c r="AO77" s="6">
        <f t="shared" si="18"/>
        <v>682.57579934086289</v>
      </c>
      <c r="AP77" s="8">
        <f t="shared" si="19"/>
        <v>11.561724325884747</v>
      </c>
    </row>
    <row r="78" spans="1:42" x14ac:dyDescent="0.3">
      <c r="A78" t="s">
        <v>544</v>
      </c>
      <c r="B78" t="s">
        <v>564</v>
      </c>
      <c r="C78" t="s">
        <v>611</v>
      </c>
      <c r="D78" t="s">
        <v>612</v>
      </c>
      <c r="E78" t="s">
        <v>277</v>
      </c>
      <c r="F78" t="s">
        <v>277</v>
      </c>
      <c r="G78" t="s">
        <v>397</v>
      </c>
      <c r="H78">
        <v>0</v>
      </c>
      <c r="I78">
        <v>0.87587999999999999</v>
      </c>
      <c r="J78">
        <v>0</v>
      </c>
      <c r="K78">
        <v>1500</v>
      </c>
      <c r="L78" t="s">
        <v>52</v>
      </c>
      <c r="M78" t="s">
        <v>549</v>
      </c>
      <c r="N78" t="s">
        <v>10</v>
      </c>
      <c r="O78" t="s">
        <v>267</v>
      </c>
      <c r="P78" t="s">
        <v>550</v>
      </c>
      <c r="Q78" t="s">
        <v>331</v>
      </c>
      <c r="R78" t="s">
        <v>551</v>
      </c>
      <c r="S78" s="6">
        <f t="shared" si="10"/>
        <v>14.3</v>
      </c>
      <c r="T78" s="6">
        <f t="shared" si="11"/>
        <v>160.6060704331442</v>
      </c>
      <c r="U78" t="s">
        <v>400</v>
      </c>
      <c r="V78" t="str">
        <f t="shared" si="12"/>
        <v>250nH</v>
      </c>
      <c r="W78" s="7">
        <f t="shared" si="13"/>
        <v>250</v>
      </c>
      <c r="X78" t="str">
        <f t="shared" si="14"/>
        <v>nH</v>
      </c>
      <c r="Y78">
        <f t="shared" si="15"/>
        <v>1.0000000000000001E-9</v>
      </c>
      <c r="Z78" s="8">
        <f t="shared" si="16"/>
        <v>2.5000000000000004E-7</v>
      </c>
      <c r="AA78" t="s">
        <v>357</v>
      </c>
      <c r="AB78" t="s">
        <v>311</v>
      </c>
      <c r="AC78">
        <v>159</v>
      </c>
      <c r="AD78" t="s">
        <v>2</v>
      </c>
      <c r="AE78">
        <v>0.8</v>
      </c>
      <c r="AF78" s="9">
        <v>20</v>
      </c>
      <c r="AG78" s="9">
        <v>25</v>
      </c>
      <c r="AH78">
        <v>20</v>
      </c>
      <c r="AI78" s="9">
        <v>500</v>
      </c>
      <c r="AJ78" t="s">
        <v>271</v>
      </c>
      <c r="AK78" t="s">
        <v>553</v>
      </c>
      <c r="AL78" s="6">
        <f t="shared" si="17"/>
        <v>4.25</v>
      </c>
      <c r="AM78" t="s">
        <v>2</v>
      </c>
      <c r="AN78" s="10" t="s">
        <v>2</v>
      </c>
      <c r="AO78" s="6">
        <f t="shared" si="18"/>
        <v>682.57579934086289</v>
      </c>
      <c r="AP78" s="8">
        <f t="shared" si="19"/>
        <v>72.387844283415419</v>
      </c>
    </row>
    <row r="79" spans="1:42" x14ac:dyDescent="0.3">
      <c r="A79" t="s">
        <v>544</v>
      </c>
      <c r="B79" t="s">
        <v>564</v>
      </c>
      <c r="C79" t="s">
        <v>613</v>
      </c>
      <c r="D79" t="s">
        <v>614</v>
      </c>
      <c r="E79" t="s">
        <v>277</v>
      </c>
      <c r="F79" t="s">
        <v>277</v>
      </c>
      <c r="G79" t="s">
        <v>522</v>
      </c>
      <c r="H79">
        <v>0</v>
      </c>
      <c r="I79">
        <v>0.87587999999999999</v>
      </c>
      <c r="J79">
        <v>0</v>
      </c>
      <c r="K79">
        <v>1500</v>
      </c>
      <c r="L79" t="s">
        <v>52</v>
      </c>
      <c r="M79" t="s">
        <v>549</v>
      </c>
      <c r="N79" t="s">
        <v>10</v>
      </c>
      <c r="O79" t="s">
        <v>267</v>
      </c>
      <c r="P79" t="s">
        <v>550</v>
      </c>
      <c r="Q79" t="s">
        <v>331</v>
      </c>
      <c r="R79" t="s">
        <v>551</v>
      </c>
      <c r="S79" s="6">
        <f t="shared" si="10"/>
        <v>14.3</v>
      </c>
      <c r="T79" s="6">
        <f t="shared" si="11"/>
        <v>160.6060704331442</v>
      </c>
      <c r="U79" t="s">
        <v>523</v>
      </c>
      <c r="V79" t="str">
        <f t="shared" si="12"/>
        <v>400nH</v>
      </c>
      <c r="W79" s="7">
        <f t="shared" si="13"/>
        <v>400</v>
      </c>
      <c r="X79" t="str">
        <f t="shared" si="14"/>
        <v>nH</v>
      </c>
      <c r="Y79">
        <f t="shared" si="15"/>
        <v>1.0000000000000001E-9</v>
      </c>
      <c r="Z79" s="8">
        <f t="shared" si="16"/>
        <v>4.0000000000000003E-7</v>
      </c>
      <c r="AA79" t="s">
        <v>357</v>
      </c>
      <c r="AB79" t="s">
        <v>311</v>
      </c>
      <c r="AC79">
        <v>255</v>
      </c>
      <c r="AD79" t="s">
        <v>2</v>
      </c>
      <c r="AE79">
        <v>0.8</v>
      </c>
      <c r="AF79" s="9">
        <v>20</v>
      </c>
      <c r="AG79" s="9">
        <v>25</v>
      </c>
      <c r="AH79">
        <v>20</v>
      </c>
      <c r="AI79" s="9">
        <v>500</v>
      </c>
      <c r="AJ79" t="s">
        <v>271</v>
      </c>
      <c r="AK79" t="s">
        <v>553</v>
      </c>
      <c r="AL79" s="6">
        <f t="shared" si="17"/>
        <v>4.25</v>
      </c>
      <c r="AM79" t="s">
        <v>2</v>
      </c>
      <c r="AN79" s="10" t="s">
        <v>2</v>
      </c>
      <c r="AO79" s="6">
        <f t="shared" si="18"/>
        <v>682.57579934086289</v>
      </c>
      <c r="AP79" s="8">
        <f t="shared" si="19"/>
        <v>57.227615711297979</v>
      </c>
    </row>
    <row r="80" spans="1:42" x14ac:dyDescent="0.3">
      <c r="A80" t="s">
        <v>615</v>
      </c>
      <c r="B80" t="s">
        <v>616</v>
      </c>
      <c r="C80" t="s">
        <v>617</v>
      </c>
      <c r="D80" t="s">
        <v>618</v>
      </c>
      <c r="E80" t="s">
        <v>277</v>
      </c>
      <c r="F80" t="s">
        <v>277</v>
      </c>
      <c r="G80" t="s">
        <v>619</v>
      </c>
      <c r="H80" s="11">
        <v>4559</v>
      </c>
      <c r="I80">
        <v>0.98</v>
      </c>
      <c r="J80">
        <v>0</v>
      </c>
      <c r="K80">
        <v>1</v>
      </c>
      <c r="L80" t="s">
        <v>52</v>
      </c>
      <c r="M80" t="s">
        <v>620</v>
      </c>
      <c r="N80" t="s">
        <v>10</v>
      </c>
      <c r="O80" t="s">
        <v>267</v>
      </c>
      <c r="P80" t="s">
        <v>621</v>
      </c>
      <c r="Q80" t="s">
        <v>461</v>
      </c>
      <c r="R80" t="s">
        <v>622</v>
      </c>
      <c r="S80" s="6">
        <f t="shared" si="10"/>
        <v>14.4</v>
      </c>
      <c r="T80" s="6">
        <f t="shared" si="11"/>
        <v>162.86016316209489</v>
      </c>
      <c r="U80" t="s">
        <v>2</v>
      </c>
      <c r="V80" t="str">
        <f t="shared" si="12"/>
        <v>-</v>
      </c>
      <c r="W80" s="7" t="e">
        <f t="shared" si="13"/>
        <v>#VALUE!</v>
      </c>
      <c r="X80" t="str">
        <f t="shared" si="14"/>
        <v>-</v>
      </c>
      <c r="Y80">
        <f t="shared" si="15"/>
        <v>0</v>
      </c>
      <c r="Z80" s="8" t="e">
        <f t="shared" si="16"/>
        <v>#VALUE!</v>
      </c>
      <c r="AA80" t="s">
        <v>2</v>
      </c>
      <c r="AB80" t="s">
        <v>270</v>
      </c>
      <c r="AC80" t="s">
        <v>2</v>
      </c>
      <c r="AD80" t="s">
        <v>2</v>
      </c>
      <c r="AE80" t="s">
        <v>2</v>
      </c>
      <c r="AF80" s="9" t="s">
        <v>2</v>
      </c>
      <c r="AG80" s="9" t="s">
        <v>2</v>
      </c>
      <c r="AH80" t="s">
        <v>2</v>
      </c>
      <c r="AI80" s="9" t="s">
        <v>2</v>
      </c>
      <c r="AJ80" t="s">
        <v>271</v>
      </c>
      <c r="AK80" t="s">
        <v>623</v>
      </c>
      <c r="AL80" s="6">
        <f t="shared" si="17"/>
        <v>7.5</v>
      </c>
      <c r="AM80" t="s">
        <v>2</v>
      </c>
      <c r="AN80" s="10" t="s">
        <v>2</v>
      </c>
      <c r="AO80" s="6">
        <f t="shared" si="18"/>
        <v>1221.4512237157116</v>
      </c>
      <c r="AP80" s="8" t="e">
        <f t="shared" si="19"/>
        <v>#VALUE!</v>
      </c>
    </row>
    <row r="81" spans="1:42" x14ac:dyDescent="0.3">
      <c r="A81" t="s">
        <v>624</v>
      </c>
      <c r="B81" t="s">
        <v>537</v>
      </c>
      <c r="C81" t="s">
        <v>625</v>
      </c>
      <c r="D81" t="s">
        <v>626</v>
      </c>
      <c r="E81" t="s">
        <v>527</v>
      </c>
      <c r="F81" t="s">
        <v>527</v>
      </c>
      <c r="G81" t="s">
        <v>388</v>
      </c>
      <c r="H81">
        <v>230</v>
      </c>
      <c r="I81">
        <v>1.52</v>
      </c>
      <c r="J81">
        <v>0</v>
      </c>
      <c r="K81">
        <v>1</v>
      </c>
      <c r="L81" t="s">
        <v>11</v>
      </c>
      <c r="M81" t="s">
        <v>2</v>
      </c>
      <c r="N81" t="s">
        <v>10</v>
      </c>
      <c r="O81" t="s">
        <v>267</v>
      </c>
      <c r="P81" t="s">
        <v>550</v>
      </c>
      <c r="Q81" t="s">
        <v>540</v>
      </c>
      <c r="R81" t="s">
        <v>627</v>
      </c>
      <c r="S81" s="6">
        <f t="shared" si="10"/>
        <v>14.05</v>
      </c>
      <c r="T81" s="6">
        <f t="shared" si="11"/>
        <v>155.03956095006481</v>
      </c>
      <c r="U81" t="s">
        <v>2</v>
      </c>
      <c r="V81" t="str">
        <f t="shared" si="12"/>
        <v>-</v>
      </c>
      <c r="W81" s="7" t="e">
        <f t="shared" si="13"/>
        <v>#VALUE!</v>
      </c>
      <c r="X81" t="str">
        <f t="shared" si="14"/>
        <v>-</v>
      </c>
      <c r="Y81">
        <f t="shared" si="15"/>
        <v>0</v>
      </c>
      <c r="Z81" s="8" t="e">
        <f t="shared" si="16"/>
        <v>#VALUE!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s="9" t="s">
        <v>2</v>
      </c>
      <c r="AG81" s="9" t="s">
        <v>2</v>
      </c>
      <c r="AH81" t="s">
        <v>2</v>
      </c>
      <c r="AI81" s="9" t="s">
        <v>2</v>
      </c>
      <c r="AJ81" t="s">
        <v>271</v>
      </c>
      <c r="AK81" t="s">
        <v>628</v>
      </c>
      <c r="AL81" s="6">
        <f t="shared" si="17"/>
        <v>8.4</v>
      </c>
      <c r="AM81" t="s">
        <v>2</v>
      </c>
      <c r="AN81" s="10" t="s">
        <v>2</v>
      </c>
      <c r="AO81" s="6">
        <f t="shared" si="18"/>
        <v>1302.3323119805445</v>
      </c>
      <c r="AP81" s="8" t="e">
        <f t="shared" si="19"/>
        <v>#VALUE!</v>
      </c>
    </row>
    <row r="82" spans="1:42" x14ac:dyDescent="0.3">
      <c r="A82" t="s">
        <v>624</v>
      </c>
      <c r="B82" t="s">
        <v>537</v>
      </c>
      <c r="C82" t="s">
        <v>629</v>
      </c>
      <c r="D82" t="s">
        <v>630</v>
      </c>
      <c r="E82" t="s">
        <v>527</v>
      </c>
      <c r="F82" t="s">
        <v>527</v>
      </c>
      <c r="G82" t="s">
        <v>388</v>
      </c>
      <c r="H82">
        <v>336</v>
      </c>
      <c r="I82">
        <v>1.19</v>
      </c>
      <c r="J82">
        <v>0</v>
      </c>
      <c r="K82">
        <v>1</v>
      </c>
      <c r="L82" t="s">
        <v>11</v>
      </c>
      <c r="M82" t="s">
        <v>2</v>
      </c>
      <c r="N82" t="s">
        <v>10</v>
      </c>
      <c r="O82" t="s">
        <v>267</v>
      </c>
      <c r="P82" t="s">
        <v>550</v>
      </c>
      <c r="Q82" t="s">
        <v>528</v>
      </c>
      <c r="R82" t="s">
        <v>627</v>
      </c>
      <c r="S82" s="6">
        <f t="shared" si="10"/>
        <v>14.05</v>
      </c>
      <c r="T82" s="6">
        <f t="shared" si="11"/>
        <v>155.03956095006481</v>
      </c>
      <c r="U82" t="s">
        <v>2</v>
      </c>
      <c r="V82" t="str">
        <f t="shared" si="12"/>
        <v>-</v>
      </c>
      <c r="W82" s="7" t="e">
        <f t="shared" si="13"/>
        <v>#VALUE!</v>
      </c>
      <c r="X82" t="str">
        <f t="shared" si="14"/>
        <v>-</v>
      </c>
      <c r="Y82">
        <f t="shared" si="15"/>
        <v>0</v>
      </c>
      <c r="Z82" s="8" t="e">
        <f t="shared" si="16"/>
        <v>#VALUE!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s="9" t="s">
        <v>2</v>
      </c>
      <c r="AG82" s="9" t="s">
        <v>2</v>
      </c>
      <c r="AH82" t="s">
        <v>2</v>
      </c>
      <c r="AI82" s="9" t="s">
        <v>2</v>
      </c>
      <c r="AJ82" t="s">
        <v>271</v>
      </c>
      <c r="AK82" t="s">
        <v>628</v>
      </c>
      <c r="AL82" s="6">
        <f t="shared" si="17"/>
        <v>8.4</v>
      </c>
      <c r="AM82" t="s">
        <v>2</v>
      </c>
      <c r="AN82" s="10" t="s">
        <v>2</v>
      </c>
      <c r="AO82" s="6">
        <f t="shared" si="18"/>
        <v>1302.3323119805445</v>
      </c>
      <c r="AP82" s="8" t="e">
        <f t="shared" si="19"/>
        <v>#VALUE!</v>
      </c>
    </row>
    <row r="83" spans="1:42" x14ac:dyDescent="0.3">
      <c r="A83" t="s">
        <v>631</v>
      </c>
      <c r="B83" t="s">
        <v>2</v>
      </c>
      <c r="C83" t="s">
        <v>632</v>
      </c>
      <c r="D83" t="s">
        <v>633</v>
      </c>
      <c r="E83" t="s">
        <v>527</v>
      </c>
      <c r="F83" t="s">
        <v>527</v>
      </c>
      <c r="G83" t="s">
        <v>634</v>
      </c>
      <c r="H83" s="11">
        <v>2200</v>
      </c>
      <c r="I83">
        <v>2.1</v>
      </c>
      <c r="J83">
        <v>0</v>
      </c>
      <c r="K83">
        <v>1</v>
      </c>
      <c r="L83" t="s">
        <v>11</v>
      </c>
      <c r="M83" t="s">
        <v>2</v>
      </c>
      <c r="N83" t="s">
        <v>10</v>
      </c>
      <c r="O83" t="s">
        <v>267</v>
      </c>
      <c r="P83" t="s">
        <v>550</v>
      </c>
      <c r="Q83" t="s">
        <v>2</v>
      </c>
      <c r="R83" t="s">
        <v>551</v>
      </c>
      <c r="S83" s="6">
        <f t="shared" si="10"/>
        <v>14.3</v>
      </c>
      <c r="T83" s="6">
        <f t="shared" si="11"/>
        <v>160.6060704331442</v>
      </c>
      <c r="U83" t="s">
        <v>362</v>
      </c>
      <c r="V83" t="str">
        <f t="shared" si="12"/>
        <v>1µH</v>
      </c>
      <c r="W83" s="7">
        <f t="shared" si="13"/>
        <v>1</v>
      </c>
      <c r="X83" t="str">
        <f t="shared" si="14"/>
        <v>µH</v>
      </c>
      <c r="Y83">
        <f t="shared" si="15"/>
        <v>9.9999999999999995E-7</v>
      </c>
      <c r="Z83" s="8">
        <f t="shared" si="16"/>
        <v>9.9999999999999995E-7</v>
      </c>
      <c r="AA83" t="s">
        <v>269</v>
      </c>
      <c r="AB83" t="s">
        <v>270</v>
      </c>
      <c r="AC83">
        <v>630</v>
      </c>
      <c r="AD83" t="s">
        <v>2</v>
      </c>
      <c r="AE83">
        <v>0.78900000000000003</v>
      </c>
      <c r="AF83" s="9">
        <v>19.8</v>
      </c>
      <c r="AG83" s="9">
        <v>25.1</v>
      </c>
      <c r="AH83">
        <v>19.8</v>
      </c>
      <c r="AI83" s="9">
        <v>495</v>
      </c>
      <c r="AJ83" t="s">
        <v>271</v>
      </c>
      <c r="AK83" t="s">
        <v>628</v>
      </c>
      <c r="AL83" s="6">
        <f t="shared" si="17"/>
        <v>8.4</v>
      </c>
      <c r="AM83" t="s">
        <v>2</v>
      </c>
      <c r="AN83" s="10" t="s">
        <v>2</v>
      </c>
      <c r="AO83" s="6">
        <f t="shared" si="18"/>
        <v>1349.0909916384114</v>
      </c>
      <c r="AP83" s="8">
        <f t="shared" si="19"/>
        <v>36.193922141707716</v>
      </c>
    </row>
    <row r="84" spans="1:42" x14ac:dyDescent="0.3">
      <c r="A84" t="s">
        <v>631</v>
      </c>
      <c r="B84" t="s">
        <v>635</v>
      </c>
      <c r="C84" t="s">
        <v>636</v>
      </c>
      <c r="D84" t="s">
        <v>637</v>
      </c>
      <c r="E84" t="s">
        <v>527</v>
      </c>
      <c r="F84" t="s">
        <v>527</v>
      </c>
      <c r="G84" t="s">
        <v>388</v>
      </c>
      <c r="H84" s="11">
        <v>1970</v>
      </c>
      <c r="I84">
        <v>1.9</v>
      </c>
      <c r="J84">
        <v>0</v>
      </c>
      <c r="K84">
        <v>1</v>
      </c>
      <c r="L84" t="s">
        <v>11</v>
      </c>
      <c r="M84" t="s">
        <v>2</v>
      </c>
      <c r="N84" t="s">
        <v>10</v>
      </c>
      <c r="O84" t="s">
        <v>267</v>
      </c>
      <c r="P84" t="s">
        <v>550</v>
      </c>
      <c r="Q84" t="s">
        <v>528</v>
      </c>
      <c r="R84" t="s">
        <v>551</v>
      </c>
      <c r="S84" s="6">
        <f t="shared" si="10"/>
        <v>14.3</v>
      </c>
      <c r="T84" s="6">
        <f t="shared" si="11"/>
        <v>160.6060704331442</v>
      </c>
      <c r="U84" t="s">
        <v>2</v>
      </c>
      <c r="V84" t="str">
        <f t="shared" si="12"/>
        <v>-</v>
      </c>
      <c r="W84" s="7" t="e">
        <f t="shared" si="13"/>
        <v>#VALUE!</v>
      </c>
      <c r="X84" t="str">
        <f t="shared" si="14"/>
        <v>-</v>
      </c>
      <c r="Y84">
        <f t="shared" si="15"/>
        <v>0</v>
      </c>
      <c r="Z84" s="8" t="e">
        <f t="shared" si="16"/>
        <v>#VALUE!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 s="9" t="s">
        <v>2</v>
      </c>
      <c r="AG84" s="9" t="s">
        <v>2</v>
      </c>
      <c r="AH84" t="s">
        <v>2</v>
      </c>
      <c r="AI84" s="9" t="s">
        <v>2</v>
      </c>
      <c r="AJ84" t="s">
        <v>271</v>
      </c>
      <c r="AK84" t="s">
        <v>628</v>
      </c>
      <c r="AL84" s="6">
        <f t="shared" si="17"/>
        <v>8.4</v>
      </c>
      <c r="AM84" t="s">
        <v>2</v>
      </c>
      <c r="AN84" s="10" t="s">
        <v>2</v>
      </c>
      <c r="AO84" s="6">
        <f t="shared" si="18"/>
        <v>1349.0909916384114</v>
      </c>
      <c r="AP84" s="8" t="e">
        <f t="shared" si="19"/>
        <v>#VALUE!</v>
      </c>
    </row>
    <row r="85" spans="1:42" x14ac:dyDescent="0.3">
      <c r="A85" t="s">
        <v>638</v>
      </c>
      <c r="B85" t="s">
        <v>639</v>
      </c>
      <c r="C85" t="s">
        <v>640</v>
      </c>
      <c r="D85" t="s">
        <v>641</v>
      </c>
      <c r="E85" t="s">
        <v>277</v>
      </c>
      <c r="F85" t="s">
        <v>277</v>
      </c>
      <c r="G85" t="s">
        <v>642</v>
      </c>
      <c r="H85" s="11">
        <v>1511</v>
      </c>
      <c r="I85">
        <v>3.33</v>
      </c>
      <c r="J85">
        <v>0</v>
      </c>
      <c r="K85">
        <v>1</v>
      </c>
      <c r="L85" t="s">
        <v>52</v>
      </c>
      <c r="M85" t="s">
        <v>643</v>
      </c>
      <c r="N85" t="s">
        <v>10</v>
      </c>
      <c r="O85" t="s">
        <v>267</v>
      </c>
      <c r="P85" t="s">
        <v>644</v>
      </c>
      <c r="Q85" t="s">
        <v>474</v>
      </c>
      <c r="R85" t="s">
        <v>645</v>
      </c>
      <c r="S85" s="6">
        <f t="shared" si="10"/>
        <v>18.399999999999999</v>
      </c>
      <c r="T85" s="6">
        <f t="shared" si="11"/>
        <v>265.90440219984004</v>
      </c>
      <c r="U85" t="s">
        <v>646</v>
      </c>
      <c r="V85" t="str">
        <f t="shared" si="12"/>
        <v>3.6µH</v>
      </c>
      <c r="W85" s="7">
        <f t="shared" si="13"/>
        <v>3.6</v>
      </c>
      <c r="X85" t="str">
        <f t="shared" si="14"/>
        <v>µH</v>
      </c>
      <c r="Y85">
        <f t="shared" si="15"/>
        <v>9.9999999999999995E-7</v>
      </c>
      <c r="Z85" s="8">
        <f t="shared" si="16"/>
        <v>3.5999999999999998E-6</v>
      </c>
      <c r="AA85" t="s">
        <v>326</v>
      </c>
      <c r="AB85" t="s">
        <v>270</v>
      </c>
      <c r="AC85">
        <v>1630</v>
      </c>
      <c r="AD85">
        <v>2200</v>
      </c>
      <c r="AE85">
        <v>0.56999999999999995</v>
      </c>
      <c r="AF85" s="9">
        <v>26.6</v>
      </c>
      <c r="AG85" s="9">
        <v>46.7</v>
      </c>
      <c r="AH85">
        <v>33.9</v>
      </c>
      <c r="AI85" s="9">
        <v>1242</v>
      </c>
      <c r="AJ85" t="s">
        <v>271</v>
      </c>
      <c r="AK85" t="s">
        <v>647</v>
      </c>
      <c r="AL85" s="6">
        <f t="shared" si="17"/>
        <v>5.3</v>
      </c>
      <c r="AM85" t="s">
        <v>2</v>
      </c>
      <c r="AN85" s="10" t="s">
        <v>2</v>
      </c>
      <c r="AO85" s="6">
        <f t="shared" si="18"/>
        <v>1409.293331659152</v>
      </c>
      <c r="AP85" s="8">
        <f t="shared" si="19"/>
        <v>19.075871903765997</v>
      </c>
    </row>
    <row r="86" spans="1:42" x14ac:dyDescent="0.3">
      <c r="A86" t="s">
        <v>638</v>
      </c>
      <c r="B86" t="s">
        <v>639</v>
      </c>
      <c r="C86" t="s">
        <v>648</v>
      </c>
      <c r="D86" t="s">
        <v>649</v>
      </c>
      <c r="E86" t="s">
        <v>277</v>
      </c>
      <c r="F86" t="s">
        <v>277</v>
      </c>
      <c r="G86" t="s">
        <v>650</v>
      </c>
      <c r="H86">
        <v>643</v>
      </c>
      <c r="I86">
        <v>3.51</v>
      </c>
      <c r="J86">
        <v>0</v>
      </c>
      <c r="K86">
        <v>1</v>
      </c>
      <c r="L86" t="s">
        <v>52</v>
      </c>
      <c r="M86" t="s">
        <v>643</v>
      </c>
      <c r="N86" t="s">
        <v>10</v>
      </c>
      <c r="O86" t="s">
        <v>267</v>
      </c>
      <c r="P86" t="s">
        <v>644</v>
      </c>
      <c r="Q86" t="s">
        <v>421</v>
      </c>
      <c r="R86" t="s">
        <v>645</v>
      </c>
      <c r="S86" s="6">
        <f t="shared" si="10"/>
        <v>18.399999999999999</v>
      </c>
      <c r="T86" s="6">
        <f t="shared" si="11"/>
        <v>265.90440219984004</v>
      </c>
      <c r="U86" t="s">
        <v>651</v>
      </c>
      <c r="V86" t="str">
        <f t="shared" si="12"/>
        <v>12.6µH</v>
      </c>
      <c r="W86" s="7">
        <f t="shared" si="13"/>
        <v>12.6</v>
      </c>
      <c r="X86" t="str">
        <f t="shared" si="14"/>
        <v>µH</v>
      </c>
      <c r="Y86">
        <f t="shared" si="15"/>
        <v>9.9999999999999995E-7</v>
      </c>
      <c r="Z86" s="8">
        <f t="shared" si="16"/>
        <v>1.26E-5</v>
      </c>
      <c r="AA86" t="s">
        <v>284</v>
      </c>
      <c r="AB86" t="s">
        <v>270</v>
      </c>
      <c r="AC86">
        <v>5710</v>
      </c>
      <c r="AD86">
        <v>10000</v>
      </c>
      <c r="AE86">
        <v>0.56999999999999995</v>
      </c>
      <c r="AF86" s="9">
        <v>26.6</v>
      </c>
      <c r="AG86" s="9">
        <v>46.7</v>
      </c>
      <c r="AH86">
        <v>33.9</v>
      </c>
      <c r="AI86" s="9">
        <v>1242</v>
      </c>
      <c r="AJ86" t="s">
        <v>271</v>
      </c>
      <c r="AK86" t="s">
        <v>647</v>
      </c>
      <c r="AL86" s="6">
        <f t="shared" si="17"/>
        <v>5.3</v>
      </c>
      <c r="AM86" t="s">
        <v>2</v>
      </c>
      <c r="AN86" s="10" t="s">
        <v>2</v>
      </c>
      <c r="AO86" s="6">
        <f t="shared" si="18"/>
        <v>1409.293331659152</v>
      </c>
      <c r="AP86" s="8">
        <f t="shared" si="19"/>
        <v>10.196482431125647</v>
      </c>
    </row>
    <row r="87" spans="1:42" x14ac:dyDescent="0.3">
      <c r="A87" t="s">
        <v>638</v>
      </c>
      <c r="B87" t="s">
        <v>639</v>
      </c>
      <c r="C87" t="s">
        <v>652</v>
      </c>
      <c r="D87" t="s">
        <v>653</v>
      </c>
      <c r="E87" t="s">
        <v>277</v>
      </c>
      <c r="F87" t="s">
        <v>277</v>
      </c>
      <c r="G87" t="s">
        <v>654</v>
      </c>
      <c r="H87">
        <v>584</v>
      </c>
      <c r="I87">
        <v>2.89</v>
      </c>
      <c r="J87">
        <v>0</v>
      </c>
      <c r="K87">
        <v>1</v>
      </c>
      <c r="L87" t="s">
        <v>52</v>
      </c>
      <c r="M87" t="s">
        <v>643</v>
      </c>
      <c r="N87" t="s">
        <v>10</v>
      </c>
      <c r="O87" t="s">
        <v>267</v>
      </c>
      <c r="P87" t="s">
        <v>644</v>
      </c>
      <c r="Q87" t="s">
        <v>281</v>
      </c>
      <c r="R87" t="s">
        <v>645</v>
      </c>
      <c r="S87" s="6">
        <f t="shared" si="10"/>
        <v>18.399999999999999</v>
      </c>
      <c r="T87" s="6">
        <f t="shared" si="11"/>
        <v>265.90440219984004</v>
      </c>
      <c r="U87" t="s">
        <v>655</v>
      </c>
      <c r="V87" t="str">
        <f t="shared" si="12"/>
        <v>5.9µH</v>
      </c>
      <c r="W87" s="7">
        <f t="shared" si="13"/>
        <v>5.9</v>
      </c>
      <c r="X87" t="str">
        <f t="shared" si="14"/>
        <v>µH</v>
      </c>
      <c r="Y87">
        <f t="shared" si="15"/>
        <v>9.9999999999999995E-7</v>
      </c>
      <c r="Z87" s="8">
        <f t="shared" si="16"/>
        <v>5.9000000000000003E-6</v>
      </c>
      <c r="AA87" t="s">
        <v>326</v>
      </c>
      <c r="AB87" t="s">
        <v>270</v>
      </c>
      <c r="AC87">
        <v>2680</v>
      </c>
      <c r="AD87">
        <v>4300</v>
      </c>
      <c r="AE87">
        <v>0.56999999999999995</v>
      </c>
      <c r="AF87" s="9">
        <v>26.6</v>
      </c>
      <c r="AG87" s="9">
        <v>46.7</v>
      </c>
      <c r="AH87">
        <v>33.9</v>
      </c>
      <c r="AI87" s="9">
        <v>1242</v>
      </c>
      <c r="AJ87" t="s">
        <v>271</v>
      </c>
      <c r="AK87" t="s">
        <v>647</v>
      </c>
      <c r="AL87" s="6">
        <f t="shared" si="17"/>
        <v>5.3</v>
      </c>
      <c r="AM87" t="s">
        <v>2</v>
      </c>
      <c r="AN87" s="10" t="s">
        <v>2</v>
      </c>
      <c r="AO87" s="6">
        <f t="shared" si="18"/>
        <v>1409.293331659152</v>
      </c>
      <c r="AP87" s="8">
        <f t="shared" si="19"/>
        <v>14.900801934965941</v>
      </c>
    </row>
    <row r="88" spans="1:42" x14ac:dyDescent="0.3">
      <c r="A88" t="s">
        <v>638</v>
      </c>
      <c r="B88" t="s">
        <v>656</v>
      </c>
      <c r="C88" t="s">
        <v>657</v>
      </c>
      <c r="D88" t="s">
        <v>658</v>
      </c>
      <c r="E88" t="s">
        <v>277</v>
      </c>
      <c r="F88" t="s">
        <v>277</v>
      </c>
      <c r="G88" t="s">
        <v>557</v>
      </c>
      <c r="H88" s="11">
        <v>4118</v>
      </c>
      <c r="I88">
        <v>5.0599999999999996</v>
      </c>
      <c r="J88">
        <v>0</v>
      </c>
      <c r="K88">
        <v>1</v>
      </c>
      <c r="L88" t="s">
        <v>52</v>
      </c>
      <c r="M88" t="s">
        <v>643</v>
      </c>
      <c r="N88" t="s">
        <v>10</v>
      </c>
      <c r="O88" t="s">
        <v>267</v>
      </c>
      <c r="P88" t="s">
        <v>644</v>
      </c>
      <c r="Q88" t="s">
        <v>295</v>
      </c>
      <c r="R88" t="s">
        <v>645</v>
      </c>
      <c r="S88" s="6">
        <f t="shared" si="10"/>
        <v>18.399999999999999</v>
      </c>
      <c r="T88" s="6">
        <f t="shared" si="11"/>
        <v>265.90440219984004</v>
      </c>
      <c r="U88" t="s">
        <v>366</v>
      </c>
      <c r="V88" t="str">
        <f t="shared" si="12"/>
        <v>100nH</v>
      </c>
      <c r="W88" s="7">
        <f t="shared" si="13"/>
        <v>100</v>
      </c>
      <c r="X88" t="str">
        <f t="shared" si="14"/>
        <v>nH</v>
      </c>
      <c r="Y88">
        <f t="shared" si="15"/>
        <v>1.0000000000000001E-9</v>
      </c>
      <c r="Z88" s="8">
        <f t="shared" si="16"/>
        <v>1.0000000000000001E-7</v>
      </c>
      <c r="AA88" t="s">
        <v>357</v>
      </c>
      <c r="AB88" t="s">
        <v>311</v>
      </c>
      <c r="AC88">
        <v>48</v>
      </c>
      <c r="AD88">
        <v>750</v>
      </c>
      <c r="AE88">
        <v>0.6</v>
      </c>
      <c r="AF88" s="9">
        <v>25.9</v>
      </c>
      <c r="AG88" s="9">
        <v>43</v>
      </c>
      <c r="AH88" t="s">
        <v>2</v>
      </c>
      <c r="AI88" s="9">
        <v>1114</v>
      </c>
      <c r="AJ88" t="s">
        <v>271</v>
      </c>
      <c r="AK88" t="s">
        <v>647</v>
      </c>
      <c r="AL88" s="6">
        <f t="shared" si="17"/>
        <v>5.3</v>
      </c>
      <c r="AM88" t="s">
        <v>2</v>
      </c>
      <c r="AN88" s="10" t="s">
        <v>2</v>
      </c>
      <c r="AO88" s="6">
        <f t="shared" si="18"/>
        <v>1409.293331659152</v>
      </c>
      <c r="AP88" s="8">
        <f t="shared" si="19"/>
        <v>114.45523142259596</v>
      </c>
    </row>
    <row r="89" spans="1:42" x14ac:dyDescent="0.3">
      <c r="A89" t="s">
        <v>638</v>
      </c>
      <c r="B89" t="s">
        <v>659</v>
      </c>
      <c r="C89" t="s">
        <v>660</v>
      </c>
      <c r="D89" t="s">
        <v>661</v>
      </c>
      <c r="E89" t="s">
        <v>277</v>
      </c>
      <c r="F89" t="s">
        <v>277</v>
      </c>
      <c r="G89" t="s">
        <v>557</v>
      </c>
      <c r="H89" s="11">
        <v>1203</v>
      </c>
      <c r="I89">
        <v>3.78</v>
      </c>
      <c r="J89">
        <v>0</v>
      </c>
      <c r="K89">
        <v>1</v>
      </c>
      <c r="L89" t="s">
        <v>52</v>
      </c>
      <c r="M89" t="s">
        <v>643</v>
      </c>
      <c r="N89" t="s">
        <v>10</v>
      </c>
      <c r="O89" t="s">
        <v>267</v>
      </c>
      <c r="P89" t="s">
        <v>644</v>
      </c>
      <c r="Q89" t="s">
        <v>295</v>
      </c>
      <c r="R89" t="s">
        <v>645</v>
      </c>
      <c r="S89" s="6">
        <f t="shared" si="10"/>
        <v>18.399999999999999</v>
      </c>
      <c r="T89" s="6">
        <f t="shared" si="11"/>
        <v>265.90440219984004</v>
      </c>
      <c r="U89" t="s">
        <v>366</v>
      </c>
      <c r="V89" t="str">
        <f t="shared" si="12"/>
        <v>100nH</v>
      </c>
      <c r="W89" s="7">
        <f t="shared" si="13"/>
        <v>100</v>
      </c>
      <c r="X89" t="str">
        <f t="shared" si="14"/>
        <v>nH</v>
      </c>
      <c r="Y89">
        <f t="shared" si="15"/>
        <v>1.0000000000000001E-9</v>
      </c>
      <c r="Z89" s="8">
        <f t="shared" si="16"/>
        <v>1.0000000000000001E-7</v>
      </c>
      <c r="AA89" t="s">
        <v>357</v>
      </c>
      <c r="AB89" t="s">
        <v>311</v>
      </c>
      <c r="AC89">
        <v>48</v>
      </c>
      <c r="AD89">
        <v>750</v>
      </c>
      <c r="AE89">
        <v>0.6</v>
      </c>
      <c r="AF89" s="9">
        <v>25.9</v>
      </c>
      <c r="AG89" s="9">
        <v>43</v>
      </c>
      <c r="AH89" t="s">
        <v>2</v>
      </c>
      <c r="AI89" s="9">
        <v>1114</v>
      </c>
      <c r="AJ89" t="s">
        <v>271</v>
      </c>
      <c r="AK89" t="s">
        <v>647</v>
      </c>
      <c r="AL89" s="6">
        <f t="shared" si="17"/>
        <v>5.3</v>
      </c>
      <c r="AM89" t="s">
        <v>2</v>
      </c>
      <c r="AN89" s="10" t="s">
        <v>2</v>
      </c>
      <c r="AO89" s="6">
        <f t="shared" si="18"/>
        <v>1409.293331659152</v>
      </c>
      <c r="AP89" s="8">
        <f t="shared" si="19"/>
        <v>114.45523142259596</v>
      </c>
    </row>
    <row r="90" spans="1:42" x14ac:dyDescent="0.3">
      <c r="A90" t="s">
        <v>638</v>
      </c>
      <c r="B90" t="s">
        <v>2</v>
      </c>
      <c r="C90" t="s">
        <v>662</v>
      </c>
      <c r="D90" t="s">
        <v>663</v>
      </c>
      <c r="E90" t="s">
        <v>277</v>
      </c>
      <c r="F90" t="s">
        <v>277</v>
      </c>
      <c r="G90" t="s">
        <v>397</v>
      </c>
      <c r="H90" s="11">
        <v>1840</v>
      </c>
      <c r="I90">
        <v>2.37</v>
      </c>
      <c r="J90">
        <v>0</v>
      </c>
      <c r="K90">
        <v>1</v>
      </c>
      <c r="L90" t="s">
        <v>52</v>
      </c>
      <c r="M90" t="s">
        <v>643</v>
      </c>
      <c r="N90" t="s">
        <v>10</v>
      </c>
      <c r="O90" t="s">
        <v>267</v>
      </c>
      <c r="P90" t="s">
        <v>644</v>
      </c>
      <c r="Q90" t="s">
        <v>331</v>
      </c>
      <c r="R90" t="s">
        <v>645</v>
      </c>
      <c r="S90" s="6">
        <f t="shared" si="10"/>
        <v>18.399999999999999</v>
      </c>
      <c r="T90" s="6">
        <f t="shared" si="11"/>
        <v>265.90440219984004</v>
      </c>
      <c r="U90" t="s">
        <v>400</v>
      </c>
      <c r="V90" t="str">
        <f t="shared" si="12"/>
        <v>250nH</v>
      </c>
      <c r="W90" s="7">
        <f t="shared" si="13"/>
        <v>250</v>
      </c>
      <c r="X90" t="str">
        <f t="shared" si="14"/>
        <v>nH</v>
      </c>
      <c r="Y90">
        <f t="shared" si="15"/>
        <v>1.0000000000000001E-9</v>
      </c>
      <c r="Z90" s="8">
        <f t="shared" si="16"/>
        <v>2.5000000000000004E-7</v>
      </c>
      <c r="AA90" t="s">
        <v>357</v>
      </c>
      <c r="AB90" t="s">
        <v>311</v>
      </c>
      <c r="AC90">
        <v>120</v>
      </c>
      <c r="AD90" t="s">
        <v>2</v>
      </c>
      <c r="AE90">
        <v>0.6</v>
      </c>
      <c r="AF90" s="9">
        <v>25.9</v>
      </c>
      <c r="AG90" s="9">
        <v>43</v>
      </c>
      <c r="AH90" t="s">
        <v>2</v>
      </c>
      <c r="AI90" s="9">
        <v>1114</v>
      </c>
      <c r="AJ90" t="s">
        <v>271</v>
      </c>
      <c r="AK90" t="s">
        <v>647</v>
      </c>
      <c r="AL90" s="6">
        <f t="shared" si="17"/>
        <v>5.3</v>
      </c>
      <c r="AM90" t="s">
        <v>2</v>
      </c>
      <c r="AN90" s="10" t="s">
        <v>2</v>
      </c>
      <c r="AO90" s="6">
        <f t="shared" si="18"/>
        <v>1409.293331659152</v>
      </c>
      <c r="AP90" s="8">
        <f t="shared" si="19"/>
        <v>72.387844283415419</v>
      </c>
    </row>
    <row r="91" spans="1:42" x14ac:dyDescent="0.3">
      <c r="A91" t="s">
        <v>638</v>
      </c>
      <c r="B91" t="s">
        <v>664</v>
      </c>
      <c r="C91" t="s">
        <v>665</v>
      </c>
      <c r="D91" t="s">
        <v>666</v>
      </c>
      <c r="E91" t="s">
        <v>277</v>
      </c>
      <c r="F91" t="s">
        <v>277</v>
      </c>
      <c r="G91" t="s">
        <v>667</v>
      </c>
      <c r="H91">
        <v>335</v>
      </c>
      <c r="I91">
        <v>1.32</v>
      </c>
      <c r="J91">
        <v>0</v>
      </c>
      <c r="K91">
        <v>1</v>
      </c>
      <c r="L91" t="s">
        <v>52</v>
      </c>
      <c r="M91" t="s">
        <v>643</v>
      </c>
      <c r="N91" t="s">
        <v>10</v>
      </c>
      <c r="O91" t="s">
        <v>267</v>
      </c>
      <c r="P91" t="s">
        <v>644</v>
      </c>
      <c r="Q91" t="s">
        <v>281</v>
      </c>
      <c r="R91" t="s">
        <v>645</v>
      </c>
      <c r="S91" s="6">
        <f t="shared" si="10"/>
        <v>18.399999999999999</v>
      </c>
      <c r="T91" s="6">
        <f t="shared" si="11"/>
        <v>265.90440219984004</v>
      </c>
      <c r="U91" t="s">
        <v>2</v>
      </c>
      <c r="V91" t="str">
        <f t="shared" si="12"/>
        <v>-</v>
      </c>
      <c r="W91" s="7" t="e">
        <f t="shared" si="13"/>
        <v>#VALUE!</v>
      </c>
      <c r="X91" t="str">
        <f t="shared" si="14"/>
        <v>-</v>
      </c>
      <c r="Y91">
        <f t="shared" si="15"/>
        <v>0</v>
      </c>
      <c r="Z91" s="8" t="e">
        <f t="shared" si="16"/>
        <v>#VALUE!</v>
      </c>
      <c r="AA91" t="s">
        <v>2</v>
      </c>
      <c r="AB91" t="s">
        <v>270</v>
      </c>
      <c r="AC91" t="s">
        <v>2</v>
      </c>
      <c r="AD91" t="s">
        <v>2</v>
      </c>
      <c r="AE91">
        <v>0.6</v>
      </c>
      <c r="AF91" s="9">
        <v>25.9</v>
      </c>
      <c r="AG91" s="9">
        <v>43</v>
      </c>
      <c r="AH91" t="s">
        <v>2</v>
      </c>
      <c r="AI91" s="9">
        <v>1114</v>
      </c>
      <c r="AJ91" t="s">
        <v>271</v>
      </c>
      <c r="AK91" t="s">
        <v>647</v>
      </c>
      <c r="AL91" s="6">
        <f t="shared" si="17"/>
        <v>5.3</v>
      </c>
      <c r="AM91" t="s">
        <v>2</v>
      </c>
      <c r="AN91" s="10" t="s">
        <v>2</v>
      </c>
      <c r="AO91" s="6">
        <f t="shared" si="18"/>
        <v>1409.293331659152</v>
      </c>
      <c r="AP91" s="8" t="e">
        <f t="shared" si="19"/>
        <v>#VALUE!</v>
      </c>
    </row>
    <row r="92" spans="1:42" x14ac:dyDescent="0.3">
      <c r="A92" t="s">
        <v>638</v>
      </c>
      <c r="B92" t="s">
        <v>2</v>
      </c>
      <c r="C92" t="s">
        <v>668</v>
      </c>
      <c r="D92" t="s">
        <v>669</v>
      </c>
      <c r="E92" t="s">
        <v>277</v>
      </c>
      <c r="F92" t="s">
        <v>277</v>
      </c>
      <c r="G92" t="s">
        <v>397</v>
      </c>
      <c r="H92">
        <v>756</v>
      </c>
      <c r="I92">
        <v>4.32</v>
      </c>
      <c r="J92">
        <v>0</v>
      </c>
      <c r="K92">
        <v>1</v>
      </c>
      <c r="L92" t="s">
        <v>52</v>
      </c>
      <c r="M92" t="s">
        <v>643</v>
      </c>
      <c r="N92" t="s">
        <v>10</v>
      </c>
      <c r="O92" t="s">
        <v>267</v>
      </c>
      <c r="P92" t="s">
        <v>644</v>
      </c>
      <c r="Q92" t="s">
        <v>331</v>
      </c>
      <c r="R92" t="s">
        <v>645</v>
      </c>
      <c r="S92" s="6">
        <f t="shared" si="10"/>
        <v>18.399999999999999</v>
      </c>
      <c r="T92" s="6">
        <f t="shared" si="11"/>
        <v>265.90440219984004</v>
      </c>
      <c r="U92" t="s">
        <v>400</v>
      </c>
      <c r="V92" t="str">
        <f t="shared" si="12"/>
        <v>250nH</v>
      </c>
      <c r="W92" s="7">
        <f t="shared" si="13"/>
        <v>250</v>
      </c>
      <c r="X92" t="str">
        <f t="shared" si="14"/>
        <v>nH</v>
      </c>
      <c r="Y92">
        <f t="shared" si="15"/>
        <v>1.0000000000000001E-9</v>
      </c>
      <c r="Z92" s="8">
        <f t="shared" si="16"/>
        <v>2.5000000000000004E-7</v>
      </c>
      <c r="AA92" t="s">
        <v>357</v>
      </c>
      <c r="AB92" t="s">
        <v>311</v>
      </c>
      <c r="AC92">
        <v>120</v>
      </c>
      <c r="AD92" t="s">
        <v>2</v>
      </c>
      <c r="AE92">
        <v>0.6</v>
      </c>
      <c r="AF92" s="9">
        <v>25.9</v>
      </c>
      <c r="AG92" s="9">
        <v>43</v>
      </c>
      <c r="AH92" t="s">
        <v>2</v>
      </c>
      <c r="AI92" s="9">
        <v>1114</v>
      </c>
      <c r="AJ92" t="s">
        <v>271</v>
      </c>
      <c r="AK92" t="s">
        <v>647</v>
      </c>
      <c r="AL92" s="6">
        <f t="shared" si="17"/>
        <v>5.3</v>
      </c>
      <c r="AM92" t="s">
        <v>2</v>
      </c>
      <c r="AN92" s="10" t="s">
        <v>2</v>
      </c>
      <c r="AO92" s="6">
        <f t="shared" si="18"/>
        <v>1409.293331659152</v>
      </c>
      <c r="AP92" s="8">
        <f t="shared" si="19"/>
        <v>72.387844283415419</v>
      </c>
    </row>
    <row r="93" spans="1:42" x14ac:dyDescent="0.3">
      <c r="A93" t="s">
        <v>638</v>
      </c>
      <c r="B93" t="s">
        <v>2</v>
      </c>
      <c r="C93" t="s">
        <v>670</v>
      </c>
      <c r="D93" t="s">
        <v>671</v>
      </c>
      <c r="E93" t="s">
        <v>277</v>
      </c>
      <c r="F93" t="s">
        <v>277</v>
      </c>
      <c r="G93" t="s">
        <v>415</v>
      </c>
      <c r="H93" s="11">
        <v>1139</v>
      </c>
      <c r="I93">
        <v>2.65</v>
      </c>
      <c r="J93">
        <v>0</v>
      </c>
      <c r="K93">
        <v>1</v>
      </c>
      <c r="L93" t="s">
        <v>52</v>
      </c>
      <c r="M93" t="s">
        <v>643</v>
      </c>
      <c r="N93" t="s">
        <v>10</v>
      </c>
      <c r="O93" t="s">
        <v>267</v>
      </c>
      <c r="P93" t="s">
        <v>644</v>
      </c>
      <c r="Q93" t="s">
        <v>331</v>
      </c>
      <c r="R93" t="s">
        <v>645</v>
      </c>
      <c r="S93" s="6">
        <f t="shared" si="10"/>
        <v>18.399999999999999</v>
      </c>
      <c r="T93" s="6">
        <f t="shared" si="11"/>
        <v>265.90440219984004</v>
      </c>
      <c r="U93" t="s">
        <v>416</v>
      </c>
      <c r="V93" t="str">
        <f t="shared" si="12"/>
        <v>160nH</v>
      </c>
      <c r="W93" s="7">
        <f t="shared" si="13"/>
        <v>160</v>
      </c>
      <c r="X93" t="str">
        <f t="shared" si="14"/>
        <v>nH</v>
      </c>
      <c r="Y93">
        <f t="shared" si="15"/>
        <v>1.0000000000000001E-9</v>
      </c>
      <c r="Z93" s="8">
        <f t="shared" si="16"/>
        <v>1.6E-7</v>
      </c>
      <c r="AA93" t="s">
        <v>357</v>
      </c>
      <c r="AB93" t="s">
        <v>311</v>
      </c>
      <c r="AC93">
        <v>77</v>
      </c>
      <c r="AD93" t="s">
        <v>2</v>
      </c>
      <c r="AE93">
        <v>0.6</v>
      </c>
      <c r="AF93" s="9">
        <v>25.9</v>
      </c>
      <c r="AG93" s="9">
        <v>43</v>
      </c>
      <c r="AH93" t="s">
        <v>2</v>
      </c>
      <c r="AI93" s="9">
        <v>1114</v>
      </c>
      <c r="AJ93" t="s">
        <v>271</v>
      </c>
      <c r="AK93" t="s">
        <v>647</v>
      </c>
      <c r="AL93" s="6">
        <f t="shared" si="17"/>
        <v>5.3</v>
      </c>
      <c r="AM93" t="s">
        <v>2</v>
      </c>
      <c r="AN93" s="10" t="s">
        <v>2</v>
      </c>
      <c r="AO93" s="6">
        <f t="shared" si="18"/>
        <v>1409.293331659152</v>
      </c>
      <c r="AP93" s="8">
        <f t="shared" si="19"/>
        <v>90.484805354269284</v>
      </c>
    </row>
    <row r="94" spans="1:42" x14ac:dyDescent="0.3">
      <c r="A94" t="s">
        <v>638</v>
      </c>
      <c r="B94" t="s">
        <v>672</v>
      </c>
      <c r="C94" t="s">
        <v>673</v>
      </c>
      <c r="D94" t="s">
        <v>674</v>
      </c>
      <c r="E94" t="s">
        <v>277</v>
      </c>
      <c r="F94" t="s">
        <v>277</v>
      </c>
      <c r="G94" t="s">
        <v>522</v>
      </c>
      <c r="H94">
        <v>0</v>
      </c>
      <c r="I94">
        <v>4.32</v>
      </c>
      <c r="J94">
        <v>0</v>
      </c>
      <c r="K94">
        <v>1</v>
      </c>
      <c r="L94" t="s">
        <v>52</v>
      </c>
      <c r="M94" t="s">
        <v>643</v>
      </c>
      <c r="N94" t="s">
        <v>10</v>
      </c>
      <c r="O94" t="s">
        <v>267</v>
      </c>
      <c r="P94" t="s">
        <v>644</v>
      </c>
      <c r="Q94" t="s">
        <v>331</v>
      </c>
      <c r="R94" t="s">
        <v>645</v>
      </c>
      <c r="S94" s="6">
        <f t="shared" si="10"/>
        <v>18.399999999999999</v>
      </c>
      <c r="T94" s="6">
        <f t="shared" si="11"/>
        <v>265.90440219984004</v>
      </c>
      <c r="U94" t="s">
        <v>523</v>
      </c>
      <c r="V94" t="str">
        <f t="shared" si="12"/>
        <v>400nH</v>
      </c>
      <c r="W94" s="7">
        <f t="shared" si="13"/>
        <v>400</v>
      </c>
      <c r="X94" t="str">
        <f t="shared" si="14"/>
        <v>nH</v>
      </c>
      <c r="Y94">
        <f t="shared" si="15"/>
        <v>1.0000000000000001E-9</v>
      </c>
      <c r="Z94" s="8">
        <f t="shared" si="16"/>
        <v>4.0000000000000003E-7</v>
      </c>
      <c r="AA94" t="s">
        <v>357</v>
      </c>
      <c r="AB94" t="s">
        <v>311</v>
      </c>
      <c r="AC94">
        <v>192</v>
      </c>
      <c r="AD94" t="s">
        <v>2</v>
      </c>
      <c r="AE94">
        <v>0.6</v>
      </c>
      <c r="AF94" s="9">
        <v>25.9</v>
      </c>
      <c r="AG94" s="9">
        <v>43</v>
      </c>
      <c r="AH94" t="s">
        <v>2</v>
      </c>
      <c r="AI94" s="9">
        <v>1114</v>
      </c>
      <c r="AJ94" t="s">
        <v>271</v>
      </c>
      <c r="AK94" t="s">
        <v>647</v>
      </c>
      <c r="AL94" s="6">
        <f t="shared" si="17"/>
        <v>5.3</v>
      </c>
      <c r="AM94" t="s">
        <v>2</v>
      </c>
      <c r="AN94" s="10" t="s">
        <v>2</v>
      </c>
      <c r="AO94" s="6">
        <f t="shared" si="18"/>
        <v>1409.293331659152</v>
      </c>
      <c r="AP94" s="8">
        <f t="shared" si="19"/>
        <v>57.227615711297979</v>
      </c>
    </row>
    <row r="95" spans="1:42" x14ac:dyDescent="0.3">
      <c r="A95" t="s">
        <v>638</v>
      </c>
      <c r="B95" t="s">
        <v>675</v>
      </c>
      <c r="C95" t="s">
        <v>676</v>
      </c>
      <c r="D95" t="s">
        <v>677</v>
      </c>
      <c r="E95" t="s">
        <v>277</v>
      </c>
      <c r="F95" t="s">
        <v>277</v>
      </c>
      <c r="G95" t="s">
        <v>678</v>
      </c>
      <c r="H95">
        <v>0</v>
      </c>
      <c r="I95">
        <v>3.33</v>
      </c>
      <c r="J95">
        <v>0</v>
      </c>
      <c r="K95">
        <v>1</v>
      </c>
      <c r="L95" t="s">
        <v>52</v>
      </c>
      <c r="M95" t="s">
        <v>643</v>
      </c>
      <c r="N95" t="s">
        <v>10</v>
      </c>
      <c r="O95" t="s">
        <v>267</v>
      </c>
      <c r="P95" t="s">
        <v>644</v>
      </c>
      <c r="Q95" t="s">
        <v>331</v>
      </c>
      <c r="R95" t="s">
        <v>645</v>
      </c>
      <c r="S95" s="6">
        <f t="shared" si="10"/>
        <v>18.399999999999999</v>
      </c>
      <c r="T95" s="6">
        <f t="shared" si="11"/>
        <v>265.90440219984004</v>
      </c>
      <c r="U95" t="s">
        <v>586</v>
      </c>
      <c r="V95" t="str">
        <f t="shared" si="12"/>
        <v>2.8µH</v>
      </c>
      <c r="W95" s="7">
        <f t="shared" si="13"/>
        <v>2.8</v>
      </c>
      <c r="X95" t="str">
        <f t="shared" si="14"/>
        <v>µH</v>
      </c>
      <c r="Y95">
        <f t="shared" si="15"/>
        <v>9.9999999999999995E-7</v>
      </c>
      <c r="Z95" s="8">
        <f t="shared" si="16"/>
        <v>2.7999999999999999E-6</v>
      </c>
      <c r="AA95" t="s">
        <v>326</v>
      </c>
      <c r="AB95" t="s">
        <v>270</v>
      </c>
      <c r="AC95">
        <v>1340</v>
      </c>
      <c r="AD95" t="s">
        <v>2</v>
      </c>
      <c r="AE95">
        <v>0.6</v>
      </c>
      <c r="AF95" s="9">
        <v>25.9</v>
      </c>
      <c r="AG95" s="9">
        <v>43</v>
      </c>
      <c r="AH95" t="s">
        <v>2</v>
      </c>
      <c r="AI95" s="9">
        <v>1114</v>
      </c>
      <c r="AJ95" t="s">
        <v>271</v>
      </c>
      <c r="AK95" t="s">
        <v>647</v>
      </c>
      <c r="AL95" s="6">
        <f t="shared" si="17"/>
        <v>5.3</v>
      </c>
      <c r="AM95" t="s">
        <v>2</v>
      </c>
      <c r="AN95" s="10" t="s">
        <v>2</v>
      </c>
      <c r="AO95" s="6">
        <f t="shared" si="18"/>
        <v>1409.293331659152</v>
      </c>
      <c r="AP95" s="8">
        <f t="shared" si="19"/>
        <v>21.630005613895317</v>
      </c>
    </row>
    <row r="96" spans="1:42" x14ac:dyDescent="0.3">
      <c r="A96" t="s">
        <v>638</v>
      </c>
      <c r="B96" t="s">
        <v>2</v>
      </c>
      <c r="C96" t="s">
        <v>679</v>
      </c>
      <c r="D96" t="s">
        <v>680</v>
      </c>
      <c r="E96" t="s">
        <v>277</v>
      </c>
      <c r="F96" t="s">
        <v>277</v>
      </c>
      <c r="G96" t="s">
        <v>432</v>
      </c>
      <c r="H96">
        <v>0</v>
      </c>
      <c r="I96">
        <v>3.77528</v>
      </c>
      <c r="J96">
        <v>0</v>
      </c>
      <c r="K96">
        <v>1500</v>
      </c>
      <c r="L96" t="s">
        <v>52</v>
      </c>
      <c r="M96" t="s">
        <v>643</v>
      </c>
      <c r="N96" t="s">
        <v>10</v>
      </c>
      <c r="O96" t="s">
        <v>267</v>
      </c>
      <c r="P96" t="s">
        <v>644</v>
      </c>
      <c r="Q96" t="s">
        <v>290</v>
      </c>
      <c r="R96" t="s">
        <v>645</v>
      </c>
      <c r="S96" s="6">
        <f t="shared" si="10"/>
        <v>18.399999999999999</v>
      </c>
      <c r="T96" s="6">
        <f t="shared" si="11"/>
        <v>265.90440219984004</v>
      </c>
      <c r="U96" t="s">
        <v>309</v>
      </c>
      <c r="V96" t="str">
        <f t="shared" si="12"/>
        <v>40nH</v>
      </c>
      <c r="W96" s="7">
        <f t="shared" si="13"/>
        <v>40</v>
      </c>
      <c r="X96" t="str">
        <f t="shared" si="14"/>
        <v>nH</v>
      </c>
      <c r="Y96">
        <f t="shared" si="15"/>
        <v>1.0000000000000001E-9</v>
      </c>
      <c r="Z96" s="8">
        <f t="shared" si="16"/>
        <v>4.0000000000000001E-8</v>
      </c>
      <c r="AA96" t="s">
        <v>357</v>
      </c>
      <c r="AB96" t="s">
        <v>311</v>
      </c>
      <c r="AC96">
        <v>19</v>
      </c>
      <c r="AD96">
        <v>2800</v>
      </c>
      <c r="AE96">
        <v>0.6</v>
      </c>
      <c r="AF96" s="9">
        <v>25.9</v>
      </c>
      <c r="AG96" s="9">
        <v>43</v>
      </c>
      <c r="AH96" t="s">
        <v>2</v>
      </c>
      <c r="AI96" s="9">
        <v>1114</v>
      </c>
      <c r="AJ96" t="s">
        <v>271</v>
      </c>
      <c r="AK96" t="s">
        <v>647</v>
      </c>
      <c r="AL96" s="6">
        <f t="shared" si="17"/>
        <v>5.3</v>
      </c>
      <c r="AM96" t="s">
        <v>2</v>
      </c>
      <c r="AN96" s="10" t="s">
        <v>2</v>
      </c>
      <c r="AO96" s="6">
        <f t="shared" si="18"/>
        <v>1409.293331659152</v>
      </c>
      <c r="AP96" s="8">
        <f t="shared" si="19"/>
        <v>180.96961070853857</v>
      </c>
    </row>
    <row r="97" spans="1:42" x14ac:dyDescent="0.3">
      <c r="A97" t="s">
        <v>638</v>
      </c>
      <c r="B97" t="s">
        <v>2</v>
      </c>
      <c r="C97" t="s">
        <v>681</v>
      </c>
      <c r="D97" t="s">
        <v>682</v>
      </c>
      <c r="E97" t="s">
        <v>277</v>
      </c>
      <c r="F97" t="s">
        <v>277</v>
      </c>
      <c r="G97" t="s">
        <v>683</v>
      </c>
      <c r="H97">
        <v>0</v>
      </c>
      <c r="I97">
        <v>2.0008599999999999</v>
      </c>
      <c r="J97">
        <v>0</v>
      </c>
      <c r="K97">
        <v>1500</v>
      </c>
      <c r="L97" t="s">
        <v>52</v>
      </c>
      <c r="M97" t="s">
        <v>643</v>
      </c>
      <c r="N97" t="s">
        <v>10</v>
      </c>
      <c r="O97" t="s">
        <v>267</v>
      </c>
      <c r="P97" t="s">
        <v>644</v>
      </c>
      <c r="Q97" t="s">
        <v>331</v>
      </c>
      <c r="R97" t="s">
        <v>645</v>
      </c>
      <c r="S97" s="6">
        <f t="shared" si="10"/>
        <v>18.399999999999999</v>
      </c>
      <c r="T97" s="6">
        <f t="shared" si="11"/>
        <v>265.90440219984004</v>
      </c>
      <c r="U97" t="s">
        <v>283</v>
      </c>
      <c r="V97" t="str">
        <f t="shared" si="12"/>
        <v>500nH</v>
      </c>
      <c r="W97" s="7">
        <f t="shared" si="13"/>
        <v>500</v>
      </c>
      <c r="X97" t="str">
        <f t="shared" si="14"/>
        <v>nH</v>
      </c>
      <c r="Y97">
        <f t="shared" si="15"/>
        <v>1.0000000000000001E-9</v>
      </c>
      <c r="Z97" s="8">
        <f t="shared" si="16"/>
        <v>5.0000000000000008E-7</v>
      </c>
      <c r="AA97" t="s">
        <v>357</v>
      </c>
      <c r="AB97" t="s">
        <v>311</v>
      </c>
      <c r="AC97">
        <v>240</v>
      </c>
      <c r="AD97" t="s">
        <v>2</v>
      </c>
      <c r="AE97">
        <v>0.6</v>
      </c>
      <c r="AF97" s="9">
        <v>25.9</v>
      </c>
      <c r="AG97" s="9">
        <v>43</v>
      </c>
      <c r="AH97" t="s">
        <v>2</v>
      </c>
      <c r="AI97" s="9">
        <v>1114</v>
      </c>
      <c r="AJ97" t="s">
        <v>271</v>
      </c>
      <c r="AK97" t="s">
        <v>647</v>
      </c>
      <c r="AL97" s="6">
        <f t="shared" si="17"/>
        <v>5.3</v>
      </c>
      <c r="AM97" t="s">
        <v>2</v>
      </c>
      <c r="AN97" s="10" t="s">
        <v>2</v>
      </c>
      <c r="AO97" s="6">
        <f t="shared" si="18"/>
        <v>1409.293331659152</v>
      </c>
      <c r="AP97" s="8">
        <f t="shared" si="19"/>
        <v>51.185935568278907</v>
      </c>
    </row>
    <row r="98" spans="1:42" x14ac:dyDescent="0.3">
      <c r="A98" t="s">
        <v>638</v>
      </c>
      <c r="B98" t="s">
        <v>684</v>
      </c>
      <c r="C98" t="s">
        <v>685</v>
      </c>
      <c r="D98" t="s">
        <v>686</v>
      </c>
      <c r="E98" t="s">
        <v>277</v>
      </c>
      <c r="F98" t="s">
        <v>277</v>
      </c>
      <c r="G98" t="s">
        <v>580</v>
      </c>
      <c r="H98">
        <v>0</v>
      </c>
      <c r="I98">
        <v>2.0008599999999999</v>
      </c>
      <c r="J98">
        <v>0</v>
      </c>
      <c r="K98">
        <v>1500</v>
      </c>
      <c r="L98" t="s">
        <v>52</v>
      </c>
      <c r="M98" t="s">
        <v>643</v>
      </c>
      <c r="N98" t="s">
        <v>10</v>
      </c>
      <c r="O98" t="s">
        <v>267</v>
      </c>
      <c r="P98" t="s">
        <v>644</v>
      </c>
      <c r="Q98" t="s">
        <v>331</v>
      </c>
      <c r="R98" t="s">
        <v>645</v>
      </c>
      <c r="S98" s="6">
        <f t="shared" si="10"/>
        <v>18.399999999999999</v>
      </c>
      <c r="T98" s="6">
        <f t="shared" si="11"/>
        <v>265.90440219984004</v>
      </c>
      <c r="U98" t="s">
        <v>581</v>
      </c>
      <c r="V98" t="str">
        <f t="shared" si="12"/>
        <v>315nH</v>
      </c>
      <c r="W98" s="7">
        <f t="shared" si="13"/>
        <v>315</v>
      </c>
      <c r="X98" t="str">
        <f t="shared" si="14"/>
        <v>nH</v>
      </c>
      <c r="Y98">
        <f t="shared" si="15"/>
        <v>1.0000000000000001E-9</v>
      </c>
      <c r="Z98" s="8">
        <f t="shared" si="16"/>
        <v>3.15E-7</v>
      </c>
      <c r="AA98" t="s">
        <v>357</v>
      </c>
      <c r="AB98" t="s">
        <v>311</v>
      </c>
      <c r="AC98">
        <v>151</v>
      </c>
      <c r="AD98" t="s">
        <v>2</v>
      </c>
      <c r="AE98">
        <v>0.6</v>
      </c>
      <c r="AF98" s="9">
        <v>25.9</v>
      </c>
      <c r="AG98" s="9">
        <v>43</v>
      </c>
      <c r="AH98" t="s">
        <v>2</v>
      </c>
      <c r="AI98" s="9">
        <v>1114</v>
      </c>
      <c r="AJ98" t="s">
        <v>271</v>
      </c>
      <c r="AK98" t="s">
        <v>647</v>
      </c>
      <c r="AL98" s="6">
        <f t="shared" si="17"/>
        <v>5.3</v>
      </c>
      <c r="AM98" t="s">
        <v>2</v>
      </c>
      <c r="AN98" s="10" t="s">
        <v>2</v>
      </c>
      <c r="AO98" s="6">
        <f t="shared" si="18"/>
        <v>1409.293331659152</v>
      </c>
      <c r="AP98" s="8">
        <f t="shared" si="19"/>
        <v>64.488217208495996</v>
      </c>
    </row>
    <row r="99" spans="1:42" x14ac:dyDescent="0.3">
      <c r="A99" t="s">
        <v>638</v>
      </c>
      <c r="B99" t="s">
        <v>2</v>
      </c>
      <c r="C99" t="s">
        <v>687</v>
      </c>
      <c r="D99" t="s">
        <v>688</v>
      </c>
      <c r="E99" t="s">
        <v>277</v>
      </c>
      <c r="F99" t="s">
        <v>277</v>
      </c>
      <c r="G99" t="s">
        <v>415</v>
      </c>
      <c r="H99">
        <v>0</v>
      </c>
      <c r="I99">
        <v>2.0008599999999999</v>
      </c>
      <c r="J99">
        <v>0</v>
      </c>
      <c r="K99">
        <v>1500</v>
      </c>
      <c r="L99" t="s">
        <v>52</v>
      </c>
      <c r="M99" t="s">
        <v>643</v>
      </c>
      <c r="N99" t="s">
        <v>10</v>
      </c>
      <c r="O99" t="s">
        <v>267</v>
      </c>
      <c r="P99" t="s">
        <v>644</v>
      </c>
      <c r="Q99" t="s">
        <v>331</v>
      </c>
      <c r="R99" t="s">
        <v>645</v>
      </c>
      <c r="S99" s="6">
        <f t="shared" si="10"/>
        <v>18.399999999999999</v>
      </c>
      <c r="T99" s="6">
        <f t="shared" si="11"/>
        <v>265.90440219984004</v>
      </c>
      <c r="U99" t="s">
        <v>416</v>
      </c>
      <c r="V99" t="str">
        <f t="shared" si="12"/>
        <v>160nH</v>
      </c>
      <c r="W99" s="7">
        <f t="shared" si="13"/>
        <v>160</v>
      </c>
      <c r="X99" t="str">
        <f t="shared" si="14"/>
        <v>nH</v>
      </c>
      <c r="Y99">
        <f t="shared" si="15"/>
        <v>1.0000000000000001E-9</v>
      </c>
      <c r="Z99" s="8">
        <f t="shared" si="16"/>
        <v>1.6E-7</v>
      </c>
      <c r="AA99" t="s">
        <v>357</v>
      </c>
      <c r="AB99" t="s">
        <v>311</v>
      </c>
      <c r="AC99">
        <v>77</v>
      </c>
      <c r="AD99" t="s">
        <v>2</v>
      </c>
      <c r="AE99">
        <v>0.6</v>
      </c>
      <c r="AF99" s="9">
        <v>25.9</v>
      </c>
      <c r="AG99" s="9">
        <v>43</v>
      </c>
      <c r="AH99" t="s">
        <v>2</v>
      </c>
      <c r="AI99" s="9">
        <v>1114</v>
      </c>
      <c r="AJ99" t="s">
        <v>271</v>
      </c>
      <c r="AK99" t="s">
        <v>647</v>
      </c>
      <c r="AL99" s="6">
        <f t="shared" si="17"/>
        <v>5.3</v>
      </c>
      <c r="AM99" t="s">
        <v>2</v>
      </c>
      <c r="AN99" s="10" t="s">
        <v>2</v>
      </c>
      <c r="AO99" s="6">
        <f t="shared" si="18"/>
        <v>1409.293331659152</v>
      </c>
      <c r="AP99" s="8">
        <f t="shared" si="19"/>
        <v>90.484805354269284</v>
      </c>
    </row>
    <row r="100" spans="1:42" x14ac:dyDescent="0.3">
      <c r="A100" t="s">
        <v>638</v>
      </c>
      <c r="B100" t="s">
        <v>2</v>
      </c>
      <c r="C100" t="s">
        <v>689</v>
      </c>
      <c r="D100" t="s">
        <v>690</v>
      </c>
      <c r="E100" t="s">
        <v>277</v>
      </c>
      <c r="F100" t="s">
        <v>277</v>
      </c>
      <c r="G100" t="s">
        <v>415</v>
      </c>
      <c r="H100">
        <v>0</v>
      </c>
      <c r="I100">
        <v>2.0008599999999999</v>
      </c>
      <c r="J100">
        <v>0</v>
      </c>
      <c r="K100">
        <v>1500</v>
      </c>
      <c r="L100" t="s">
        <v>52</v>
      </c>
      <c r="M100" t="s">
        <v>643</v>
      </c>
      <c r="N100" t="s">
        <v>10</v>
      </c>
      <c r="O100" t="s">
        <v>267</v>
      </c>
      <c r="P100" t="s">
        <v>644</v>
      </c>
      <c r="Q100" t="s">
        <v>331</v>
      </c>
      <c r="R100" t="s">
        <v>645</v>
      </c>
      <c r="S100" s="6">
        <f t="shared" si="10"/>
        <v>18.399999999999999</v>
      </c>
      <c r="T100" s="6">
        <f t="shared" si="11"/>
        <v>265.90440219984004</v>
      </c>
      <c r="U100" t="s">
        <v>416</v>
      </c>
      <c r="V100" t="str">
        <f t="shared" si="12"/>
        <v>160nH</v>
      </c>
      <c r="W100" s="7">
        <f t="shared" si="13"/>
        <v>160</v>
      </c>
      <c r="X100" t="str">
        <f t="shared" si="14"/>
        <v>nH</v>
      </c>
      <c r="Y100">
        <f t="shared" si="15"/>
        <v>1.0000000000000001E-9</v>
      </c>
      <c r="Z100" s="8">
        <f t="shared" si="16"/>
        <v>1.6E-7</v>
      </c>
      <c r="AA100" t="s">
        <v>357</v>
      </c>
      <c r="AB100" t="s">
        <v>311</v>
      </c>
      <c r="AC100">
        <v>77</v>
      </c>
      <c r="AD100" t="s">
        <v>2</v>
      </c>
      <c r="AE100">
        <v>0.6</v>
      </c>
      <c r="AF100" s="9">
        <v>25.9</v>
      </c>
      <c r="AG100" s="9">
        <v>43</v>
      </c>
      <c r="AH100" t="s">
        <v>2</v>
      </c>
      <c r="AI100" s="9">
        <v>1114</v>
      </c>
      <c r="AJ100" t="s">
        <v>271</v>
      </c>
      <c r="AK100" t="s">
        <v>647</v>
      </c>
      <c r="AL100" s="6">
        <f t="shared" si="17"/>
        <v>5.3</v>
      </c>
      <c r="AM100" t="s">
        <v>2</v>
      </c>
      <c r="AN100" s="10" t="s">
        <v>2</v>
      </c>
      <c r="AO100" s="6">
        <f t="shared" si="18"/>
        <v>1409.293331659152</v>
      </c>
      <c r="AP100" s="8">
        <f t="shared" si="19"/>
        <v>90.484805354269284</v>
      </c>
    </row>
    <row r="101" spans="1:42" x14ac:dyDescent="0.3">
      <c r="A101" t="s">
        <v>638</v>
      </c>
      <c r="B101" t="s">
        <v>2</v>
      </c>
      <c r="C101" t="s">
        <v>691</v>
      </c>
      <c r="D101" t="s">
        <v>692</v>
      </c>
      <c r="E101" t="s">
        <v>277</v>
      </c>
      <c r="F101" t="s">
        <v>277</v>
      </c>
      <c r="G101" t="s">
        <v>683</v>
      </c>
      <c r="H101">
        <v>0</v>
      </c>
      <c r="I101">
        <v>1.62565</v>
      </c>
      <c r="J101">
        <v>0</v>
      </c>
      <c r="K101">
        <v>1500</v>
      </c>
      <c r="L101" t="s">
        <v>52</v>
      </c>
      <c r="M101" t="s">
        <v>643</v>
      </c>
      <c r="N101" t="s">
        <v>10</v>
      </c>
      <c r="O101" t="s">
        <v>267</v>
      </c>
      <c r="P101" t="s">
        <v>644</v>
      </c>
      <c r="Q101" t="s">
        <v>331</v>
      </c>
      <c r="R101" t="s">
        <v>645</v>
      </c>
      <c r="S101" s="6">
        <f t="shared" si="10"/>
        <v>18.399999999999999</v>
      </c>
      <c r="T101" s="6">
        <f t="shared" si="11"/>
        <v>265.90440219984004</v>
      </c>
      <c r="U101" t="s">
        <v>283</v>
      </c>
      <c r="V101" t="str">
        <f t="shared" si="12"/>
        <v>500nH</v>
      </c>
      <c r="W101" s="7">
        <f t="shared" si="13"/>
        <v>500</v>
      </c>
      <c r="X101" t="str">
        <f t="shared" si="14"/>
        <v>nH</v>
      </c>
      <c r="Y101">
        <f t="shared" si="15"/>
        <v>1.0000000000000001E-9</v>
      </c>
      <c r="Z101" s="8">
        <f t="shared" si="16"/>
        <v>5.0000000000000008E-7</v>
      </c>
      <c r="AA101" t="s">
        <v>357</v>
      </c>
      <c r="AB101" t="s">
        <v>311</v>
      </c>
      <c r="AC101">
        <v>240</v>
      </c>
      <c r="AD101" t="s">
        <v>2</v>
      </c>
      <c r="AE101">
        <v>0.6</v>
      </c>
      <c r="AF101" s="9">
        <v>25.9</v>
      </c>
      <c r="AG101" s="9">
        <v>43</v>
      </c>
      <c r="AH101" t="s">
        <v>2</v>
      </c>
      <c r="AI101" s="9">
        <v>1114</v>
      </c>
      <c r="AJ101" t="s">
        <v>271</v>
      </c>
      <c r="AK101" t="s">
        <v>647</v>
      </c>
      <c r="AL101" s="6">
        <f t="shared" si="17"/>
        <v>5.3</v>
      </c>
      <c r="AM101" t="s">
        <v>2</v>
      </c>
      <c r="AN101" s="10" t="s">
        <v>2</v>
      </c>
      <c r="AO101" s="6">
        <f t="shared" si="18"/>
        <v>1409.293331659152</v>
      </c>
      <c r="AP101" s="8">
        <f t="shared" si="19"/>
        <v>51.185935568278907</v>
      </c>
    </row>
    <row r="102" spans="1:42" x14ac:dyDescent="0.3">
      <c r="A102" t="s">
        <v>693</v>
      </c>
      <c r="B102" t="s">
        <v>694</v>
      </c>
      <c r="C102" t="s">
        <v>695</v>
      </c>
      <c r="D102" t="s">
        <v>696</v>
      </c>
      <c r="E102" t="s">
        <v>277</v>
      </c>
      <c r="F102" t="s">
        <v>277</v>
      </c>
      <c r="G102" t="s">
        <v>697</v>
      </c>
      <c r="H102">
        <v>246</v>
      </c>
      <c r="I102">
        <v>1.69</v>
      </c>
      <c r="J102">
        <v>0</v>
      </c>
      <c r="K102">
        <v>1</v>
      </c>
      <c r="L102" t="s">
        <v>52</v>
      </c>
      <c r="M102" t="s">
        <v>698</v>
      </c>
      <c r="N102" t="s">
        <v>10</v>
      </c>
      <c r="O102" t="s">
        <v>267</v>
      </c>
      <c r="P102" t="s">
        <v>699</v>
      </c>
      <c r="Q102" t="s">
        <v>281</v>
      </c>
      <c r="R102" t="s">
        <v>700</v>
      </c>
      <c r="S102" s="6">
        <f t="shared" si="10"/>
        <v>22</v>
      </c>
      <c r="T102" s="6">
        <f t="shared" si="11"/>
        <v>380.13271108436498</v>
      </c>
      <c r="U102" t="s">
        <v>701</v>
      </c>
      <c r="V102" t="str">
        <f t="shared" si="12"/>
        <v>8.3µH</v>
      </c>
      <c r="W102" s="7">
        <f t="shared" si="13"/>
        <v>8.3000000000000007</v>
      </c>
      <c r="X102" t="str">
        <f t="shared" si="14"/>
        <v>µH</v>
      </c>
      <c r="Y102">
        <f t="shared" si="15"/>
        <v>9.9999999999999995E-7</v>
      </c>
      <c r="Z102" s="8">
        <f t="shared" si="16"/>
        <v>8.3000000000000002E-6</v>
      </c>
      <c r="AA102" t="s">
        <v>326</v>
      </c>
      <c r="AB102" t="s">
        <v>270</v>
      </c>
      <c r="AC102">
        <v>3020</v>
      </c>
      <c r="AD102">
        <v>4300</v>
      </c>
      <c r="AE102">
        <v>0.46</v>
      </c>
      <c r="AF102" s="9">
        <v>33.200000000000003</v>
      </c>
      <c r="AG102" s="9">
        <v>72.599999999999994</v>
      </c>
      <c r="AH102">
        <v>58.1</v>
      </c>
      <c r="AI102" s="9">
        <v>2410</v>
      </c>
      <c r="AJ102" t="s">
        <v>271</v>
      </c>
      <c r="AK102" t="s">
        <v>702</v>
      </c>
      <c r="AL102" s="6">
        <f t="shared" si="17"/>
        <v>6.8</v>
      </c>
      <c r="AM102" t="s">
        <v>2</v>
      </c>
      <c r="AN102" s="10" t="s">
        <v>2</v>
      </c>
      <c r="AO102" s="6">
        <f t="shared" si="18"/>
        <v>2584.9024353736818</v>
      </c>
      <c r="AP102" s="8">
        <f t="shared" si="19"/>
        <v>12.56309377905</v>
      </c>
    </row>
    <row r="103" spans="1:42" x14ac:dyDescent="0.3">
      <c r="A103" t="s">
        <v>693</v>
      </c>
      <c r="B103" t="s">
        <v>703</v>
      </c>
      <c r="C103" t="s">
        <v>704</v>
      </c>
      <c r="D103" t="s">
        <v>705</v>
      </c>
      <c r="E103" t="s">
        <v>277</v>
      </c>
      <c r="F103" t="s">
        <v>277</v>
      </c>
      <c r="G103" t="s">
        <v>706</v>
      </c>
      <c r="H103" s="11">
        <v>1123</v>
      </c>
      <c r="I103">
        <v>5.18</v>
      </c>
      <c r="J103">
        <v>0</v>
      </c>
      <c r="K103">
        <v>1</v>
      </c>
      <c r="L103" t="s">
        <v>266</v>
      </c>
      <c r="M103" t="s">
        <v>698</v>
      </c>
      <c r="N103" t="s">
        <v>10</v>
      </c>
      <c r="O103" t="s">
        <v>267</v>
      </c>
      <c r="P103" t="s">
        <v>699</v>
      </c>
      <c r="Q103" t="s">
        <v>331</v>
      </c>
      <c r="R103" t="s">
        <v>700</v>
      </c>
      <c r="S103" s="6">
        <f t="shared" si="10"/>
        <v>22</v>
      </c>
      <c r="T103" s="6">
        <f t="shared" si="11"/>
        <v>380.13271108436498</v>
      </c>
      <c r="U103" t="s">
        <v>416</v>
      </c>
      <c r="V103" t="str">
        <f t="shared" si="12"/>
        <v>160nH</v>
      </c>
      <c r="W103" s="7">
        <f t="shared" si="13"/>
        <v>160</v>
      </c>
      <c r="X103" t="str">
        <f t="shared" si="14"/>
        <v>nH</v>
      </c>
      <c r="Y103">
        <f t="shared" si="15"/>
        <v>1.0000000000000001E-9</v>
      </c>
      <c r="Z103" s="8">
        <f t="shared" si="16"/>
        <v>1.6E-7</v>
      </c>
      <c r="AA103" t="s">
        <v>357</v>
      </c>
      <c r="AB103" t="s">
        <v>311</v>
      </c>
      <c r="AC103">
        <v>64</v>
      </c>
      <c r="AD103" t="s">
        <v>2</v>
      </c>
      <c r="AE103">
        <v>0.5</v>
      </c>
      <c r="AF103" s="9">
        <v>31.6</v>
      </c>
      <c r="AG103" s="9">
        <v>63</v>
      </c>
      <c r="AH103" t="s">
        <v>2</v>
      </c>
      <c r="AI103" s="9">
        <v>1990</v>
      </c>
      <c r="AJ103" t="s">
        <v>271</v>
      </c>
      <c r="AK103" t="s">
        <v>702</v>
      </c>
      <c r="AL103" s="6">
        <f t="shared" si="17"/>
        <v>6.8</v>
      </c>
      <c r="AM103" t="s">
        <v>2</v>
      </c>
      <c r="AN103" s="10" t="s">
        <v>2</v>
      </c>
      <c r="AO103" s="6">
        <f t="shared" si="18"/>
        <v>2584.9024353736818</v>
      </c>
      <c r="AP103" s="8">
        <f t="shared" si="19"/>
        <v>90.484805354269284</v>
      </c>
    </row>
    <row r="104" spans="1:42" x14ac:dyDescent="0.3">
      <c r="A104" t="s">
        <v>693</v>
      </c>
      <c r="B104" t="s">
        <v>707</v>
      </c>
      <c r="C104" t="s">
        <v>708</v>
      </c>
      <c r="D104" t="s">
        <v>709</v>
      </c>
      <c r="E104" t="s">
        <v>277</v>
      </c>
      <c r="F104" t="s">
        <v>277</v>
      </c>
      <c r="G104" t="s">
        <v>710</v>
      </c>
      <c r="H104" s="11">
        <v>1093</v>
      </c>
      <c r="I104">
        <v>2.2799999999999998</v>
      </c>
      <c r="J104">
        <v>0</v>
      </c>
      <c r="K104">
        <v>1</v>
      </c>
      <c r="L104" t="s">
        <v>52</v>
      </c>
      <c r="M104" t="s">
        <v>698</v>
      </c>
      <c r="N104" t="s">
        <v>10</v>
      </c>
      <c r="O104" t="s">
        <v>267</v>
      </c>
      <c r="P104" t="s">
        <v>699</v>
      </c>
      <c r="Q104" t="s">
        <v>421</v>
      </c>
      <c r="R104" t="s">
        <v>700</v>
      </c>
      <c r="S104" s="6">
        <f t="shared" si="10"/>
        <v>22</v>
      </c>
      <c r="T104" s="6">
        <f t="shared" si="11"/>
        <v>380.13271108436498</v>
      </c>
      <c r="U104" t="s">
        <v>711</v>
      </c>
      <c r="V104" t="str">
        <f t="shared" si="12"/>
        <v>16µH</v>
      </c>
      <c r="W104" s="7">
        <f t="shared" si="13"/>
        <v>16</v>
      </c>
      <c r="X104" t="str">
        <f t="shared" si="14"/>
        <v>µH</v>
      </c>
      <c r="Y104">
        <f t="shared" si="15"/>
        <v>9.9999999999999995E-7</v>
      </c>
      <c r="Z104" s="8">
        <f t="shared" si="16"/>
        <v>1.5999999999999999E-5</v>
      </c>
      <c r="AA104" t="s">
        <v>284</v>
      </c>
      <c r="AB104" t="s">
        <v>270</v>
      </c>
      <c r="AC104">
        <v>5820</v>
      </c>
      <c r="AD104">
        <v>10000</v>
      </c>
      <c r="AE104">
        <v>0.46</v>
      </c>
      <c r="AF104" s="9">
        <v>33.200000000000003</v>
      </c>
      <c r="AG104" s="9">
        <v>72.599999999999994</v>
      </c>
      <c r="AH104">
        <v>58.1</v>
      </c>
      <c r="AI104" s="9">
        <v>2410</v>
      </c>
      <c r="AJ104" t="s">
        <v>271</v>
      </c>
      <c r="AK104" t="s">
        <v>702</v>
      </c>
      <c r="AL104" s="6">
        <f t="shared" si="17"/>
        <v>6.8</v>
      </c>
      <c r="AM104" t="s">
        <v>2</v>
      </c>
      <c r="AN104" s="10" t="s">
        <v>2</v>
      </c>
      <c r="AO104" s="6">
        <f t="shared" si="18"/>
        <v>2584.9024353736818</v>
      </c>
      <c r="AP104" s="8">
        <f t="shared" si="19"/>
        <v>9.0484805354269291</v>
      </c>
    </row>
    <row r="105" spans="1:42" x14ac:dyDescent="0.3">
      <c r="A105" t="s">
        <v>693</v>
      </c>
      <c r="B105" t="s">
        <v>712</v>
      </c>
      <c r="C105" t="s">
        <v>713</v>
      </c>
      <c r="D105" t="s">
        <v>714</v>
      </c>
      <c r="E105" t="s">
        <v>277</v>
      </c>
      <c r="F105" t="s">
        <v>277</v>
      </c>
      <c r="G105" t="s">
        <v>715</v>
      </c>
      <c r="H105" s="11">
        <v>2653</v>
      </c>
      <c r="I105">
        <v>3.56</v>
      </c>
      <c r="J105">
        <v>0</v>
      </c>
      <c r="K105">
        <v>1</v>
      </c>
      <c r="L105" t="s">
        <v>52</v>
      </c>
      <c r="M105" t="s">
        <v>698</v>
      </c>
      <c r="N105" t="s">
        <v>10</v>
      </c>
      <c r="O105" t="s">
        <v>267</v>
      </c>
      <c r="P105" t="s">
        <v>699</v>
      </c>
      <c r="Q105" t="s">
        <v>331</v>
      </c>
      <c r="R105" t="s">
        <v>700</v>
      </c>
      <c r="S105" s="6">
        <f t="shared" si="10"/>
        <v>22</v>
      </c>
      <c r="T105" s="6">
        <f t="shared" si="11"/>
        <v>380.13271108436498</v>
      </c>
      <c r="U105" t="s">
        <v>716</v>
      </c>
      <c r="V105" t="str">
        <f t="shared" si="12"/>
        <v>3.8µH</v>
      </c>
      <c r="W105" s="7">
        <f t="shared" si="13"/>
        <v>3.8</v>
      </c>
      <c r="X105" t="str">
        <f t="shared" si="14"/>
        <v>µH</v>
      </c>
      <c r="Y105">
        <f t="shared" si="15"/>
        <v>9.9999999999999995E-7</v>
      </c>
      <c r="Z105" s="8">
        <f t="shared" si="16"/>
        <v>3.7999999999999996E-6</v>
      </c>
      <c r="AA105" t="s">
        <v>326</v>
      </c>
      <c r="AB105" t="s">
        <v>270</v>
      </c>
      <c r="AC105">
        <v>1520</v>
      </c>
      <c r="AD105" t="s">
        <v>2</v>
      </c>
      <c r="AE105">
        <v>0.5</v>
      </c>
      <c r="AF105" s="9">
        <v>31.6</v>
      </c>
      <c r="AG105" s="9">
        <v>63</v>
      </c>
      <c r="AH105" t="s">
        <v>2</v>
      </c>
      <c r="AI105" s="9">
        <v>1990</v>
      </c>
      <c r="AJ105" t="s">
        <v>271</v>
      </c>
      <c r="AK105" t="s">
        <v>702</v>
      </c>
      <c r="AL105" s="6">
        <f t="shared" si="17"/>
        <v>6.8</v>
      </c>
      <c r="AM105" t="s">
        <v>2</v>
      </c>
      <c r="AN105" s="10" t="s">
        <v>2</v>
      </c>
      <c r="AO105" s="6">
        <f t="shared" si="18"/>
        <v>2584.9024353736818</v>
      </c>
      <c r="AP105" s="8">
        <f t="shared" si="19"/>
        <v>18.567090297223828</v>
      </c>
    </row>
    <row r="106" spans="1:42" x14ac:dyDescent="0.3">
      <c r="A106" t="s">
        <v>693</v>
      </c>
      <c r="B106" t="s">
        <v>712</v>
      </c>
      <c r="C106" t="s">
        <v>717</v>
      </c>
      <c r="D106" t="s">
        <v>718</v>
      </c>
      <c r="E106" t="s">
        <v>277</v>
      </c>
      <c r="F106" t="s">
        <v>277</v>
      </c>
      <c r="G106" t="s">
        <v>697</v>
      </c>
      <c r="H106">
        <v>0</v>
      </c>
      <c r="I106">
        <v>3.19</v>
      </c>
      <c r="J106">
        <v>0</v>
      </c>
      <c r="K106">
        <v>1</v>
      </c>
      <c r="L106" t="s">
        <v>52</v>
      </c>
      <c r="M106" t="s">
        <v>698</v>
      </c>
      <c r="N106" t="s">
        <v>10</v>
      </c>
      <c r="O106" t="s">
        <v>267</v>
      </c>
      <c r="P106" t="s">
        <v>699</v>
      </c>
      <c r="Q106" t="s">
        <v>281</v>
      </c>
      <c r="R106" t="s">
        <v>700</v>
      </c>
      <c r="S106" s="6">
        <f t="shared" si="10"/>
        <v>22</v>
      </c>
      <c r="T106" s="6">
        <f t="shared" si="11"/>
        <v>380.13271108436498</v>
      </c>
      <c r="U106" t="s">
        <v>701</v>
      </c>
      <c r="V106" t="str">
        <f t="shared" si="12"/>
        <v>8.3µH</v>
      </c>
      <c r="W106" s="7">
        <f t="shared" si="13"/>
        <v>8.3000000000000007</v>
      </c>
      <c r="X106" t="str">
        <f t="shared" si="14"/>
        <v>µH</v>
      </c>
      <c r="Y106">
        <f t="shared" si="15"/>
        <v>9.9999999999999995E-7</v>
      </c>
      <c r="Z106" s="8">
        <f t="shared" si="16"/>
        <v>8.3000000000000002E-6</v>
      </c>
      <c r="AA106" t="s">
        <v>326</v>
      </c>
      <c r="AB106" t="s">
        <v>270</v>
      </c>
      <c r="AC106">
        <v>3020</v>
      </c>
      <c r="AD106">
        <v>4300</v>
      </c>
      <c r="AE106">
        <v>0.5</v>
      </c>
      <c r="AF106" s="9">
        <v>31.6</v>
      </c>
      <c r="AG106" s="9">
        <v>63</v>
      </c>
      <c r="AH106" t="s">
        <v>2</v>
      </c>
      <c r="AI106" s="9">
        <v>1990</v>
      </c>
      <c r="AJ106" t="s">
        <v>271</v>
      </c>
      <c r="AK106" t="s">
        <v>702</v>
      </c>
      <c r="AL106" s="6">
        <f t="shared" si="17"/>
        <v>6.8</v>
      </c>
      <c r="AM106" t="s">
        <v>2</v>
      </c>
      <c r="AN106" s="10" t="s">
        <v>2</v>
      </c>
      <c r="AO106" s="6">
        <f t="shared" si="18"/>
        <v>2584.9024353736818</v>
      </c>
      <c r="AP106" s="8">
        <f t="shared" si="19"/>
        <v>12.56309377905</v>
      </c>
    </row>
    <row r="107" spans="1:42" x14ac:dyDescent="0.3">
      <c r="A107" t="s">
        <v>693</v>
      </c>
      <c r="B107" t="s">
        <v>694</v>
      </c>
      <c r="C107" t="s">
        <v>719</v>
      </c>
      <c r="D107" t="s">
        <v>720</v>
      </c>
      <c r="E107" t="s">
        <v>277</v>
      </c>
      <c r="F107" t="s">
        <v>277</v>
      </c>
      <c r="G107" t="s">
        <v>721</v>
      </c>
      <c r="H107">
        <v>0</v>
      </c>
      <c r="I107">
        <v>1.3070600000000001</v>
      </c>
      <c r="J107">
        <v>0</v>
      </c>
      <c r="K107">
        <v>1200</v>
      </c>
      <c r="L107" t="s">
        <v>52</v>
      </c>
      <c r="M107" t="s">
        <v>698</v>
      </c>
      <c r="N107" t="s">
        <v>10</v>
      </c>
      <c r="O107" t="s">
        <v>267</v>
      </c>
      <c r="P107" t="s">
        <v>699</v>
      </c>
      <c r="Q107" t="s">
        <v>474</v>
      </c>
      <c r="R107" t="s">
        <v>700</v>
      </c>
      <c r="S107" s="6">
        <f t="shared" si="10"/>
        <v>22</v>
      </c>
      <c r="T107" s="6">
        <f t="shared" si="11"/>
        <v>380.13271108436498</v>
      </c>
      <c r="U107" t="s">
        <v>722</v>
      </c>
      <c r="V107" t="str">
        <f t="shared" si="12"/>
        <v>4.4µH</v>
      </c>
      <c r="W107" s="7">
        <f t="shared" si="13"/>
        <v>4.4000000000000004</v>
      </c>
      <c r="X107" t="str">
        <f t="shared" si="14"/>
        <v>µH</v>
      </c>
      <c r="Y107">
        <f t="shared" si="15"/>
        <v>9.9999999999999995E-7</v>
      </c>
      <c r="Z107" s="8">
        <f t="shared" si="16"/>
        <v>4.4000000000000002E-6</v>
      </c>
      <c r="AA107" t="s">
        <v>326</v>
      </c>
      <c r="AB107" t="s">
        <v>270</v>
      </c>
      <c r="AC107">
        <v>1600</v>
      </c>
      <c r="AD107">
        <v>2200</v>
      </c>
      <c r="AE107">
        <v>0.46</v>
      </c>
      <c r="AF107" s="9">
        <v>33.200000000000003</v>
      </c>
      <c r="AG107" s="9">
        <v>72.599999999999994</v>
      </c>
      <c r="AH107">
        <v>58.1</v>
      </c>
      <c r="AI107" s="9">
        <v>2410</v>
      </c>
      <c r="AJ107" t="s">
        <v>271</v>
      </c>
      <c r="AK107" t="s">
        <v>702</v>
      </c>
      <c r="AL107" s="6">
        <f t="shared" si="17"/>
        <v>6.8</v>
      </c>
      <c r="AM107" t="s">
        <v>2</v>
      </c>
      <c r="AN107" s="10" t="s">
        <v>2</v>
      </c>
      <c r="AO107" s="6">
        <f t="shared" si="18"/>
        <v>2584.9024353736818</v>
      </c>
      <c r="AP107" s="8">
        <f t="shared" si="19"/>
        <v>17.254775360093006</v>
      </c>
    </row>
    <row r="108" spans="1:42" x14ac:dyDescent="0.3">
      <c r="A108" t="s">
        <v>693</v>
      </c>
      <c r="B108" t="s">
        <v>712</v>
      </c>
      <c r="C108" t="s">
        <v>723</v>
      </c>
      <c r="D108" t="s">
        <v>724</v>
      </c>
      <c r="E108" t="s">
        <v>277</v>
      </c>
      <c r="F108" t="s">
        <v>277</v>
      </c>
      <c r="G108" t="s">
        <v>725</v>
      </c>
      <c r="H108">
        <v>0</v>
      </c>
      <c r="I108">
        <v>2.8843299999999998</v>
      </c>
      <c r="J108">
        <v>0</v>
      </c>
      <c r="K108">
        <v>1200</v>
      </c>
      <c r="L108" t="s">
        <v>52</v>
      </c>
      <c r="M108" t="s">
        <v>698</v>
      </c>
      <c r="N108" t="s">
        <v>10</v>
      </c>
      <c r="O108" t="s">
        <v>267</v>
      </c>
      <c r="P108" t="s">
        <v>699</v>
      </c>
      <c r="Q108" t="s">
        <v>290</v>
      </c>
      <c r="R108" t="s">
        <v>700</v>
      </c>
      <c r="S108" s="6">
        <f t="shared" si="10"/>
        <v>22</v>
      </c>
      <c r="T108" s="6">
        <f t="shared" si="11"/>
        <v>380.13271108436498</v>
      </c>
      <c r="U108" t="s">
        <v>726</v>
      </c>
      <c r="V108" t="str">
        <f t="shared" si="12"/>
        <v>220nH</v>
      </c>
      <c r="W108" s="7">
        <f t="shared" si="13"/>
        <v>220</v>
      </c>
      <c r="X108" t="str">
        <f t="shared" si="14"/>
        <v>nH</v>
      </c>
      <c r="Y108">
        <f t="shared" si="15"/>
        <v>1.0000000000000001E-9</v>
      </c>
      <c r="Z108" s="8">
        <f t="shared" si="16"/>
        <v>2.2000000000000001E-7</v>
      </c>
      <c r="AA108" t="s">
        <v>326</v>
      </c>
      <c r="AB108" t="s">
        <v>270</v>
      </c>
      <c r="AC108">
        <v>88</v>
      </c>
      <c r="AD108">
        <v>80</v>
      </c>
      <c r="AE108">
        <v>0.5</v>
      </c>
      <c r="AF108" s="9">
        <v>31.6</v>
      </c>
      <c r="AG108" s="9">
        <v>63</v>
      </c>
      <c r="AH108" t="s">
        <v>2</v>
      </c>
      <c r="AI108" s="9">
        <v>1990</v>
      </c>
      <c r="AJ108" t="s">
        <v>271</v>
      </c>
      <c r="AK108" t="s">
        <v>702</v>
      </c>
      <c r="AL108" s="6">
        <f t="shared" si="17"/>
        <v>6.8</v>
      </c>
      <c r="AM108" t="s">
        <v>2</v>
      </c>
      <c r="AN108" s="10" t="s">
        <v>2</v>
      </c>
      <c r="AO108" s="6">
        <f t="shared" si="18"/>
        <v>2584.9024353736818</v>
      </c>
      <c r="AP108" s="8">
        <f t="shared" si="19"/>
        <v>77.165701283312742</v>
      </c>
    </row>
    <row r="109" spans="1:42" x14ac:dyDescent="0.3">
      <c r="A109" t="s">
        <v>693</v>
      </c>
      <c r="B109" t="s">
        <v>2</v>
      </c>
      <c r="C109" t="s">
        <v>727</v>
      </c>
      <c r="D109" t="s">
        <v>728</v>
      </c>
      <c r="E109" t="s">
        <v>277</v>
      </c>
      <c r="F109" t="s">
        <v>277</v>
      </c>
      <c r="G109" t="s">
        <v>397</v>
      </c>
      <c r="H109">
        <v>0</v>
      </c>
      <c r="I109">
        <v>2.2193900000000002</v>
      </c>
      <c r="J109">
        <v>0</v>
      </c>
      <c r="K109">
        <v>1200</v>
      </c>
      <c r="L109" t="s">
        <v>52</v>
      </c>
      <c r="M109" t="s">
        <v>698</v>
      </c>
      <c r="N109" t="s">
        <v>10</v>
      </c>
      <c r="O109" t="s">
        <v>267</v>
      </c>
      <c r="P109" t="s">
        <v>699</v>
      </c>
      <c r="Q109" t="s">
        <v>331</v>
      </c>
      <c r="R109" t="s">
        <v>700</v>
      </c>
      <c r="S109" s="6">
        <f t="shared" si="10"/>
        <v>22</v>
      </c>
      <c r="T109" s="6">
        <f t="shared" si="11"/>
        <v>380.13271108436498</v>
      </c>
      <c r="U109" t="s">
        <v>400</v>
      </c>
      <c r="V109" t="str">
        <f t="shared" si="12"/>
        <v>250nH</v>
      </c>
      <c r="W109" s="7">
        <f t="shared" si="13"/>
        <v>250</v>
      </c>
      <c r="X109" t="str">
        <f t="shared" si="14"/>
        <v>nH</v>
      </c>
      <c r="Y109">
        <f t="shared" si="15"/>
        <v>1.0000000000000001E-9</v>
      </c>
      <c r="Z109" s="8">
        <f t="shared" si="16"/>
        <v>2.5000000000000004E-7</v>
      </c>
      <c r="AA109" t="s">
        <v>357</v>
      </c>
      <c r="AB109" t="s">
        <v>311</v>
      </c>
      <c r="AC109">
        <v>100</v>
      </c>
      <c r="AD109" t="s">
        <v>2</v>
      </c>
      <c r="AE109">
        <v>0.5</v>
      </c>
      <c r="AF109" s="9">
        <v>31.6</v>
      </c>
      <c r="AG109" s="9">
        <v>63</v>
      </c>
      <c r="AH109" t="s">
        <v>2</v>
      </c>
      <c r="AI109" s="9">
        <v>1990</v>
      </c>
      <c r="AJ109" t="s">
        <v>271</v>
      </c>
      <c r="AK109" t="s">
        <v>702</v>
      </c>
      <c r="AL109" s="6">
        <f t="shared" si="17"/>
        <v>6.8</v>
      </c>
      <c r="AM109" t="s">
        <v>2</v>
      </c>
      <c r="AN109" s="10" t="s">
        <v>2</v>
      </c>
      <c r="AO109" s="6">
        <f t="shared" si="18"/>
        <v>2584.9024353736818</v>
      </c>
      <c r="AP109" s="8">
        <f t="shared" si="19"/>
        <v>72.387844283415419</v>
      </c>
    </row>
    <row r="110" spans="1:42" x14ac:dyDescent="0.3">
      <c r="A110" t="s">
        <v>2</v>
      </c>
      <c r="B110" t="s">
        <v>2</v>
      </c>
      <c r="C110" t="s">
        <v>729</v>
      </c>
      <c r="D110" t="s">
        <v>730</v>
      </c>
      <c r="E110" t="s">
        <v>277</v>
      </c>
      <c r="F110" t="s">
        <v>277</v>
      </c>
      <c r="G110" t="s">
        <v>580</v>
      </c>
      <c r="H110">
        <v>0</v>
      </c>
      <c r="I110">
        <v>2.9312800000000001</v>
      </c>
      <c r="J110">
        <v>0</v>
      </c>
      <c r="K110">
        <v>1200</v>
      </c>
      <c r="L110" t="s">
        <v>52</v>
      </c>
      <c r="M110" t="s">
        <v>698</v>
      </c>
      <c r="N110" t="s">
        <v>10</v>
      </c>
      <c r="O110" t="s">
        <v>267</v>
      </c>
      <c r="P110" t="s">
        <v>699</v>
      </c>
      <c r="Q110" t="s">
        <v>331</v>
      </c>
      <c r="R110" t="s">
        <v>700</v>
      </c>
      <c r="S110" s="6">
        <f t="shared" si="10"/>
        <v>22</v>
      </c>
      <c r="T110" s="6">
        <f t="shared" si="11"/>
        <v>380.13271108436498</v>
      </c>
      <c r="U110" t="s">
        <v>581</v>
      </c>
      <c r="V110" t="str">
        <f t="shared" si="12"/>
        <v>315nH</v>
      </c>
      <c r="W110" s="7">
        <f t="shared" si="13"/>
        <v>315</v>
      </c>
      <c r="X110" t="str">
        <f t="shared" si="14"/>
        <v>nH</v>
      </c>
      <c r="Y110">
        <f t="shared" si="15"/>
        <v>1.0000000000000001E-9</v>
      </c>
      <c r="Z110" s="8">
        <f t="shared" si="16"/>
        <v>3.15E-7</v>
      </c>
      <c r="AA110" t="s">
        <v>357</v>
      </c>
      <c r="AB110" t="s">
        <v>311</v>
      </c>
      <c r="AC110">
        <v>126</v>
      </c>
      <c r="AD110" t="s">
        <v>2</v>
      </c>
      <c r="AE110">
        <v>0.5</v>
      </c>
      <c r="AF110" s="9">
        <v>31.6</v>
      </c>
      <c r="AG110" s="9">
        <v>63</v>
      </c>
      <c r="AH110" t="s">
        <v>2</v>
      </c>
      <c r="AI110" s="9">
        <v>1990</v>
      </c>
      <c r="AJ110" t="s">
        <v>271</v>
      </c>
      <c r="AK110" t="s">
        <v>702</v>
      </c>
      <c r="AL110" s="6">
        <f t="shared" si="17"/>
        <v>6.8</v>
      </c>
      <c r="AM110" t="s">
        <v>2</v>
      </c>
      <c r="AN110" s="10" t="s">
        <v>2</v>
      </c>
      <c r="AO110" s="6">
        <f t="shared" si="18"/>
        <v>2584.9024353736818</v>
      </c>
      <c r="AP110" s="8">
        <f t="shared" si="19"/>
        <v>64.488217208495996</v>
      </c>
    </row>
    <row r="111" spans="1:42" x14ac:dyDescent="0.3">
      <c r="A111" t="s">
        <v>693</v>
      </c>
      <c r="B111" t="s">
        <v>712</v>
      </c>
      <c r="C111" t="s">
        <v>731</v>
      </c>
      <c r="D111" t="s">
        <v>732</v>
      </c>
      <c r="E111" t="s">
        <v>277</v>
      </c>
      <c r="F111" t="s">
        <v>277</v>
      </c>
      <c r="G111" t="s">
        <v>710</v>
      </c>
      <c r="H111">
        <v>0</v>
      </c>
      <c r="I111">
        <v>1.80772</v>
      </c>
      <c r="J111">
        <v>0</v>
      </c>
      <c r="K111">
        <v>1200</v>
      </c>
      <c r="L111" t="s">
        <v>52</v>
      </c>
      <c r="M111" t="s">
        <v>698</v>
      </c>
      <c r="N111" t="s">
        <v>10</v>
      </c>
      <c r="O111" t="s">
        <v>267</v>
      </c>
      <c r="P111" t="s">
        <v>699</v>
      </c>
      <c r="Q111" t="s">
        <v>421</v>
      </c>
      <c r="R111" t="s">
        <v>700</v>
      </c>
      <c r="S111" s="6">
        <f t="shared" si="10"/>
        <v>22</v>
      </c>
      <c r="T111" s="6">
        <f t="shared" si="11"/>
        <v>380.13271108436498</v>
      </c>
      <c r="U111" t="s">
        <v>711</v>
      </c>
      <c r="V111" t="str">
        <f t="shared" si="12"/>
        <v>16µH</v>
      </c>
      <c r="W111" s="7">
        <f t="shared" si="13"/>
        <v>16</v>
      </c>
      <c r="X111" t="str">
        <f t="shared" si="14"/>
        <v>µH</v>
      </c>
      <c r="Y111">
        <f t="shared" si="15"/>
        <v>9.9999999999999995E-7</v>
      </c>
      <c r="Z111" s="8">
        <f t="shared" si="16"/>
        <v>1.5999999999999999E-5</v>
      </c>
      <c r="AA111" t="s">
        <v>284</v>
      </c>
      <c r="AB111" t="s">
        <v>270</v>
      </c>
      <c r="AC111">
        <v>5820</v>
      </c>
      <c r="AD111">
        <v>10000</v>
      </c>
      <c r="AE111">
        <v>0.5</v>
      </c>
      <c r="AF111" s="9">
        <v>31.6</v>
      </c>
      <c r="AG111" s="9">
        <v>63</v>
      </c>
      <c r="AH111" t="s">
        <v>2</v>
      </c>
      <c r="AI111" s="9">
        <v>1990</v>
      </c>
      <c r="AJ111" t="s">
        <v>271</v>
      </c>
      <c r="AK111" t="s">
        <v>702</v>
      </c>
      <c r="AL111" s="6">
        <f t="shared" si="17"/>
        <v>6.8</v>
      </c>
      <c r="AM111" t="s">
        <v>2</v>
      </c>
      <c r="AN111" s="10" t="s">
        <v>2</v>
      </c>
      <c r="AO111" s="6">
        <f t="shared" si="18"/>
        <v>2584.9024353736818</v>
      </c>
      <c r="AP111" s="8">
        <f t="shared" si="19"/>
        <v>9.0484805354269291</v>
      </c>
    </row>
    <row r="112" spans="1:42" x14ac:dyDescent="0.3">
      <c r="A112" t="s">
        <v>693</v>
      </c>
      <c r="B112" t="s">
        <v>712</v>
      </c>
      <c r="C112" t="s">
        <v>733</v>
      </c>
      <c r="D112" t="s">
        <v>734</v>
      </c>
      <c r="E112" t="s">
        <v>277</v>
      </c>
      <c r="F112" t="s">
        <v>277</v>
      </c>
      <c r="G112" t="s">
        <v>721</v>
      </c>
      <c r="H112">
        <v>0</v>
      </c>
      <c r="I112">
        <v>1.3070600000000001</v>
      </c>
      <c r="J112">
        <v>0</v>
      </c>
      <c r="K112">
        <v>1200</v>
      </c>
      <c r="L112" t="s">
        <v>52</v>
      </c>
      <c r="M112" t="s">
        <v>698</v>
      </c>
      <c r="N112" t="s">
        <v>10</v>
      </c>
      <c r="O112" t="s">
        <v>267</v>
      </c>
      <c r="P112" t="s">
        <v>699</v>
      </c>
      <c r="Q112" t="s">
        <v>474</v>
      </c>
      <c r="R112" t="s">
        <v>700</v>
      </c>
      <c r="S112" s="6">
        <f t="shared" si="10"/>
        <v>22</v>
      </c>
      <c r="T112" s="6">
        <f t="shared" si="11"/>
        <v>380.13271108436498</v>
      </c>
      <c r="U112" t="s">
        <v>722</v>
      </c>
      <c r="V112" t="str">
        <f t="shared" si="12"/>
        <v>4.4µH</v>
      </c>
      <c r="W112" s="7">
        <f t="shared" si="13"/>
        <v>4.4000000000000004</v>
      </c>
      <c r="X112" t="str">
        <f t="shared" si="14"/>
        <v>µH</v>
      </c>
      <c r="Y112">
        <f t="shared" si="15"/>
        <v>9.9999999999999995E-7</v>
      </c>
      <c r="Z112" s="8">
        <f t="shared" si="16"/>
        <v>4.4000000000000002E-6</v>
      </c>
      <c r="AA112" t="s">
        <v>326</v>
      </c>
      <c r="AB112" t="s">
        <v>270</v>
      </c>
      <c r="AC112">
        <v>1600</v>
      </c>
      <c r="AD112">
        <v>2200</v>
      </c>
      <c r="AE112">
        <v>0.5</v>
      </c>
      <c r="AF112" s="9">
        <v>31.6</v>
      </c>
      <c r="AG112" s="9">
        <v>63</v>
      </c>
      <c r="AH112" t="s">
        <v>2</v>
      </c>
      <c r="AI112" s="9">
        <v>1990</v>
      </c>
      <c r="AJ112" t="s">
        <v>271</v>
      </c>
      <c r="AK112" t="s">
        <v>702</v>
      </c>
      <c r="AL112" s="6">
        <f t="shared" si="17"/>
        <v>6.8</v>
      </c>
      <c r="AM112" t="s">
        <v>2</v>
      </c>
      <c r="AN112" s="10" t="s">
        <v>2</v>
      </c>
      <c r="AO112" s="6">
        <f t="shared" si="18"/>
        <v>2584.9024353736818</v>
      </c>
      <c r="AP112" s="8">
        <f t="shared" si="19"/>
        <v>17.254775360093006</v>
      </c>
    </row>
    <row r="113" spans="1:42" x14ac:dyDescent="0.3">
      <c r="A113" t="s">
        <v>2</v>
      </c>
      <c r="B113" t="s">
        <v>2</v>
      </c>
      <c r="C113" t="s">
        <v>735</v>
      </c>
      <c r="D113" t="s">
        <v>736</v>
      </c>
      <c r="E113" t="s">
        <v>277</v>
      </c>
      <c r="F113" t="s">
        <v>277</v>
      </c>
      <c r="G113" t="s">
        <v>737</v>
      </c>
      <c r="H113">
        <v>0</v>
      </c>
      <c r="I113">
        <v>2.9312800000000001</v>
      </c>
      <c r="J113">
        <v>0</v>
      </c>
      <c r="K113">
        <v>1200</v>
      </c>
      <c r="L113" t="s">
        <v>52</v>
      </c>
      <c r="M113" t="s">
        <v>698</v>
      </c>
      <c r="N113" t="s">
        <v>10</v>
      </c>
      <c r="O113" t="s">
        <v>267</v>
      </c>
      <c r="P113" t="s">
        <v>699</v>
      </c>
      <c r="Q113" t="s">
        <v>331</v>
      </c>
      <c r="R113" t="s">
        <v>700</v>
      </c>
      <c r="S113" s="6">
        <f t="shared" si="10"/>
        <v>22</v>
      </c>
      <c r="T113" s="6">
        <f t="shared" si="11"/>
        <v>380.13271108436498</v>
      </c>
      <c r="U113" t="s">
        <v>738</v>
      </c>
      <c r="V113" t="str">
        <f t="shared" si="12"/>
        <v>630nH</v>
      </c>
      <c r="W113" s="7">
        <f t="shared" si="13"/>
        <v>630</v>
      </c>
      <c r="X113" t="str">
        <f t="shared" si="14"/>
        <v>nH</v>
      </c>
      <c r="Y113">
        <f t="shared" si="15"/>
        <v>1.0000000000000001E-9</v>
      </c>
      <c r="Z113" s="8">
        <f t="shared" si="16"/>
        <v>6.3E-7</v>
      </c>
      <c r="AA113" t="s">
        <v>357</v>
      </c>
      <c r="AB113" t="s">
        <v>311</v>
      </c>
      <c r="AC113">
        <v>251</v>
      </c>
      <c r="AD113" t="s">
        <v>2</v>
      </c>
      <c r="AE113">
        <v>0.5</v>
      </c>
      <c r="AF113" s="9">
        <v>31.6</v>
      </c>
      <c r="AG113" s="9">
        <v>63</v>
      </c>
      <c r="AH113" t="s">
        <v>2</v>
      </c>
      <c r="AI113" s="9">
        <v>1990</v>
      </c>
      <c r="AJ113" t="s">
        <v>271</v>
      </c>
      <c r="AK113" t="s">
        <v>702</v>
      </c>
      <c r="AL113" s="6">
        <f t="shared" si="17"/>
        <v>6.8</v>
      </c>
      <c r="AM113" t="s">
        <v>2</v>
      </c>
      <c r="AN113" s="10" t="s">
        <v>2</v>
      </c>
      <c r="AO113" s="6">
        <f t="shared" si="18"/>
        <v>2584.9024353736818</v>
      </c>
      <c r="AP113" s="8">
        <f t="shared" si="19"/>
        <v>45.600055694758524</v>
      </c>
    </row>
    <row r="114" spans="1:42" x14ac:dyDescent="0.3">
      <c r="A114" t="s">
        <v>693</v>
      </c>
      <c r="B114" t="s">
        <v>2</v>
      </c>
      <c r="C114" t="s">
        <v>739</v>
      </c>
      <c r="D114" t="s">
        <v>740</v>
      </c>
      <c r="E114" t="s">
        <v>277</v>
      </c>
      <c r="F114" t="s">
        <v>277</v>
      </c>
      <c r="G114" t="s">
        <v>415</v>
      </c>
      <c r="H114">
        <v>0</v>
      </c>
      <c r="I114">
        <v>2.2193900000000002</v>
      </c>
      <c r="J114">
        <v>0</v>
      </c>
      <c r="K114">
        <v>1200</v>
      </c>
      <c r="L114" t="s">
        <v>52</v>
      </c>
      <c r="M114" t="s">
        <v>741</v>
      </c>
      <c r="N114" t="s">
        <v>10</v>
      </c>
      <c r="O114" t="s">
        <v>267</v>
      </c>
      <c r="P114" t="s">
        <v>699</v>
      </c>
      <c r="Q114" t="s">
        <v>331</v>
      </c>
      <c r="R114" t="s">
        <v>700</v>
      </c>
      <c r="S114" s="6">
        <f t="shared" si="10"/>
        <v>22</v>
      </c>
      <c r="T114" s="6">
        <f t="shared" si="11"/>
        <v>380.13271108436498</v>
      </c>
      <c r="U114" t="s">
        <v>416</v>
      </c>
      <c r="V114" t="str">
        <f t="shared" si="12"/>
        <v>160nH</v>
      </c>
      <c r="W114" s="7">
        <f t="shared" si="13"/>
        <v>160</v>
      </c>
      <c r="X114" t="str">
        <f t="shared" si="14"/>
        <v>nH</v>
      </c>
      <c r="Y114">
        <f t="shared" si="15"/>
        <v>1.0000000000000001E-9</v>
      </c>
      <c r="Z114" s="8">
        <f t="shared" si="16"/>
        <v>1.6E-7</v>
      </c>
      <c r="AA114" t="s">
        <v>357</v>
      </c>
      <c r="AB114" t="s">
        <v>311</v>
      </c>
      <c r="AC114">
        <v>64</v>
      </c>
      <c r="AD114" t="s">
        <v>2</v>
      </c>
      <c r="AE114">
        <v>0.5</v>
      </c>
      <c r="AF114" s="9">
        <v>31.6</v>
      </c>
      <c r="AG114" s="9">
        <v>63</v>
      </c>
      <c r="AH114" t="s">
        <v>2</v>
      </c>
      <c r="AI114" s="9">
        <v>1990</v>
      </c>
      <c r="AJ114" t="s">
        <v>271</v>
      </c>
      <c r="AK114" t="s">
        <v>702</v>
      </c>
      <c r="AL114" s="6">
        <f t="shared" si="17"/>
        <v>6.8</v>
      </c>
      <c r="AM114" t="s">
        <v>2</v>
      </c>
      <c r="AN114" s="10" t="s">
        <v>2</v>
      </c>
      <c r="AO114" s="6">
        <f t="shared" si="18"/>
        <v>2584.9024353736818</v>
      </c>
      <c r="AP114" s="8">
        <f t="shared" si="19"/>
        <v>90.484805354269284</v>
      </c>
    </row>
    <row r="115" spans="1:42" x14ac:dyDescent="0.3">
      <c r="A115" t="s">
        <v>693</v>
      </c>
      <c r="B115" t="s">
        <v>2</v>
      </c>
      <c r="C115" t="s">
        <v>742</v>
      </c>
      <c r="D115" t="s">
        <v>743</v>
      </c>
      <c r="E115" t="s">
        <v>277</v>
      </c>
      <c r="F115" t="s">
        <v>277</v>
      </c>
      <c r="G115" t="s">
        <v>397</v>
      </c>
      <c r="H115">
        <v>0</v>
      </c>
      <c r="I115">
        <v>2.9709300000000001</v>
      </c>
      <c r="J115">
        <v>0</v>
      </c>
      <c r="K115">
        <v>1200</v>
      </c>
      <c r="L115" t="s">
        <v>52</v>
      </c>
      <c r="M115" t="s">
        <v>698</v>
      </c>
      <c r="N115" t="s">
        <v>10</v>
      </c>
      <c r="O115" t="s">
        <v>267</v>
      </c>
      <c r="P115" t="s">
        <v>699</v>
      </c>
      <c r="Q115" t="s">
        <v>331</v>
      </c>
      <c r="R115" t="s">
        <v>700</v>
      </c>
      <c r="S115" s="6">
        <f t="shared" si="10"/>
        <v>22</v>
      </c>
      <c r="T115" s="6">
        <f t="shared" si="11"/>
        <v>380.13271108436498</v>
      </c>
      <c r="U115" t="s">
        <v>400</v>
      </c>
      <c r="V115" t="str">
        <f t="shared" si="12"/>
        <v>250nH</v>
      </c>
      <c r="W115" s="7">
        <f t="shared" si="13"/>
        <v>250</v>
      </c>
      <c r="X115" t="str">
        <f t="shared" si="14"/>
        <v>nH</v>
      </c>
      <c r="Y115">
        <f t="shared" si="15"/>
        <v>1.0000000000000001E-9</v>
      </c>
      <c r="Z115" s="8">
        <f t="shared" si="16"/>
        <v>2.5000000000000004E-7</v>
      </c>
      <c r="AA115" t="s">
        <v>357</v>
      </c>
      <c r="AB115" t="s">
        <v>311</v>
      </c>
      <c r="AC115">
        <v>100</v>
      </c>
      <c r="AD115" t="s">
        <v>2</v>
      </c>
      <c r="AE115">
        <v>0.5</v>
      </c>
      <c r="AF115" s="9">
        <v>31.6</v>
      </c>
      <c r="AG115" s="9">
        <v>63</v>
      </c>
      <c r="AH115" t="s">
        <v>2</v>
      </c>
      <c r="AI115" s="9">
        <v>1990</v>
      </c>
      <c r="AJ115" t="s">
        <v>271</v>
      </c>
      <c r="AK115" t="s">
        <v>702</v>
      </c>
      <c r="AL115" s="6">
        <f t="shared" si="17"/>
        <v>6.8</v>
      </c>
      <c r="AM115" t="s">
        <v>2</v>
      </c>
      <c r="AN115" s="10" t="s">
        <v>2</v>
      </c>
      <c r="AO115" s="6">
        <f t="shared" si="18"/>
        <v>2584.9024353736818</v>
      </c>
      <c r="AP115" s="8">
        <f t="shared" si="19"/>
        <v>72.387844283415419</v>
      </c>
    </row>
    <row r="116" spans="1:42" x14ac:dyDescent="0.3">
      <c r="A116" t="s">
        <v>693</v>
      </c>
      <c r="B116" t="s">
        <v>2</v>
      </c>
      <c r="C116" t="s">
        <v>744</v>
      </c>
      <c r="D116" t="s">
        <v>745</v>
      </c>
      <c r="E116" t="s">
        <v>277</v>
      </c>
      <c r="F116" t="s">
        <v>277</v>
      </c>
      <c r="G116" t="s">
        <v>580</v>
      </c>
      <c r="H116">
        <v>0</v>
      </c>
      <c r="I116">
        <v>2.9709300000000001</v>
      </c>
      <c r="J116">
        <v>0</v>
      </c>
      <c r="K116">
        <v>1200</v>
      </c>
      <c r="L116" t="s">
        <v>52</v>
      </c>
      <c r="M116" t="s">
        <v>698</v>
      </c>
      <c r="N116" t="s">
        <v>10</v>
      </c>
      <c r="O116" t="s">
        <v>267</v>
      </c>
      <c r="P116" t="s">
        <v>699</v>
      </c>
      <c r="Q116" t="s">
        <v>331</v>
      </c>
      <c r="R116" t="s">
        <v>700</v>
      </c>
      <c r="S116" s="6">
        <f t="shared" si="10"/>
        <v>22</v>
      </c>
      <c r="T116" s="6">
        <f t="shared" si="11"/>
        <v>380.13271108436498</v>
      </c>
      <c r="U116" t="s">
        <v>581</v>
      </c>
      <c r="V116" t="str">
        <f t="shared" si="12"/>
        <v>315nH</v>
      </c>
      <c r="W116" s="7">
        <f t="shared" si="13"/>
        <v>315</v>
      </c>
      <c r="X116" t="str">
        <f t="shared" si="14"/>
        <v>nH</v>
      </c>
      <c r="Y116">
        <f t="shared" si="15"/>
        <v>1.0000000000000001E-9</v>
      </c>
      <c r="Z116" s="8">
        <f t="shared" si="16"/>
        <v>3.15E-7</v>
      </c>
      <c r="AA116" t="s">
        <v>357</v>
      </c>
      <c r="AB116" t="s">
        <v>311</v>
      </c>
      <c r="AC116">
        <v>126</v>
      </c>
      <c r="AD116" t="s">
        <v>2</v>
      </c>
      <c r="AE116">
        <v>0.5</v>
      </c>
      <c r="AF116" s="9">
        <v>31.6</v>
      </c>
      <c r="AG116" s="9">
        <v>63</v>
      </c>
      <c r="AH116" t="s">
        <v>2</v>
      </c>
      <c r="AI116" s="9">
        <v>1990</v>
      </c>
      <c r="AJ116" t="s">
        <v>271</v>
      </c>
      <c r="AK116" t="s">
        <v>702</v>
      </c>
      <c r="AL116" s="6">
        <f t="shared" si="17"/>
        <v>6.8</v>
      </c>
      <c r="AM116" t="s">
        <v>2</v>
      </c>
      <c r="AN116" s="10" t="s">
        <v>2</v>
      </c>
      <c r="AO116" s="6">
        <f t="shared" si="18"/>
        <v>2584.9024353736818</v>
      </c>
      <c r="AP116" s="8">
        <f t="shared" si="19"/>
        <v>64.488217208495996</v>
      </c>
    </row>
    <row r="117" spans="1:42" x14ac:dyDescent="0.3">
      <c r="A117" t="s">
        <v>693</v>
      </c>
      <c r="B117" t="s">
        <v>2</v>
      </c>
      <c r="C117" t="s">
        <v>746</v>
      </c>
      <c r="D117" t="s">
        <v>747</v>
      </c>
      <c r="E117" t="s">
        <v>277</v>
      </c>
      <c r="F117" t="s">
        <v>277</v>
      </c>
      <c r="G117" t="s">
        <v>737</v>
      </c>
      <c r="H117">
        <v>0</v>
      </c>
      <c r="I117">
        <v>2.9709300000000001</v>
      </c>
      <c r="J117">
        <v>0</v>
      </c>
      <c r="K117">
        <v>1200</v>
      </c>
      <c r="L117" t="s">
        <v>52</v>
      </c>
      <c r="M117" t="s">
        <v>698</v>
      </c>
      <c r="N117" t="s">
        <v>10</v>
      </c>
      <c r="O117" t="s">
        <v>267</v>
      </c>
      <c r="P117" t="s">
        <v>699</v>
      </c>
      <c r="Q117" t="s">
        <v>331</v>
      </c>
      <c r="R117" t="s">
        <v>700</v>
      </c>
      <c r="S117" s="6">
        <f t="shared" si="10"/>
        <v>22</v>
      </c>
      <c r="T117" s="6">
        <f t="shared" si="11"/>
        <v>380.13271108436498</v>
      </c>
      <c r="U117" t="s">
        <v>738</v>
      </c>
      <c r="V117" t="str">
        <f t="shared" si="12"/>
        <v>630nH</v>
      </c>
      <c r="W117" s="7">
        <f t="shared" si="13"/>
        <v>630</v>
      </c>
      <c r="X117" t="str">
        <f t="shared" si="14"/>
        <v>nH</v>
      </c>
      <c r="Y117">
        <f t="shared" si="15"/>
        <v>1.0000000000000001E-9</v>
      </c>
      <c r="Z117" s="8">
        <f t="shared" si="16"/>
        <v>6.3E-7</v>
      </c>
      <c r="AA117" t="s">
        <v>357</v>
      </c>
      <c r="AB117" t="s">
        <v>311</v>
      </c>
      <c r="AC117">
        <v>251</v>
      </c>
      <c r="AD117" t="s">
        <v>2</v>
      </c>
      <c r="AE117">
        <v>0.5</v>
      </c>
      <c r="AF117" s="9">
        <v>31.6</v>
      </c>
      <c r="AG117" s="9">
        <v>63</v>
      </c>
      <c r="AH117" t="s">
        <v>2</v>
      </c>
      <c r="AI117" s="9">
        <v>1990</v>
      </c>
      <c r="AJ117" t="s">
        <v>271</v>
      </c>
      <c r="AK117" t="s">
        <v>702</v>
      </c>
      <c r="AL117" s="6">
        <f t="shared" si="17"/>
        <v>6.8</v>
      </c>
      <c r="AM117" t="s">
        <v>2</v>
      </c>
      <c r="AN117" s="10" t="s">
        <v>2</v>
      </c>
      <c r="AO117" s="6">
        <f t="shared" si="18"/>
        <v>2584.9024353736818</v>
      </c>
      <c r="AP117" s="8">
        <f t="shared" si="19"/>
        <v>45.600055694758524</v>
      </c>
    </row>
    <row r="118" spans="1:42" x14ac:dyDescent="0.3">
      <c r="A118" t="s">
        <v>2</v>
      </c>
      <c r="B118" t="s">
        <v>703</v>
      </c>
      <c r="C118" t="s">
        <v>748</v>
      </c>
      <c r="D118" t="s">
        <v>749</v>
      </c>
      <c r="E118" t="s">
        <v>277</v>
      </c>
      <c r="F118" t="s">
        <v>277</v>
      </c>
      <c r="G118" t="s">
        <v>334</v>
      </c>
      <c r="H118">
        <v>0</v>
      </c>
      <c r="I118" t="s">
        <v>750</v>
      </c>
      <c r="J118">
        <v>0</v>
      </c>
      <c r="K118">
        <v>0</v>
      </c>
      <c r="L118" t="s">
        <v>52</v>
      </c>
      <c r="M118" t="s">
        <v>698</v>
      </c>
      <c r="N118" t="s">
        <v>750</v>
      </c>
      <c r="O118" t="s">
        <v>267</v>
      </c>
      <c r="P118" t="s">
        <v>699</v>
      </c>
      <c r="Q118" t="s">
        <v>2</v>
      </c>
      <c r="R118" t="s">
        <v>700</v>
      </c>
      <c r="S118" s="6">
        <f t="shared" si="10"/>
        <v>22</v>
      </c>
      <c r="T118" s="6">
        <f t="shared" si="11"/>
        <v>380.13271108436498</v>
      </c>
      <c r="U118" t="s">
        <v>2</v>
      </c>
      <c r="V118" t="str">
        <f t="shared" si="12"/>
        <v>-</v>
      </c>
      <c r="W118" s="7" t="e">
        <f t="shared" si="13"/>
        <v>#VALUE!</v>
      </c>
      <c r="X118" t="str">
        <f t="shared" si="14"/>
        <v>-</v>
      </c>
      <c r="Y118">
        <f t="shared" si="15"/>
        <v>0</v>
      </c>
      <c r="Z118" s="8" t="e">
        <f t="shared" si="16"/>
        <v>#VALUE!</v>
      </c>
      <c r="AA118" t="s">
        <v>2</v>
      </c>
      <c r="AB118" t="s">
        <v>311</v>
      </c>
      <c r="AC118" t="s">
        <v>2</v>
      </c>
      <c r="AD118" t="s">
        <v>2</v>
      </c>
      <c r="AE118" t="s">
        <v>2</v>
      </c>
      <c r="AF118" s="9" t="s">
        <v>2</v>
      </c>
      <c r="AG118" s="9" t="s">
        <v>2</v>
      </c>
      <c r="AH118" t="s">
        <v>2</v>
      </c>
      <c r="AI118" s="9" t="s">
        <v>2</v>
      </c>
      <c r="AJ118" t="s">
        <v>271</v>
      </c>
      <c r="AK118" t="s">
        <v>702</v>
      </c>
      <c r="AL118" s="6">
        <f t="shared" si="17"/>
        <v>6.8</v>
      </c>
      <c r="AM118" t="s">
        <v>2</v>
      </c>
      <c r="AN118" s="10" t="s">
        <v>2</v>
      </c>
      <c r="AO118" s="6">
        <f t="shared" si="18"/>
        <v>2584.9024353736818</v>
      </c>
      <c r="AP118" s="8" t="e">
        <f t="shared" si="19"/>
        <v>#VALUE!</v>
      </c>
    </row>
    <row r="119" spans="1:42" x14ac:dyDescent="0.3">
      <c r="A119" t="s">
        <v>751</v>
      </c>
      <c r="B119" t="s">
        <v>537</v>
      </c>
      <c r="C119" t="s">
        <v>752</v>
      </c>
      <c r="D119" t="s">
        <v>753</v>
      </c>
      <c r="E119" t="s">
        <v>527</v>
      </c>
      <c r="F119" t="s">
        <v>527</v>
      </c>
      <c r="G119" t="s">
        <v>388</v>
      </c>
      <c r="H119">
        <v>256</v>
      </c>
      <c r="I119">
        <v>1.8</v>
      </c>
      <c r="J119">
        <v>0</v>
      </c>
      <c r="K119">
        <v>1</v>
      </c>
      <c r="L119" t="s">
        <v>11</v>
      </c>
      <c r="M119" t="s">
        <v>2</v>
      </c>
      <c r="N119" t="s">
        <v>10</v>
      </c>
      <c r="O119" t="s">
        <v>267</v>
      </c>
      <c r="P119" t="s">
        <v>644</v>
      </c>
      <c r="Q119" t="s">
        <v>540</v>
      </c>
      <c r="R119" t="s">
        <v>754</v>
      </c>
      <c r="S119" s="6">
        <f t="shared" si="10"/>
        <v>17.899999999999999</v>
      </c>
      <c r="T119" s="6">
        <f t="shared" si="11"/>
        <v>251.64942553417637</v>
      </c>
      <c r="U119" t="s">
        <v>2</v>
      </c>
      <c r="V119" t="str">
        <f t="shared" si="12"/>
        <v>-</v>
      </c>
      <c r="W119" s="7" t="e">
        <f t="shared" si="13"/>
        <v>#VALUE!</v>
      </c>
      <c r="X119" t="str">
        <f t="shared" si="14"/>
        <v>-</v>
      </c>
      <c r="Y119">
        <f t="shared" si="15"/>
        <v>0</v>
      </c>
      <c r="Z119" s="8" t="e">
        <f t="shared" si="16"/>
        <v>#VALUE!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s="9" t="s">
        <v>2</v>
      </c>
      <c r="AG119" s="9" t="s">
        <v>2</v>
      </c>
      <c r="AH119" t="s">
        <v>2</v>
      </c>
      <c r="AI119" s="9" t="s">
        <v>2</v>
      </c>
      <c r="AJ119" t="s">
        <v>271</v>
      </c>
      <c r="AK119" t="s">
        <v>755</v>
      </c>
      <c r="AL119" s="6">
        <f t="shared" si="17"/>
        <v>10.6</v>
      </c>
      <c r="AM119" t="s">
        <v>2</v>
      </c>
      <c r="AN119" s="10" t="s">
        <v>2</v>
      </c>
      <c r="AO119" s="6">
        <f t="shared" si="18"/>
        <v>2667.4839106622694</v>
      </c>
      <c r="AP119" s="8" t="e">
        <f t="shared" si="19"/>
        <v>#VALUE!</v>
      </c>
    </row>
    <row r="120" spans="1:42" x14ac:dyDescent="0.3">
      <c r="A120" t="s">
        <v>751</v>
      </c>
      <c r="B120" t="s">
        <v>537</v>
      </c>
      <c r="C120" t="s">
        <v>756</v>
      </c>
      <c r="D120" t="s">
        <v>757</v>
      </c>
      <c r="E120" t="s">
        <v>527</v>
      </c>
      <c r="F120" t="s">
        <v>527</v>
      </c>
      <c r="G120" t="s">
        <v>388</v>
      </c>
      <c r="H120">
        <v>0</v>
      </c>
      <c r="I120">
        <v>1.37</v>
      </c>
      <c r="J120">
        <v>0</v>
      </c>
      <c r="K120">
        <v>1</v>
      </c>
      <c r="L120" t="s">
        <v>11</v>
      </c>
      <c r="M120" t="s">
        <v>2</v>
      </c>
      <c r="N120" t="s">
        <v>10</v>
      </c>
      <c r="O120" t="s">
        <v>267</v>
      </c>
      <c r="P120" t="s">
        <v>644</v>
      </c>
      <c r="Q120" t="s">
        <v>528</v>
      </c>
      <c r="R120" t="s">
        <v>754</v>
      </c>
      <c r="S120" s="6">
        <f t="shared" si="10"/>
        <v>17.899999999999999</v>
      </c>
      <c r="T120" s="6">
        <f t="shared" si="11"/>
        <v>251.64942553417637</v>
      </c>
      <c r="U120" t="s">
        <v>2</v>
      </c>
      <c r="V120" t="str">
        <f t="shared" si="12"/>
        <v>-</v>
      </c>
      <c r="W120" s="7" t="e">
        <f t="shared" si="13"/>
        <v>#VALUE!</v>
      </c>
      <c r="X120" t="str">
        <f t="shared" si="14"/>
        <v>-</v>
      </c>
      <c r="Y120">
        <f t="shared" si="15"/>
        <v>0</v>
      </c>
      <c r="Z120" s="8" t="e">
        <f t="shared" si="16"/>
        <v>#VALUE!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s="9" t="s">
        <v>2</v>
      </c>
      <c r="AG120" s="9" t="s">
        <v>2</v>
      </c>
      <c r="AH120" t="s">
        <v>2</v>
      </c>
      <c r="AI120" s="9" t="s">
        <v>2</v>
      </c>
      <c r="AJ120" t="s">
        <v>271</v>
      </c>
      <c r="AK120" t="s">
        <v>755</v>
      </c>
      <c r="AL120" s="6">
        <f t="shared" si="17"/>
        <v>10.6</v>
      </c>
      <c r="AM120" t="s">
        <v>2</v>
      </c>
      <c r="AN120" s="10" t="s">
        <v>2</v>
      </c>
      <c r="AO120" s="6">
        <f t="shared" si="18"/>
        <v>2667.4839106622694</v>
      </c>
      <c r="AP120" s="8" t="e">
        <f t="shared" si="19"/>
        <v>#VALUE!</v>
      </c>
    </row>
    <row r="121" spans="1:42" x14ac:dyDescent="0.3">
      <c r="A121" t="s">
        <v>758</v>
      </c>
      <c r="B121" t="s">
        <v>635</v>
      </c>
      <c r="C121" t="s">
        <v>759</v>
      </c>
      <c r="D121" t="s">
        <v>760</v>
      </c>
      <c r="E121" t="s">
        <v>527</v>
      </c>
      <c r="F121" t="s">
        <v>527</v>
      </c>
      <c r="G121" t="s">
        <v>388</v>
      </c>
      <c r="H121">
        <v>750</v>
      </c>
      <c r="I121">
        <v>2.2599999999999998</v>
      </c>
      <c r="J121">
        <v>0</v>
      </c>
      <c r="K121">
        <v>1</v>
      </c>
      <c r="L121" t="s">
        <v>11</v>
      </c>
      <c r="M121" t="s">
        <v>2</v>
      </c>
      <c r="N121" t="s">
        <v>10</v>
      </c>
      <c r="O121" t="s">
        <v>267</v>
      </c>
      <c r="P121" t="s">
        <v>644</v>
      </c>
      <c r="Q121" t="s">
        <v>528</v>
      </c>
      <c r="R121" t="s">
        <v>645</v>
      </c>
      <c r="S121" s="6">
        <f t="shared" si="10"/>
        <v>18.399999999999999</v>
      </c>
      <c r="T121" s="6">
        <f t="shared" si="11"/>
        <v>265.90440219984004</v>
      </c>
      <c r="U121" t="s">
        <v>2</v>
      </c>
      <c r="V121" t="str">
        <f t="shared" si="12"/>
        <v>-</v>
      </c>
      <c r="W121" s="7" t="e">
        <f t="shared" si="13"/>
        <v>#VALUE!</v>
      </c>
      <c r="X121" t="str">
        <f t="shared" si="14"/>
        <v>-</v>
      </c>
      <c r="Y121">
        <f t="shared" si="15"/>
        <v>0</v>
      </c>
      <c r="Z121" s="8" t="e">
        <f t="shared" si="16"/>
        <v>#VALUE!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s="9" t="s">
        <v>2</v>
      </c>
      <c r="AG121" s="9" t="s">
        <v>2</v>
      </c>
      <c r="AH121" t="s">
        <v>2</v>
      </c>
      <c r="AI121" s="9" t="s">
        <v>2</v>
      </c>
      <c r="AJ121" t="s">
        <v>271</v>
      </c>
      <c r="AK121" t="s">
        <v>755</v>
      </c>
      <c r="AL121" s="6">
        <f t="shared" si="17"/>
        <v>10.6</v>
      </c>
      <c r="AM121" t="s">
        <v>2</v>
      </c>
      <c r="AN121" s="10" t="s">
        <v>2</v>
      </c>
      <c r="AO121" s="6">
        <f t="shared" si="18"/>
        <v>2818.5866633183041</v>
      </c>
      <c r="AP121" s="8" t="e">
        <f t="shared" si="19"/>
        <v>#VALUE!</v>
      </c>
    </row>
    <row r="122" spans="1:42" x14ac:dyDescent="0.3">
      <c r="A122" t="s">
        <v>761</v>
      </c>
      <c r="B122" t="s">
        <v>635</v>
      </c>
      <c r="C122" t="s">
        <v>762</v>
      </c>
      <c r="D122" t="s">
        <v>763</v>
      </c>
      <c r="E122" t="s">
        <v>527</v>
      </c>
      <c r="F122" t="s">
        <v>527</v>
      </c>
      <c r="G122" t="s">
        <v>634</v>
      </c>
      <c r="H122">
        <v>0</v>
      </c>
      <c r="I122" t="s">
        <v>750</v>
      </c>
      <c r="J122">
        <v>0</v>
      </c>
      <c r="K122">
        <v>0</v>
      </c>
      <c r="L122" t="s">
        <v>11</v>
      </c>
      <c r="M122" t="s">
        <v>2</v>
      </c>
      <c r="N122" t="s">
        <v>750</v>
      </c>
      <c r="O122" t="s">
        <v>267</v>
      </c>
      <c r="P122" t="s">
        <v>644</v>
      </c>
      <c r="Q122" t="s">
        <v>2</v>
      </c>
      <c r="R122" t="s">
        <v>645</v>
      </c>
      <c r="S122" s="6">
        <f t="shared" si="10"/>
        <v>18.399999999999999</v>
      </c>
      <c r="T122" s="6">
        <f t="shared" si="11"/>
        <v>265.90440219984004</v>
      </c>
      <c r="U122" t="s">
        <v>764</v>
      </c>
      <c r="V122" t="str">
        <f t="shared" si="12"/>
        <v>4µH</v>
      </c>
      <c r="W122" s="7">
        <f t="shared" si="13"/>
        <v>4</v>
      </c>
      <c r="X122" t="str">
        <f t="shared" si="14"/>
        <v>µH</v>
      </c>
      <c r="Y122">
        <f t="shared" si="15"/>
        <v>9.9999999999999995E-7</v>
      </c>
      <c r="Z122" s="8">
        <f t="shared" si="16"/>
        <v>3.9999999999999998E-6</v>
      </c>
      <c r="AA122" t="s">
        <v>269</v>
      </c>
      <c r="AB122" t="s">
        <v>270</v>
      </c>
      <c r="AC122">
        <v>1900</v>
      </c>
      <c r="AD122" t="s">
        <v>2</v>
      </c>
      <c r="AE122">
        <v>0.59699999999999998</v>
      </c>
      <c r="AF122" s="9">
        <v>25.8</v>
      </c>
      <c r="AG122" s="9">
        <v>43.3</v>
      </c>
      <c r="AH122">
        <v>36</v>
      </c>
      <c r="AI122" s="9">
        <v>1120</v>
      </c>
      <c r="AJ122" t="s">
        <v>271</v>
      </c>
      <c r="AK122" t="s">
        <v>755</v>
      </c>
      <c r="AL122" s="6">
        <f t="shared" si="17"/>
        <v>10.6</v>
      </c>
      <c r="AM122" t="s">
        <v>2</v>
      </c>
      <c r="AN122" s="10" t="s">
        <v>2</v>
      </c>
      <c r="AO122" s="6">
        <f t="shared" si="18"/>
        <v>2818.5866633183041</v>
      </c>
      <c r="AP122" s="8">
        <f t="shared" si="19"/>
        <v>18.096961070853858</v>
      </c>
    </row>
    <row r="123" spans="1:42" x14ac:dyDescent="0.3">
      <c r="A123" t="s">
        <v>765</v>
      </c>
      <c r="B123" t="s">
        <v>766</v>
      </c>
      <c r="C123" t="s">
        <v>767</v>
      </c>
      <c r="D123" t="s">
        <v>768</v>
      </c>
      <c r="E123" t="s">
        <v>277</v>
      </c>
      <c r="F123" t="s">
        <v>277</v>
      </c>
      <c r="G123" t="s">
        <v>737</v>
      </c>
      <c r="H123">
        <v>837</v>
      </c>
      <c r="I123">
        <v>7.11</v>
      </c>
      <c r="J123">
        <v>0</v>
      </c>
      <c r="K123">
        <v>1</v>
      </c>
      <c r="L123" t="s">
        <v>52</v>
      </c>
      <c r="M123" t="s">
        <v>769</v>
      </c>
      <c r="N123" t="s">
        <v>10</v>
      </c>
      <c r="O123" t="s">
        <v>267</v>
      </c>
      <c r="P123" t="s">
        <v>770</v>
      </c>
      <c r="Q123" t="s">
        <v>331</v>
      </c>
      <c r="R123" t="s">
        <v>771</v>
      </c>
      <c r="S123" s="6">
        <f t="shared" si="10"/>
        <v>26</v>
      </c>
      <c r="T123" s="6">
        <f t="shared" si="11"/>
        <v>530.92915845667505</v>
      </c>
      <c r="U123" t="s">
        <v>738</v>
      </c>
      <c r="V123" t="str">
        <f t="shared" si="12"/>
        <v>630nH</v>
      </c>
      <c r="W123" s="7">
        <f t="shared" si="13"/>
        <v>630</v>
      </c>
      <c r="X123" t="str">
        <f t="shared" si="14"/>
        <v>nH</v>
      </c>
      <c r="Y123">
        <f t="shared" si="15"/>
        <v>1.0000000000000001E-9</v>
      </c>
      <c r="Z123" s="8">
        <f t="shared" si="16"/>
        <v>6.3E-7</v>
      </c>
      <c r="AA123" t="s">
        <v>357</v>
      </c>
      <c r="AB123" t="s">
        <v>311</v>
      </c>
      <c r="AC123">
        <v>201</v>
      </c>
      <c r="AD123" t="s">
        <v>2</v>
      </c>
      <c r="AE123">
        <v>0.4</v>
      </c>
      <c r="AF123" s="9">
        <v>37.200000000000003</v>
      </c>
      <c r="AG123" s="9">
        <v>93</v>
      </c>
      <c r="AH123">
        <v>76.5</v>
      </c>
      <c r="AI123" s="9">
        <v>3460</v>
      </c>
      <c r="AJ123" t="s">
        <v>271</v>
      </c>
      <c r="AK123" t="s">
        <v>772</v>
      </c>
      <c r="AL123" s="6">
        <f t="shared" si="17"/>
        <v>8.15</v>
      </c>
      <c r="AM123" t="s">
        <v>2</v>
      </c>
      <c r="AN123" s="10" t="s">
        <v>2</v>
      </c>
      <c r="AO123" s="6">
        <f t="shared" si="18"/>
        <v>4327.0726414219016</v>
      </c>
      <c r="AP123" s="8">
        <f t="shared" si="19"/>
        <v>45.600055694758524</v>
      </c>
    </row>
    <row r="124" spans="1:42" x14ac:dyDescent="0.3">
      <c r="A124" t="s">
        <v>765</v>
      </c>
      <c r="B124" t="s">
        <v>2</v>
      </c>
      <c r="C124" t="s">
        <v>773</v>
      </c>
      <c r="D124" t="s">
        <v>774</v>
      </c>
      <c r="E124" t="s">
        <v>277</v>
      </c>
      <c r="F124" t="s">
        <v>277</v>
      </c>
      <c r="G124" t="s">
        <v>775</v>
      </c>
      <c r="H124">
        <v>589</v>
      </c>
      <c r="I124">
        <v>3.88</v>
      </c>
      <c r="J124">
        <v>0</v>
      </c>
      <c r="K124">
        <v>1</v>
      </c>
      <c r="L124" t="s">
        <v>52</v>
      </c>
      <c r="M124" t="s">
        <v>769</v>
      </c>
      <c r="N124" t="s">
        <v>10</v>
      </c>
      <c r="O124" t="s">
        <v>267</v>
      </c>
      <c r="P124" t="s">
        <v>770</v>
      </c>
      <c r="Q124" t="s">
        <v>474</v>
      </c>
      <c r="R124" t="s">
        <v>771</v>
      </c>
      <c r="S124" s="6">
        <f t="shared" si="10"/>
        <v>26</v>
      </c>
      <c r="T124" s="6">
        <f t="shared" si="11"/>
        <v>530.92915845667505</v>
      </c>
      <c r="U124" t="s">
        <v>422</v>
      </c>
      <c r="V124" t="str">
        <f t="shared" si="12"/>
        <v>5.5µH</v>
      </c>
      <c r="W124" s="7">
        <f t="shared" si="13"/>
        <v>5.5</v>
      </c>
      <c r="X124" t="str">
        <f t="shared" si="14"/>
        <v>µH</v>
      </c>
      <c r="Y124">
        <f t="shared" si="15"/>
        <v>9.9999999999999995E-7</v>
      </c>
      <c r="Z124" s="8">
        <f t="shared" si="16"/>
        <v>5.4999999999999999E-6</v>
      </c>
      <c r="AA124" t="s">
        <v>326</v>
      </c>
      <c r="AB124" t="s">
        <v>270</v>
      </c>
      <c r="AC124">
        <v>1620</v>
      </c>
      <c r="AD124">
        <v>2200</v>
      </c>
      <c r="AE124">
        <v>0.37</v>
      </c>
      <c r="AF124" s="9">
        <v>40</v>
      </c>
      <c r="AG124" s="9">
        <v>108</v>
      </c>
      <c r="AH124">
        <v>87</v>
      </c>
      <c r="AI124" s="9">
        <v>4320</v>
      </c>
      <c r="AJ124" t="s">
        <v>271</v>
      </c>
      <c r="AK124" t="s">
        <v>772</v>
      </c>
      <c r="AL124" s="6">
        <f t="shared" si="17"/>
        <v>8.15</v>
      </c>
      <c r="AM124" t="s">
        <v>2</v>
      </c>
      <c r="AN124" s="10" t="s">
        <v>2</v>
      </c>
      <c r="AO124" s="6">
        <f t="shared" si="18"/>
        <v>4327.0726414219016</v>
      </c>
      <c r="AP124" s="8">
        <f t="shared" si="19"/>
        <v>15.433140256662549</v>
      </c>
    </row>
    <row r="125" spans="1:42" x14ac:dyDescent="0.3">
      <c r="A125" t="s">
        <v>765</v>
      </c>
      <c r="B125" t="s">
        <v>776</v>
      </c>
      <c r="C125" t="s">
        <v>777</v>
      </c>
      <c r="D125" t="s">
        <v>778</v>
      </c>
      <c r="E125" t="s">
        <v>277</v>
      </c>
      <c r="F125" t="s">
        <v>277</v>
      </c>
      <c r="G125" t="s">
        <v>779</v>
      </c>
      <c r="H125">
        <v>530</v>
      </c>
      <c r="I125">
        <v>11.01</v>
      </c>
      <c r="J125">
        <v>0</v>
      </c>
      <c r="K125">
        <v>1</v>
      </c>
      <c r="L125" t="s">
        <v>52</v>
      </c>
      <c r="M125" t="s">
        <v>769</v>
      </c>
      <c r="N125" t="s">
        <v>10</v>
      </c>
      <c r="O125" t="s">
        <v>267</v>
      </c>
      <c r="P125" t="s">
        <v>770</v>
      </c>
      <c r="Q125" t="s">
        <v>290</v>
      </c>
      <c r="R125" t="s">
        <v>771</v>
      </c>
      <c r="S125" s="6">
        <f t="shared" si="10"/>
        <v>26</v>
      </c>
      <c r="T125" s="6">
        <f t="shared" si="11"/>
        <v>530.92915845667505</v>
      </c>
      <c r="U125" t="s">
        <v>366</v>
      </c>
      <c r="V125" t="str">
        <f t="shared" si="12"/>
        <v>100nH</v>
      </c>
      <c r="W125" s="7">
        <f t="shared" si="13"/>
        <v>100</v>
      </c>
      <c r="X125" t="str">
        <f t="shared" si="14"/>
        <v>nH</v>
      </c>
      <c r="Y125">
        <f t="shared" si="15"/>
        <v>1.0000000000000001E-9</v>
      </c>
      <c r="Z125" s="8">
        <f t="shared" si="16"/>
        <v>1.0000000000000001E-7</v>
      </c>
      <c r="AA125" t="s">
        <v>357</v>
      </c>
      <c r="AB125" t="s">
        <v>311</v>
      </c>
      <c r="AC125">
        <v>32</v>
      </c>
      <c r="AD125">
        <v>80</v>
      </c>
      <c r="AE125">
        <v>0.4</v>
      </c>
      <c r="AF125" s="9">
        <v>37.200000000000003</v>
      </c>
      <c r="AG125" s="9">
        <v>93</v>
      </c>
      <c r="AH125">
        <v>76.5</v>
      </c>
      <c r="AI125" s="9">
        <v>3460</v>
      </c>
      <c r="AJ125" t="s">
        <v>271</v>
      </c>
      <c r="AK125" t="s">
        <v>772</v>
      </c>
      <c r="AL125" s="6">
        <f t="shared" si="17"/>
        <v>8.15</v>
      </c>
      <c r="AM125" t="s">
        <v>2</v>
      </c>
      <c r="AN125" s="10" t="s">
        <v>2</v>
      </c>
      <c r="AO125" s="6">
        <f t="shared" si="18"/>
        <v>4327.0726414219016</v>
      </c>
      <c r="AP125" s="8">
        <f t="shared" si="19"/>
        <v>114.45523142259596</v>
      </c>
    </row>
    <row r="126" spans="1:42" x14ac:dyDescent="0.3">
      <c r="A126" t="s">
        <v>765</v>
      </c>
      <c r="B126" t="s">
        <v>780</v>
      </c>
      <c r="C126" t="s">
        <v>781</v>
      </c>
      <c r="D126" t="s">
        <v>782</v>
      </c>
      <c r="E126" t="s">
        <v>277</v>
      </c>
      <c r="F126" t="s">
        <v>277</v>
      </c>
      <c r="G126" t="s">
        <v>783</v>
      </c>
      <c r="H126">
        <v>277</v>
      </c>
      <c r="I126">
        <v>4.63</v>
      </c>
      <c r="J126">
        <v>0</v>
      </c>
      <c r="K126">
        <v>1</v>
      </c>
      <c r="L126" t="s">
        <v>52</v>
      </c>
      <c r="M126" t="s">
        <v>769</v>
      </c>
      <c r="N126" t="s">
        <v>10</v>
      </c>
      <c r="O126" t="s">
        <v>267</v>
      </c>
      <c r="P126" t="s">
        <v>770</v>
      </c>
      <c r="Q126" t="s">
        <v>281</v>
      </c>
      <c r="R126" t="s">
        <v>771</v>
      </c>
      <c r="S126" s="6">
        <f t="shared" si="10"/>
        <v>26</v>
      </c>
      <c r="T126" s="6">
        <f t="shared" si="11"/>
        <v>530.92915845667505</v>
      </c>
      <c r="U126" t="s">
        <v>784</v>
      </c>
      <c r="V126" t="str">
        <f t="shared" si="12"/>
        <v>9.7µH</v>
      </c>
      <c r="W126" s="7">
        <f t="shared" si="13"/>
        <v>9.6999999999999993</v>
      </c>
      <c r="X126" t="str">
        <f t="shared" si="14"/>
        <v>µH</v>
      </c>
      <c r="Y126">
        <f t="shared" si="15"/>
        <v>9.9999999999999995E-7</v>
      </c>
      <c r="Z126" s="8">
        <f t="shared" si="16"/>
        <v>9.6999999999999986E-6</v>
      </c>
      <c r="AA126" t="s">
        <v>326</v>
      </c>
      <c r="AB126" t="s">
        <v>270</v>
      </c>
      <c r="AC126">
        <v>2860</v>
      </c>
      <c r="AD126">
        <v>4300</v>
      </c>
      <c r="AE126">
        <v>0.37</v>
      </c>
      <c r="AF126" s="9">
        <v>40</v>
      </c>
      <c r="AG126" s="9">
        <v>108</v>
      </c>
      <c r="AH126">
        <v>87</v>
      </c>
      <c r="AI126" s="9">
        <v>4320</v>
      </c>
      <c r="AJ126" t="s">
        <v>271</v>
      </c>
      <c r="AK126" t="s">
        <v>772</v>
      </c>
      <c r="AL126" s="6">
        <f t="shared" si="17"/>
        <v>8.15</v>
      </c>
      <c r="AM126" t="s">
        <v>2</v>
      </c>
      <c r="AN126" s="10" t="s">
        <v>2</v>
      </c>
      <c r="AO126" s="6">
        <f t="shared" si="18"/>
        <v>4327.0726414219016</v>
      </c>
      <c r="AP126" s="8">
        <f t="shared" si="19"/>
        <v>11.621168030441371</v>
      </c>
    </row>
    <row r="127" spans="1:42" x14ac:dyDescent="0.3">
      <c r="A127" t="s">
        <v>765</v>
      </c>
      <c r="B127" t="s">
        <v>2</v>
      </c>
      <c r="C127" t="s">
        <v>785</v>
      </c>
      <c r="D127" t="s">
        <v>786</v>
      </c>
      <c r="E127" t="s">
        <v>277</v>
      </c>
      <c r="F127" t="s">
        <v>277</v>
      </c>
      <c r="G127" t="s">
        <v>787</v>
      </c>
      <c r="H127">
        <v>617</v>
      </c>
      <c r="I127">
        <v>5.52</v>
      </c>
      <c r="J127">
        <v>0</v>
      </c>
      <c r="K127">
        <v>1</v>
      </c>
      <c r="L127" t="s">
        <v>52</v>
      </c>
      <c r="M127" t="s">
        <v>769</v>
      </c>
      <c r="N127" t="s">
        <v>10</v>
      </c>
      <c r="O127" t="s">
        <v>267</v>
      </c>
      <c r="P127" t="s">
        <v>770</v>
      </c>
      <c r="Q127" t="s">
        <v>421</v>
      </c>
      <c r="R127" t="s">
        <v>771</v>
      </c>
      <c r="S127" s="6">
        <f t="shared" si="10"/>
        <v>26</v>
      </c>
      <c r="T127" s="6">
        <f t="shared" si="11"/>
        <v>530.92915845667505</v>
      </c>
      <c r="U127" t="s">
        <v>788</v>
      </c>
      <c r="V127" t="str">
        <f t="shared" si="12"/>
        <v>22µH</v>
      </c>
      <c r="W127" s="7">
        <f t="shared" si="13"/>
        <v>22</v>
      </c>
      <c r="X127" t="str">
        <f t="shared" si="14"/>
        <v>µH</v>
      </c>
      <c r="Y127">
        <f t="shared" si="15"/>
        <v>9.9999999999999995E-7</v>
      </c>
      <c r="Z127" s="8">
        <f t="shared" si="16"/>
        <v>2.1999999999999999E-5</v>
      </c>
      <c r="AA127" t="s">
        <v>284</v>
      </c>
      <c r="AB127" t="s">
        <v>270</v>
      </c>
      <c r="AC127">
        <v>6480</v>
      </c>
      <c r="AD127">
        <v>10000</v>
      </c>
      <c r="AE127">
        <v>0.37</v>
      </c>
      <c r="AF127" s="9">
        <v>40</v>
      </c>
      <c r="AG127" s="9">
        <v>108</v>
      </c>
      <c r="AH127">
        <v>87</v>
      </c>
      <c r="AI127" s="9">
        <v>4320</v>
      </c>
      <c r="AJ127" t="s">
        <v>271</v>
      </c>
      <c r="AK127" t="s">
        <v>772</v>
      </c>
      <c r="AL127" s="6">
        <f t="shared" si="17"/>
        <v>8.15</v>
      </c>
      <c r="AM127" t="s">
        <v>2</v>
      </c>
      <c r="AN127" s="10" t="s">
        <v>2</v>
      </c>
      <c r="AO127" s="6">
        <f t="shared" si="18"/>
        <v>4327.0726414219016</v>
      </c>
      <c r="AP127" s="8">
        <f t="shared" si="19"/>
        <v>7.7165701283312744</v>
      </c>
    </row>
    <row r="128" spans="1:42" x14ac:dyDescent="0.3">
      <c r="A128" t="s">
        <v>765</v>
      </c>
      <c r="B128" t="s">
        <v>789</v>
      </c>
      <c r="C128" t="s">
        <v>790</v>
      </c>
      <c r="D128" t="s">
        <v>791</v>
      </c>
      <c r="E128" t="s">
        <v>277</v>
      </c>
      <c r="F128" t="s">
        <v>277</v>
      </c>
      <c r="G128" t="s">
        <v>792</v>
      </c>
      <c r="H128">
        <v>273</v>
      </c>
      <c r="I128">
        <v>5.21</v>
      </c>
      <c r="J128">
        <v>0</v>
      </c>
      <c r="K128">
        <v>1</v>
      </c>
      <c r="L128" t="s">
        <v>52</v>
      </c>
      <c r="M128" t="s">
        <v>769</v>
      </c>
      <c r="N128" t="s">
        <v>10</v>
      </c>
      <c r="O128" t="s">
        <v>267</v>
      </c>
      <c r="P128" t="s">
        <v>770</v>
      </c>
      <c r="Q128" t="s">
        <v>331</v>
      </c>
      <c r="R128" t="s">
        <v>771</v>
      </c>
      <c r="S128" s="6">
        <f t="shared" si="10"/>
        <v>26</v>
      </c>
      <c r="T128" s="6">
        <f t="shared" si="11"/>
        <v>530.92915845667505</v>
      </c>
      <c r="U128" t="s">
        <v>793</v>
      </c>
      <c r="V128" t="str">
        <f t="shared" si="12"/>
        <v>4.9µH</v>
      </c>
      <c r="W128" s="7">
        <f t="shared" si="13"/>
        <v>4.9000000000000004</v>
      </c>
      <c r="X128" t="str">
        <f t="shared" si="14"/>
        <v>µH</v>
      </c>
      <c r="Y128">
        <f t="shared" si="15"/>
        <v>9.9999999999999995E-7</v>
      </c>
      <c r="Z128" s="8">
        <f t="shared" si="16"/>
        <v>4.9000000000000005E-6</v>
      </c>
      <c r="AA128" t="s">
        <v>326</v>
      </c>
      <c r="AB128" t="s">
        <v>270</v>
      </c>
      <c r="AC128">
        <v>1560</v>
      </c>
      <c r="AD128" t="s">
        <v>2</v>
      </c>
      <c r="AE128">
        <v>0.4</v>
      </c>
      <c r="AF128" s="9">
        <v>37.200000000000003</v>
      </c>
      <c r="AG128" s="9">
        <v>93</v>
      </c>
      <c r="AH128">
        <v>76.5</v>
      </c>
      <c r="AI128" s="9">
        <v>3460</v>
      </c>
      <c r="AJ128" t="s">
        <v>271</v>
      </c>
      <c r="AK128" t="s">
        <v>772</v>
      </c>
      <c r="AL128" s="6">
        <f t="shared" si="17"/>
        <v>8.15</v>
      </c>
      <c r="AM128" t="s">
        <v>2</v>
      </c>
      <c r="AN128" s="10" t="s">
        <v>2</v>
      </c>
      <c r="AO128" s="6">
        <f t="shared" si="18"/>
        <v>4327.0726414219016</v>
      </c>
      <c r="AP128" s="8">
        <f t="shared" si="19"/>
        <v>16.350747346085139</v>
      </c>
    </row>
    <row r="129" spans="1:42" x14ac:dyDescent="0.3">
      <c r="A129" t="s">
        <v>765</v>
      </c>
      <c r="B129" t="s">
        <v>794</v>
      </c>
      <c r="C129" t="s">
        <v>795</v>
      </c>
      <c r="D129" t="s">
        <v>796</v>
      </c>
      <c r="E129" t="s">
        <v>277</v>
      </c>
      <c r="F129" t="s">
        <v>277</v>
      </c>
      <c r="G129" t="s">
        <v>557</v>
      </c>
      <c r="H129">
        <v>244</v>
      </c>
      <c r="I129">
        <v>8.02</v>
      </c>
      <c r="J129">
        <v>0</v>
      </c>
      <c r="K129">
        <v>1</v>
      </c>
      <c r="L129" t="s">
        <v>11</v>
      </c>
      <c r="M129" t="s">
        <v>769</v>
      </c>
      <c r="N129" t="s">
        <v>10</v>
      </c>
      <c r="O129" t="s">
        <v>267</v>
      </c>
      <c r="P129" t="s">
        <v>770</v>
      </c>
      <c r="Q129" t="s">
        <v>295</v>
      </c>
      <c r="R129" t="s">
        <v>771</v>
      </c>
      <c r="S129" s="6">
        <f t="shared" si="10"/>
        <v>26</v>
      </c>
      <c r="T129" s="6">
        <f t="shared" si="11"/>
        <v>530.92915845667505</v>
      </c>
      <c r="U129" t="s">
        <v>366</v>
      </c>
      <c r="V129" t="str">
        <f t="shared" si="12"/>
        <v>100nH</v>
      </c>
      <c r="W129" s="7">
        <f t="shared" si="13"/>
        <v>100</v>
      </c>
      <c r="X129" t="str">
        <f t="shared" si="14"/>
        <v>nH</v>
      </c>
      <c r="Y129">
        <f t="shared" si="15"/>
        <v>1.0000000000000001E-9</v>
      </c>
      <c r="Z129" s="8">
        <f t="shared" si="16"/>
        <v>1.0000000000000001E-7</v>
      </c>
      <c r="AA129" t="s">
        <v>357</v>
      </c>
      <c r="AB129" t="s">
        <v>311</v>
      </c>
      <c r="AC129">
        <v>32</v>
      </c>
      <c r="AD129">
        <v>750</v>
      </c>
      <c r="AE129">
        <v>0.4</v>
      </c>
      <c r="AF129" s="9">
        <v>37.200000000000003</v>
      </c>
      <c r="AG129" s="9">
        <v>93</v>
      </c>
      <c r="AH129">
        <v>76.5</v>
      </c>
      <c r="AI129" s="9">
        <v>3460</v>
      </c>
      <c r="AJ129" t="s">
        <v>271</v>
      </c>
      <c r="AK129" t="s">
        <v>772</v>
      </c>
      <c r="AL129" s="6">
        <f t="shared" si="17"/>
        <v>8.15</v>
      </c>
      <c r="AM129" t="s">
        <v>2</v>
      </c>
      <c r="AN129" s="10" t="s">
        <v>2</v>
      </c>
      <c r="AO129" s="6">
        <f t="shared" si="18"/>
        <v>4327.0726414219016</v>
      </c>
      <c r="AP129" s="8">
        <f t="shared" si="19"/>
        <v>114.45523142259596</v>
      </c>
    </row>
    <row r="130" spans="1:42" x14ac:dyDescent="0.3">
      <c r="A130" t="s">
        <v>765</v>
      </c>
      <c r="B130" t="s">
        <v>2</v>
      </c>
      <c r="C130" t="s">
        <v>797</v>
      </c>
      <c r="D130" t="s">
        <v>798</v>
      </c>
      <c r="E130" t="s">
        <v>277</v>
      </c>
      <c r="F130" t="s">
        <v>277</v>
      </c>
      <c r="G130" t="s">
        <v>522</v>
      </c>
      <c r="H130">
        <v>0</v>
      </c>
      <c r="I130">
        <v>5.42</v>
      </c>
      <c r="J130">
        <v>0</v>
      </c>
      <c r="K130">
        <v>1</v>
      </c>
      <c r="L130" t="s">
        <v>52</v>
      </c>
      <c r="M130" t="s">
        <v>769</v>
      </c>
      <c r="N130" t="s">
        <v>10</v>
      </c>
      <c r="O130" t="s">
        <v>267</v>
      </c>
      <c r="P130" t="s">
        <v>770</v>
      </c>
      <c r="Q130" t="s">
        <v>331</v>
      </c>
      <c r="R130" t="s">
        <v>771</v>
      </c>
      <c r="S130" s="6">
        <f t="shared" ref="S130:S193" si="20">MID(R130,SEARCH("(",R130)+1,SEARCH("m",R130)-SEARCH("(",R130)-1)+0</f>
        <v>26</v>
      </c>
      <c r="T130" s="6">
        <f t="shared" ref="T130:T193" si="21">PI()*(S130/2)^2</f>
        <v>530.92915845667505</v>
      </c>
      <c r="U130" t="s">
        <v>523</v>
      </c>
      <c r="V130" t="str">
        <f t="shared" ref="V130:V193" si="22">SUBSTITUTE(U130, " ","")</f>
        <v>400nH</v>
      </c>
      <c r="W130" s="7">
        <f t="shared" ref="W130:W193" si="23">VALUE(TRIM(SUBSTITUTE(V130,X130,"")))</f>
        <v>400</v>
      </c>
      <c r="X130" t="str">
        <f t="shared" ref="X130:X193" si="24">RIGHT(V130,2)</f>
        <v>nH</v>
      </c>
      <c r="Y130">
        <f t="shared" ref="Y130:Y193" si="25">IF(X130="µH",0.000001, IF(X130="nH",0.000000001,0))</f>
        <v>1.0000000000000001E-9</v>
      </c>
      <c r="Z130" s="8">
        <f t="shared" ref="Z130:Z193" si="26">Y130*W130</f>
        <v>4.0000000000000003E-7</v>
      </c>
      <c r="AA130" t="s">
        <v>357</v>
      </c>
      <c r="AB130" t="s">
        <v>311</v>
      </c>
      <c r="AC130">
        <v>127</v>
      </c>
      <c r="AD130" t="s">
        <v>2</v>
      </c>
      <c r="AE130">
        <v>0.4</v>
      </c>
      <c r="AF130" s="9">
        <v>37.200000000000003</v>
      </c>
      <c r="AG130" s="9">
        <v>93</v>
      </c>
      <c r="AH130">
        <v>76.5</v>
      </c>
      <c r="AI130" s="9">
        <v>3460</v>
      </c>
      <c r="AJ130" t="s">
        <v>271</v>
      </c>
      <c r="AK130" t="s">
        <v>772</v>
      </c>
      <c r="AL130" s="6">
        <f t="shared" ref="AL130:AL193" si="27">MID(AK130,SEARCH("(",AK130)+1,SEARCH("m",AK130)-SEARCH("(",AK130)-1)+0</f>
        <v>8.15</v>
      </c>
      <c r="AM130" t="s">
        <v>2</v>
      </c>
      <c r="AN130" s="10" t="s">
        <v>2</v>
      </c>
      <c r="AO130" s="6">
        <f t="shared" ref="AO130:AO193" si="28">PI()*(S130/2)^2*AL130</f>
        <v>4327.0726414219016</v>
      </c>
      <c r="AP130" s="8">
        <f t="shared" ref="AP130:AP193" si="29">SQRT(0.00131/Z130)</f>
        <v>57.227615711297979</v>
      </c>
    </row>
    <row r="131" spans="1:42" x14ac:dyDescent="0.3">
      <c r="A131" t="s">
        <v>765</v>
      </c>
      <c r="B131" t="s">
        <v>2</v>
      </c>
      <c r="C131" t="s">
        <v>799</v>
      </c>
      <c r="D131" t="s">
        <v>800</v>
      </c>
      <c r="E131" t="s">
        <v>277</v>
      </c>
      <c r="F131" t="s">
        <v>277</v>
      </c>
      <c r="G131" t="s">
        <v>397</v>
      </c>
      <c r="H131">
        <v>0</v>
      </c>
      <c r="I131">
        <v>3.4263400000000002</v>
      </c>
      <c r="J131">
        <v>0</v>
      </c>
      <c r="K131">
        <v>800</v>
      </c>
      <c r="L131" t="s">
        <v>52</v>
      </c>
      <c r="M131" t="s">
        <v>769</v>
      </c>
      <c r="N131" t="s">
        <v>10</v>
      </c>
      <c r="O131" t="s">
        <v>267</v>
      </c>
      <c r="P131" t="s">
        <v>770</v>
      </c>
      <c r="Q131" t="s">
        <v>331</v>
      </c>
      <c r="R131" t="s">
        <v>771</v>
      </c>
      <c r="S131" s="6">
        <f t="shared" si="20"/>
        <v>26</v>
      </c>
      <c r="T131" s="6">
        <f t="shared" si="21"/>
        <v>530.92915845667505</v>
      </c>
      <c r="U131" t="s">
        <v>400</v>
      </c>
      <c r="V131" t="str">
        <f t="shared" si="22"/>
        <v>250nH</v>
      </c>
      <c r="W131" s="7">
        <f t="shared" si="23"/>
        <v>250</v>
      </c>
      <c r="X131" t="str">
        <f t="shared" si="24"/>
        <v>nH</v>
      </c>
      <c r="Y131">
        <f t="shared" si="25"/>
        <v>1.0000000000000001E-9</v>
      </c>
      <c r="Z131" s="8">
        <f t="shared" si="26"/>
        <v>2.5000000000000004E-7</v>
      </c>
      <c r="AA131" t="s">
        <v>357</v>
      </c>
      <c r="AB131" t="s">
        <v>311</v>
      </c>
      <c r="AC131">
        <v>80</v>
      </c>
      <c r="AD131" t="s">
        <v>2</v>
      </c>
      <c r="AE131">
        <v>0.4</v>
      </c>
      <c r="AF131" s="9">
        <v>37.200000000000003</v>
      </c>
      <c r="AG131" s="9">
        <v>93</v>
      </c>
      <c r="AH131">
        <v>76.5</v>
      </c>
      <c r="AI131" s="9">
        <v>3460</v>
      </c>
      <c r="AJ131" t="s">
        <v>271</v>
      </c>
      <c r="AK131" t="s">
        <v>772</v>
      </c>
      <c r="AL131" s="6">
        <f t="shared" si="27"/>
        <v>8.15</v>
      </c>
      <c r="AM131" t="s">
        <v>2</v>
      </c>
      <c r="AN131" s="10" t="s">
        <v>2</v>
      </c>
      <c r="AO131" s="6">
        <f t="shared" si="28"/>
        <v>4327.0726414219016</v>
      </c>
      <c r="AP131" s="8">
        <f t="shared" si="29"/>
        <v>72.387844283415419</v>
      </c>
    </row>
    <row r="132" spans="1:42" x14ac:dyDescent="0.3">
      <c r="A132" t="s">
        <v>765</v>
      </c>
      <c r="B132" t="s">
        <v>2</v>
      </c>
      <c r="C132" t="s">
        <v>801</v>
      </c>
      <c r="D132" t="s">
        <v>802</v>
      </c>
      <c r="E132" t="s">
        <v>277</v>
      </c>
      <c r="F132" t="s">
        <v>277</v>
      </c>
      <c r="G132" t="s">
        <v>522</v>
      </c>
      <c r="H132">
        <v>0</v>
      </c>
      <c r="I132">
        <v>3.4263400000000002</v>
      </c>
      <c r="J132">
        <v>0</v>
      </c>
      <c r="K132">
        <v>800</v>
      </c>
      <c r="L132" t="s">
        <v>52</v>
      </c>
      <c r="M132" t="s">
        <v>769</v>
      </c>
      <c r="N132" t="s">
        <v>10</v>
      </c>
      <c r="O132" t="s">
        <v>267</v>
      </c>
      <c r="P132" t="s">
        <v>770</v>
      </c>
      <c r="Q132" t="s">
        <v>331</v>
      </c>
      <c r="R132" t="s">
        <v>771</v>
      </c>
      <c r="S132" s="6">
        <f t="shared" si="20"/>
        <v>26</v>
      </c>
      <c r="T132" s="6">
        <f t="shared" si="21"/>
        <v>530.92915845667505</v>
      </c>
      <c r="U132" t="s">
        <v>523</v>
      </c>
      <c r="V132" t="str">
        <f t="shared" si="22"/>
        <v>400nH</v>
      </c>
      <c r="W132" s="7">
        <f t="shared" si="23"/>
        <v>400</v>
      </c>
      <c r="X132" t="str">
        <f t="shared" si="24"/>
        <v>nH</v>
      </c>
      <c r="Y132">
        <f t="shared" si="25"/>
        <v>1.0000000000000001E-9</v>
      </c>
      <c r="Z132" s="8">
        <f t="shared" si="26"/>
        <v>4.0000000000000003E-7</v>
      </c>
      <c r="AA132" t="s">
        <v>357</v>
      </c>
      <c r="AB132" t="s">
        <v>311</v>
      </c>
      <c r="AC132">
        <v>127</v>
      </c>
      <c r="AD132" t="s">
        <v>2</v>
      </c>
      <c r="AE132">
        <v>0.4</v>
      </c>
      <c r="AF132" s="9">
        <v>37.200000000000003</v>
      </c>
      <c r="AG132" s="9">
        <v>93</v>
      </c>
      <c r="AH132">
        <v>76.5</v>
      </c>
      <c r="AI132" s="9">
        <v>3460</v>
      </c>
      <c r="AJ132" t="s">
        <v>271</v>
      </c>
      <c r="AK132" t="s">
        <v>772</v>
      </c>
      <c r="AL132" s="6">
        <f t="shared" si="27"/>
        <v>8.15</v>
      </c>
      <c r="AM132" t="s">
        <v>2</v>
      </c>
      <c r="AN132" s="10" t="s">
        <v>2</v>
      </c>
      <c r="AO132" s="6">
        <f t="shared" si="28"/>
        <v>4327.0726414219016</v>
      </c>
      <c r="AP132" s="8">
        <f t="shared" si="29"/>
        <v>57.227615711297979</v>
      </c>
    </row>
    <row r="133" spans="1:42" x14ac:dyDescent="0.3">
      <c r="A133" t="s">
        <v>765</v>
      </c>
      <c r="B133" t="s">
        <v>2</v>
      </c>
      <c r="C133" t="s">
        <v>803</v>
      </c>
      <c r="D133" t="s">
        <v>804</v>
      </c>
      <c r="E133" t="s">
        <v>277</v>
      </c>
      <c r="F133" t="s">
        <v>277</v>
      </c>
      <c r="G133" t="s">
        <v>787</v>
      </c>
      <c r="H133">
        <v>0</v>
      </c>
      <c r="I133">
        <v>2.7065000000000001</v>
      </c>
      <c r="J133">
        <v>0</v>
      </c>
      <c r="K133">
        <v>800</v>
      </c>
      <c r="L133" t="s">
        <v>52</v>
      </c>
      <c r="M133" t="s">
        <v>769</v>
      </c>
      <c r="N133" t="s">
        <v>10</v>
      </c>
      <c r="O133" t="s">
        <v>267</v>
      </c>
      <c r="P133" t="s">
        <v>770</v>
      </c>
      <c r="Q133" t="s">
        <v>421</v>
      </c>
      <c r="R133" t="s">
        <v>771</v>
      </c>
      <c r="S133" s="6">
        <f t="shared" si="20"/>
        <v>26</v>
      </c>
      <c r="T133" s="6">
        <f t="shared" si="21"/>
        <v>530.92915845667505</v>
      </c>
      <c r="U133" t="s">
        <v>788</v>
      </c>
      <c r="V133" t="str">
        <f t="shared" si="22"/>
        <v>22µH</v>
      </c>
      <c r="W133" s="7">
        <f t="shared" si="23"/>
        <v>22</v>
      </c>
      <c r="X133" t="str">
        <f t="shared" si="24"/>
        <v>µH</v>
      </c>
      <c r="Y133">
        <f t="shared" si="25"/>
        <v>9.9999999999999995E-7</v>
      </c>
      <c r="Z133" s="8">
        <f t="shared" si="26"/>
        <v>2.1999999999999999E-5</v>
      </c>
      <c r="AA133" t="s">
        <v>284</v>
      </c>
      <c r="AB133" t="s">
        <v>270</v>
      </c>
      <c r="AC133">
        <v>6480</v>
      </c>
      <c r="AD133">
        <v>2300</v>
      </c>
      <c r="AE133">
        <v>0.4</v>
      </c>
      <c r="AF133" s="9">
        <v>37.200000000000003</v>
      </c>
      <c r="AG133" s="9">
        <v>93</v>
      </c>
      <c r="AH133">
        <v>76.5</v>
      </c>
      <c r="AI133" s="9">
        <v>3460</v>
      </c>
      <c r="AJ133" t="s">
        <v>271</v>
      </c>
      <c r="AK133" t="s">
        <v>772</v>
      </c>
      <c r="AL133" s="6">
        <f t="shared" si="27"/>
        <v>8.15</v>
      </c>
      <c r="AM133" t="s">
        <v>2</v>
      </c>
      <c r="AN133" s="10" t="s">
        <v>2</v>
      </c>
      <c r="AO133" s="6">
        <f t="shared" si="28"/>
        <v>4327.0726414219016</v>
      </c>
      <c r="AP133" s="8">
        <f t="shared" si="29"/>
        <v>7.7165701283312744</v>
      </c>
    </row>
    <row r="134" spans="1:42" x14ac:dyDescent="0.3">
      <c r="A134" t="s">
        <v>765</v>
      </c>
      <c r="B134" t="s">
        <v>2</v>
      </c>
      <c r="C134" t="s">
        <v>805</v>
      </c>
      <c r="D134" t="s">
        <v>806</v>
      </c>
      <c r="E134" t="s">
        <v>277</v>
      </c>
      <c r="F134" t="s">
        <v>277</v>
      </c>
      <c r="G134" t="s">
        <v>783</v>
      </c>
      <c r="H134">
        <v>0</v>
      </c>
      <c r="I134">
        <v>2.2273900000000002</v>
      </c>
      <c r="J134">
        <v>0</v>
      </c>
      <c r="K134">
        <v>800</v>
      </c>
      <c r="L134" t="s">
        <v>52</v>
      </c>
      <c r="M134" t="s">
        <v>769</v>
      </c>
      <c r="N134" t="s">
        <v>10</v>
      </c>
      <c r="O134" t="s">
        <v>267</v>
      </c>
      <c r="P134" t="s">
        <v>770</v>
      </c>
      <c r="Q134" t="s">
        <v>281</v>
      </c>
      <c r="R134" t="s">
        <v>771</v>
      </c>
      <c r="S134" s="6">
        <f t="shared" si="20"/>
        <v>26</v>
      </c>
      <c r="T134" s="6">
        <f t="shared" si="21"/>
        <v>530.92915845667505</v>
      </c>
      <c r="U134" t="s">
        <v>784</v>
      </c>
      <c r="V134" t="str">
        <f t="shared" si="22"/>
        <v>9.7µH</v>
      </c>
      <c r="W134" s="7">
        <f t="shared" si="23"/>
        <v>9.6999999999999993</v>
      </c>
      <c r="X134" t="str">
        <f t="shared" si="24"/>
        <v>µH</v>
      </c>
      <c r="Y134">
        <f t="shared" si="25"/>
        <v>9.9999999999999995E-7</v>
      </c>
      <c r="Z134" s="8">
        <f t="shared" si="26"/>
        <v>9.6999999999999986E-6</v>
      </c>
      <c r="AA134" t="s">
        <v>326</v>
      </c>
      <c r="AB134" t="s">
        <v>270</v>
      </c>
      <c r="AC134">
        <v>2860</v>
      </c>
      <c r="AD134">
        <v>4300</v>
      </c>
      <c r="AE134">
        <v>0.4</v>
      </c>
      <c r="AF134" s="9">
        <v>37.200000000000003</v>
      </c>
      <c r="AG134" s="9">
        <v>93</v>
      </c>
      <c r="AH134">
        <v>76.5</v>
      </c>
      <c r="AI134" s="9">
        <v>3460</v>
      </c>
      <c r="AJ134" t="s">
        <v>271</v>
      </c>
      <c r="AK134" t="s">
        <v>772</v>
      </c>
      <c r="AL134" s="6">
        <f t="shared" si="27"/>
        <v>8.15</v>
      </c>
      <c r="AM134" t="s">
        <v>2</v>
      </c>
      <c r="AN134" s="10" t="s">
        <v>2</v>
      </c>
      <c r="AO134" s="6">
        <f t="shared" si="28"/>
        <v>4327.0726414219016</v>
      </c>
      <c r="AP134" s="8">
        <f t="shared" si="29"/>
        <v>11.621168030441371</v>
      </c>
    </row>
    <row r="135" spans="1:42" x14ac:dyDescent="0.3">
      <c r="A135" t="s">
        <v>765</v>
      </c>
      <c r="B135" t="s">
        <v>2</v>
      </c>
      <c r="C135" t="s">
        <v>807</v>
      </c>
      <c r="D135" t="s">
        <v>808</v>
      </c>
      <c r="E135" t="s">
        <v>277</v>
      </c>
      <c r="F135" t="s">
        <v>277</v>
      </c>
      <c r="G135" t="s">
        <v>809</v>
      </c>
      <c r="H135">
        <v>0</v>
      </c>
      <c r="I135">
        <v>3.8652899999999999</v>
      </c>
      <c r="J135">
        <v>0</v>
      </c>
      <c r="K135">
        <v>800</v>
      </c>
      <c r="L135" t="s">
        <v>52</v>
      </c>
      <c r="M135" t="s">
        <v>769</v>
      </c>
      <c r="N135" t="s">
        <v>10</v>
      </c>
      <c r="O135" t="s">
        <v>267</v>
      </c>
      <c r="P135" t="s">
        <v>770</v>
      </c>
      <c r="Q135" t="s">
        <v>295</v>
      </c>
      <c r="R135" t="s">
        <v>771</v>
      </c>
      <c r="S135" s="6">
        <f t="shared" si="20"/>
        <v>26</v>
      </c>
      <c r="T135" s="6">
        <f t="shared" si="21"/>
        <v>530.92915845667505</v>
      </c>
      <c r="U135" t="s">
        <v>416</v>
      </c>
      <c r="V135" t="str">
        <f t="shared" si="22"/>
        <v>160nH</v>
      </c>
      <c r="W135" s="7">
        <f t="shared" si="23"/>
        <v>160</v>
      </c>
      <c r="X135" t="str">
        <f t="shared" si="24"/>
        <v>nH</v>
      </c>
      <c r="Y135">
        <f t="shared" si="25"/>
        <v>1.0000000000000001E-9</v>
      </c>
      <c r="Z135" s="8">
        <f t="shared" si="26"/>
        <v>1.6E-7</v>
      </c>
      <c r="AA135" t="s">
        <v>357</v>
      </c>
      <c r="AB135" t="s">
        <v>311</v>
      </c>
      <c r="AC135">
        <v>51</v>
      </c>
      <c r="AD135">
        <v>750</v>
      </c>
      <c r="AE135">
        <v>0.4</v>
      </c>
      <c r="AF135" s="9">
        <v>37.200000000000003</v>
      </c>
      <c r="AG135" s="9">
        <v>93</v>
      </c>
      <c r="AH135">
        <v>76.5</v>
      </c>
      <c r="AI135" s="9">
        <v>3460</v>
      </c>
      <c r="AJ135" t="s">
        <v>271</v>
      </c>
      <c r="AK135" t="s">
        <v>772</v>
      </c>
      <c r="AL135" s="6">
        <f t="shared" si="27"/>
        <v>8.15</v>
      </c>
      <c r="AM135" t="s">
        <v>2</v>
      </c>
      <c r="AN135" s="10" t="s">
        <v>2</v>
      </c>
      <c r="AO135" s="6">
        <f t="shared" si="28"/>
        <v>4327.0726414219016</v>
      </c>
      <c r="AP135" s="8">
        <f t="shared" si="29"/>
        <v>90.484805354269284</v>
      </c>
    </row>
    <row r="136" spans="1:42" x14ac:dyDescent="0.3">
      <c r="A136" t="s">
        <v>765</v>
      </c>
      <c r="B136" t="s">
        <v>2</v>
      </c>
      <c r="C136" t="s">
        <v>810</v>
      </c>
      <c r="D136" t="s">
        <v>811</v>
      </c>
      <c r="E136" t="s">
        <v>277</v>
      </c>
      <c r="F136" t="s">
        <v>277</v>
      </c>
      <c r="G136" t="s">
        <v>361</v>
      </c>
      <c r="H136">
        <v>0</v>
      </c>
      <c r="I136">
        <v>2.6095899999999999</v>
      </c>
      <c r="J136">
        <v>0</v>
      </c>
      <c r="K136">
        <v>800</v>
      </c>
      <c r="L136" t="s">
        <v>52</v>
      </c>
      <c r="M136" t="s">
        <v>769</v>
      </c>
      <c r="N136" t="s">
        <v>10</v>
      </c>
      <c r="O136" t="s">
        <v>267</v>
      </c>
      <c r="P136" t="s">
        <v>770</v>
      </c>
      <c r="Q136" t="s">
        <v>331</v>
      </c>
      <c r="R136" t="s">
        <v>771</v>
      </c>
      <c r="S136" s="6">
        <f t="shared" si="20"/>
        <v>26</v>
      </c>
      <c r="T136" s="6">
        <f t="shared" si="21"/>
        <v>530.92915845667505</v>
      </c>
      <c r="U136" t="s">
        <v>362</v>
      </c>
      <c r="V136" t="str">
        <f t="shared" si="22"/>
        <v>1µH</v>
      </c>
      <c r="W136" s="7">
        <f t="shared" si="23"/>
        <v>1</v>
      </c>
      <c r="X136" t="str">
        <f t="shared" si="24"/>
        <v>µH</v>
      </c>
      <c r="Y136">
        <f t="shared" si="25"/>
        <v>9.9999999999999995E-7</v>
      </c>
      <c r="Z136" s="8">
        <f t="shared" si="26"/>
        <v>9.9999999999999995E-7</v>
      </c>
      <c r="AA136" t="s">
        <v>310</v>
      </c>
      <c r="AB136" t="s">
        <v>311</v>
      </c>
      <c r="AC136">
        <v>318</v>
      </c>
      <c r="AD136" t="s">
        <v>2</v>
      </c>
      <c r="AE136">
        <v>0.4</v>
      </c>
      <c r="AF136" s="9">
        <v>37.200000000000003</v>
      </c>
      <c r="AG136" s="9">
        <v>93</v>
      </c>
      <c r="AH136">
        <v>76.5</v>
      </c>
      <c r="AI136" s="9">
        <v>3460</v>
      </c>
      <c r="AJ136" t="s">
        <v>271</v>
      </c>
      <c r="AK136" t="s">
        <v>772</v>
      </c>
      <c r="AL136" s="6">
        <f t="shared" si="27"/>
        <v>8.15</v>
      </c>
      <c r="AM136" t="s">
        <v>2</v>
      </c>
      <c r="AN136" s="10" t="s">
        <v>2</v>
      </c>
      <c r="AO136" s="6">
        <f t="shared" si="28"/>
        <v>4327.0726414219016</v>
      </c>
      <c r="AP136" s="8">
        <f t="shared" si="29"/>
        <v>36.193922141707716</v>
      </c>
    </row>
    <row r="137" spans="1:42" x14ac:dyDescent="0.3">
      <c r="A137" t="s">
        <v>765</v>
      </c>
      <c r="B137" t="s">
        <v>2</v>
      </c>
      <c r="C137" t="s">
        <v>812</v>
      </c>
      <c r="D137" t="s">
        <v>813</v>
      </c>
      <c r="E137" t="s">
        <v>277</v>
      </c>
      <c r="F137" t="s">
        <v>277</v>
      </c>
      <c r="G137" t="s">
        <v>580</v>
      </c>
      <c r="H137">
        <v>0</v>
      </c>
      <c r="I137">
        <v>3.4263400000000002</v>
      </c>
      <c r="J137">
        <v>0</v>
      </c>
      <c r="K137">
        <v>800</v>
      </c>
      <c r="L137" t="s">
        <v>52</v>
      </c>
      <c r="M137" t="s">
        <v>769</v>
      </c>
      <c r="N137" t="s">
        <v>10</v>
      </c>
      <c r="O137" t="s">
        <v>267</v>
      </c>
      <c r="P137" t="s">
        <v>770</v>
      </c>
      <c r="Q137" t="s">
        <v>331</v>
      </c>
      <c r="R137" t="s">
        <v>771</v>
      </c>
      <c r="S137" s="6">
        <f t="shared" si="20"/>
        <v>26</v>
      </c>
      <c r="T137" s="6">
        <f t="shared" si="21"/>
        <v>530.92915845667505</v>
      </c>
      <c r="U137" t="s">
        <v>581</v>
      </c>
      <c r="V137" t="str">
        <f t="shared" si="22"/>
        <v>315nH</v>
      </c>
      <c r="W137" s="7">
        <f t="shared" si="23"/>
        <v>315</v>
      </c>
      <c r="X137" t="str">
        <f t="shared" si="24"/>
        <v>nH</v>
      </c>
      <c r="Y137">
        <f t="shared" si="25"/>
        <v>1.0000000000000001E-9</v>
      </c>
      <c r="Z137" s="8">
        <f t="shared" si="26"/>
        <v>3.15E-7</v>
      </c>
      <c r="AA137" t="s">
        <v>357</v>
      </c>
      <c r="AB137" t="s">
        <v>311</v>
      </c>
      <c r="AC137">
        <v>100</v>
      </c>
      <c r="AD137" t="s">
        <v>2</v>
      </c>
      <c r="AE137">
        <v>0.4</v>
      </c>
      <c r="AF137" s="9">
        <v>37.200000000000003</v>
      </c>
      <c r="AG137" s="9">
        <v>93</v>
      </c>
      <c r="AH137">
        <v>76.5</v>
      </c>
      <c r="AI137" s="9">
        <v>3460</v>
      </c>
      <c r="AJ137" t="s">
        <v>271</v>
      </c>
      <c r="AK137" t="s">
        <v>772</v>
      </c>
      <c r="AL137" s="6">
        <f t="shared" si="27"/>
        <v>8.15</v>
      </c>
      <c r="AM137" t="s">
        <v>2</v>
      </c>
      <c r="AN137" s="10" t="s">
        <v>2</v>
      </c>
      <c r="AO137" s="6">
        <f t="shared" si="28"/>
        <v>4327.0726414219016</v>
      </c>
      <c r="AP137" s="8">
        <f t="shared" si="29"/>
        <v>64.488217208495996</v>
      </c>
    </row>
    <row r="138" spans="1:42" x14ac:dyDescent="0.3">
      <c r="A138" t="s">
        <v>765</v>
      </c>
      <c r="B138" t="s">
        <v>2</v>
      </c>
      <c r="C138" t="s">
        <v>814</v>
      </c>
      <c r="D138" t="s">
        <v>815</v>
      </c>
      <c r="E138" t="s">
        <v>277</v>
      </c>
      <c r="F138" t="s">
        <v>277</v>
      </c>
      <c r="G138" t="s">
        <v>415</v>
      </c>
      <c r="H138">
        <v>0</v>
      </c>
      <c r="I138">
        <v>3.4263400000000002</v>
      </c>
      <c r="J138">
        <v>0</v>
      </c>
      <c r="K138">
        <v>800</v>
      </c>
      <c r="L138" t="s">
        <v>52</v>
      </c>
      <c r="M138" t="s">
        <v>769</v>
      </c>
      <c r="N138" t="s">
        <v>10</v>
      </c>
      <c r="O138" t="s">
        <v>267</v>
      </c>
      <c r="P138" t="s">
        <v>770</v>
      </c>
      <c r="Q138" t="s">
        <v>331</v>
      </c>
      <c r="R138" t="s">
        <v>771</v>
      </c>
      <c r="S138" s="6">
        <f t="shared" si="20"/>
        <v>26</v>
      </c>
      <c r="T138" s="6">
        <f t="shared" si="21"/>
        <v>530.92915845667505</v>
      </c>
      <c r="U138" t="s">
        <v>416</v>
      </c>
      <c r="V138" t="str">
        <f t="shared" si="22"/>
        <v>160nH</v>
      </c>
      <c r="W138" s="7">
        <f t="shared" si="23"/>
        <v>160</v>
      </c>
      <c r="X138" t="str">
        <f t="shared" si="24"/>
        <v>nH</v>
      </c>
      <c r="Y138">
        <f t="shared" si="25"/>
        <v>1.0000000000000001E-9</v>
      </c>
      <c r="Z138" s="8">
        <f t="shared" si="26"/>
        <v>1.6E-7</v>
      </c>
      <c r="AA138" t="s">
        <v>357</v>
      </c>
      <c r="AB138" t="s">
        <v>311</v>
      </c>
      <c r="AC138">
        <v>51</v>
      </c>
      <c r="AD138" t="s">
        <v>2</v>
      </c>
      <c r="AE138">
        <v>0.4</v>
      </c>
      <c r="AF138" s="9">
        <v>37.200000000000003</v>
      </c>
      <c r="AG138" s="9">
        <v>93</v>
      </c>
      <c r="AH138">
        <v>76.5</v>
      </c>
      <c r="AI138" s="9">
        <v>3460</v>
      </c>
      <c r="AJ138" t="s">
        <v>271</v>
      </c>
      <c r="AK138" t="s">
        <v>772</v>
      </c>
      <c r="AL138" s="6">
        <f t="shared" si="27"/>
        <v>8.15</v>
      </c>
      <c r="AM138" t="s">
        <v>2</v>
      </c>
      <c r="AN138" s="10" t="s">
        <v>2</v>
      </c>
      <c r="AO138" s="6">
        <f t="shared" si="28"/>
        <v>4327.0726414219016</v>
      </c>
      <c r="AP138" s="8">
        <f t="shared" si="29"/>
        <v>90.484805354269284</v>
      </c>
    </row>
    <row r="139" spans="1:42" x14ac:dyDescent="0.3">
      <c r="A139" t="s">
        <v>765</v>
      </c>
      <c r="B139" t="s">
        <v>2</v>
      </c>
      <c r="C139" t="s">
        <v>816</v>
      </c>
      <c r="D139" t="s">
        <v>817</v>
      </c>
      <c r="E139" t="s">
        <v>277</v>
      </c>
      <c r="F139" t="s">
        <v>277</v>
      </c>
      <c r="G139" t="s">
        <v>330</v>
      </c>
      <c r="H139">
        <v>0</v>
      </c>
      <c r="I139">
        <v>3.4263400000000002</v>
      </c>
      <c r="J139">
        <v>0</v>
      </c>
      <c r="K139">
        <v>800</v>
      </c>
      <c r="L139" t="s">
        <v>52</v>
      </c>
      <c r="M139" t="s">
        <v>769</v>
      </c>
      <c r="N139" t="s">
        <v>10</v>
      </c>
      <c r="O139" t="s">
        <v>267</v>
      </c>
      <c r="P139" t="s">
        <v>770</v>
      </c>
      <c r="Q139" t="s">
        <v>331</v>
      </c>
      <c r="R139" t="s">
        <v>771</v>
      </c>
      <c r="S139" s="6">
        <f t="shared" si="20"/>
        <v>26</v>
      </c>
      <c r="T139" s="6">
        <f t="shared" si="21"/>
        <v>530.92915845667505</v>
      </c>
      <c r="U139" t="s">
        <v>304</v>
      </c>
      <c r="V139" t="str">
        <f t="shared" si="22"/>
        <v>800nH</v>
      </c>
      <c r="W139" s="7">
        <f t="shared" si="23"/>
        <v>800</v>
      </c>
      <c r="X139" t="str">
        <f t="shared" si="24"/>
        <v>nH</v>
      </c>
      <c r="Y139">
        <f t="shared" si="25"/>
        <v>1.0000000000000001E-9</v>
      </c>
      <c r="Z139" s="8">
        <f t="shared" si="26"/>
        <v>8.0000000000000007E-7</v>
      </c>
      <c r="AA139" t="s">
        <v>357</v>
      </c>
      <c r="AB139" t="s">
        <v>311</v>
      </c>
      <c r="AC139">
        <v>255</v>
      </c>
      <c r="AD139" t="s">
        <v>2</v>
      </c>
      <c r="AE139">
        <v>0.4</v>
      </c>
      <c r="AF139" s="9">
        <v>37.200000000000003</v>
      </c>
      <c r="AG139" s="9">
        <v>93</v>
      </c>
      <c r="AH139">
        <v>76.5</v>
      </c>
      <c r="AI139" s="9">
        <v>3460</v>
      </c>
      <c r="AJ139" t="s">
        <v>271</v>
      </c>
      <c r="AK139" t="s">
        <v>772</v>
      </c>
      <c r="AL139" s="6">
        <f t="shared" si="27"/>
        <v>8.15</v>
      </c>
      <c r="AM139" t="s">
        <v>2</v>
      </c>
      <c r="AN139" s="10" t="s">
        <v>2</v>
      </c>
      <c r="AO139" s="6">
        <f t="shared" si="28"/>
        <v>4327.0726414219016</v>
      </c>
      <c r="AP139" s="8">
        <f t="shared" si="29"/>
        <v>40.46603514059661</v>
      </c>
    </row>
    <row r="140" spans="1:42" x14ac:dyDescent="0.3">
      <c r="A140" t="s">
        <v>765</v>
      </c>
      <c r="B140" t="s">
        <v>2</v>
      </c>
      <c r="C140" t="s">
        <v>818</v>
      </c>
      <c r="D140" t="s">
        <v>819</v>
      </c>
      <c r="E140" t="s">
        <v>277</v>
      </c>
      <c r="F140" t="s">
        <v>277</v>
      </c>
      <c r="G140" t="s">
        <v>737</v>
      </c>
      <c r="H140">
        <v>0</v>
      </c>
      <c r="I140">
        <v>2.6095899999999999</v>
      </c>
      <c r="J140">
        <v>0</v>
      </c>
      <c r="K140">
        <v>800</v>
      </c>
      <c r="L140" t="s">
        <v>52</v>
      </c>
      <c r="M140" t="s">
        <v>769</v>
      </c>
      <c r="N140" t="s">
        <v>10</v>
      </c>
      <c r="O140" t="s">
        <v>267</v>
      </c>
      <c r="P140" t="s">
        <v>770</v>
      </c>
      <c r="Q140" t="s">
        <v>331</v>
      </c>
      <c r="R140" t="s">
        <v>771</v>
      </c>
      <c r="S140" s="6">
        <f t="shared" si="20"/>
        <v>26</v>
      </c>
      <c r="T140" s="6">
        <f t="shared" si="21"/>
        <v>530.92915845667505</v>
      </c>
      <c r="U140" t="s">
        <v>738</v>
      </c>
      <c r="V140" t="str">
        <f t="shared" si="22"/>
        <v>630nH</v>
      </c>
      <c r="W140" s="7">
        <f t="shared" si="23"/>
        <v>630</v>
      </c>
      <c r="X140" t="str">
        <f t="shared" si="24"/>
        <v>nH</v>
      </c>
      <c r="Y140">
        <f t="shared" si="25"/>
        <v>1.0000000000000001E-9</v>
      </c>
      <c r="Z140" s="8">
        <f t="shared" si="26"/>
        <v>6.3E-7</v>
      </c>
      <c r="AA140" t="s">
        <v>357</v>
      </c>
      <c r="AB140" t="s">
        <v>311</v>
      </c>
      <c r="AC140">
        <v>201</v>
      </c>
      <c r="AD140" t="s">
        <v>2</v>
      </c>
      <c r="AE140">
        <v>0.4</v>
      </c>
      <c r="AF140" s="9">
        <v>37.200000000000003</v>
      </c>
      <c r="AG140" s="9">
        <v>93</v>
      </c>
      <c r="AH140">
        <v>76.5</v>
      </c>
      <c r="AI140" s="9">
        <v>3460</v>
      </c>
      <c r="AJ140" t="s">
        <v>271</v>
      </c>
      <c r="AK140" t="s">
        <v>772</v>
      </c>
      <c r="AL140" s="6">
        <f t="shared" si="27"/>
        <v>8.15</v>
      </c>
      <c r="AM140" t="s">
        <v>2</v>
      </c>
      <c r="AN140" s="10" t="s">
        <v>2</v>
      </c>
      <c r="AO140" s="6">
        <f t="shared" si="28"/>
        <v>4327.0726414219016</v>
      </c>
      <c r="AP140" s="8">
        <f t="shared" si="29"/>
        <v>45.600055694758524</v>
      </c>
    </row>
    <row r="141" spans="1:42" x14ac:dyDescent="0.3">
      <c r="A141" t="s">
        <v>820</v>
      </c>
      <c r="B141" t="s">
        <v>635</v>
      </c>
      <c r="C141" t="s">
        <v>821</v>
      </c>
      <c r="D141" t="s">
        <v>822</v>
      </c>
      <c r="E141" t="s">
        <v>527</v>
      </c>
      <c r="F141" t="s">
        <v>527</v>
      </c>
      <c r="G141" t="s">
        <v>388</v>
      </c>
      <c r="H141">
        <v>938</v>
      </c>
      <c r="I141">
        <v>2.56</v>
      </c>
      <c r="J141">
        <v>0</v>
      </c>
      <c r="K141">
        <v>1</v>
      </c>
      <c r="L141" t="s">
        <v>11</v>
      </c>
      <c r="M141" t="s">
        <v>2</v>
      </c>
      <c r="N141" t="s">
        <v>10</v>
      </c>
      <c r="O141" t="s">
        <v>267</v>
      </c>
      <c r="P141" t="s">
        <v>699</v>
      </c>
      <c r="Q141" t="s">
        <v>528</v>
      </c>
      <c r="R141" t="s">
        <v>700</v>
      </c>
      <c r="S141" s="6">
        <f t="shared" si="20"/>
        <v>22</v>
      </c>
      <c r="T141" s="6">
        <f t="shared" si="21"/>
        <v>380.13271108436498</v>
      </c>
      <c r="U141" t="s">
        <v>2</v>
      </c>
      <c r="V141" t="str">
        <f t="shared" si="22"/>
        <v>-</v>
      </c>
      <c r="W141" s="7" t="e">
        <f t="shared" si="23"/>
        <v>#VALUE!</v>
      </c>
      <c r="X141" t="str">
        <f t="shared" si="24"/>
        <v>-</v>
      </c>
      <c r="Y141">
        <f t="shared" si="25"/>
        <v>0</v>
      </c>
      <c r="Z141" s="8" t="e">
        <f t="shared" si="26"/>
        <v>#VALUE!</v>
      </c>
      <c r="AA141" t="s">
        <v>2</v>
      </c>
      <c r="AB141" t="s">
        <v>2</v>
      </c>
      <c r="AC141" t="s">
        <v>2</v>
      </c>
      <c r="AD141" t="s">
        <v>2</v>
      </c>
      <c r="AE141" t="s">
        <v>2</v>
      </c>
      <c r="AF141" s="9" t="s">
        <v>2</v>
      </c>
      <c r="AG141" s="9" t="s">
        <v>2</v>
      </c>
      <c r="AH141" t="s">
        <v>2</v>
      </c>
      <c r="AI141" s="9" t="s">
        <v>2</v>
      </c>
      <c r="AJ141" t="s">
        <v>271</v>
      </c>
      <c r="AK141" t="s">
        <v>823</v>
      </c>
      <c r="AL141" s="6">
        <f t="shared" si="27"/>
        <v>13.4</v>
      </c>
      <c r="AM141" t="s">
        <v>2</v>
      </c>
      <c r="AN141" s="10" t="s">
        <v>2</v>
      </c>
      <c r="AO141" s="6">
        <f t="shared" si="28"/>
        <v>5093.7783285304913</v>
      </c>
      <c r="AP141" s="8" t="e">
        <f t="shared" si="29"/>
        <v>#VALUE!</v>
      </c>
    </row>
    <row r="142" spans="1:42" x14ac:dyDescent="0.3">
      <c r="A142" t="s">
        <v>824</v>
      </c>
      <c r="B142" t="s">
        <v>537</v>
      </c>
      <c r="C142" t="s">
        <v>825</v>
      </c>
      <c r="D142" t="s">
        <v>826</v>
      </c>
      <c r="E142" t="s">
        <v>527</v>
      </c>
      <c r="F142" t="s">
        <v>527</v>
      </c>
      <c r="G142" t="s">
        <v>388</v>
      </c>
      <c r="H142">
        <v>169</v>
      </c>
      <c r="I142">
        <v>2.3199999999999998</v>
      </c>
      <c r="J142">
        <v>0</v>
      </c>
      <c r="K142">
        <v>1</v>
      </c>
      <c r="L142" t="s">
        <v>11</v>
      </c>
      <c r="M142" t="s">
        <v>2</v>
      </c>
      <c r="N142" t="s">
        <v>10</v>
      </c>
      <c r="O142" t="s">
        <v>267</v>
      </c>
      <c r="P142" t="s">
        <v>699</v>
      </c>
      <c r="Q142" t="s">
        <v>540</v>
      </c>
      <c r="R142" t="s">
        <v>700</v>
      </c>
      <c r="S142" s="6">
        <f t="shared" si="20"/>
        <v>22</v>
      </c>
      <c r="T142" s="6">
        <f t="shared" si="21"/>
        <v>380.13271108436498</v>
      </c>
      <c r="U142" t="s">
        <v>2</v>
      </c>
      <c r="V142" t="str">
        <f t="shared" si="22"/>
        <v>-</v>
      </c>
      <c r="W142" s="7" t="e">
        <f t="shared" si="23"/>
        <v>#VALUE!</v>
      </c>
      <c r="X142" t="str">
        <f t="shared" si="24"/>
        <v>-</v>
      </c>
      <c r="Y142">
        <f t="shared" si="25"/>
        <v>0</v>
      </c>
      <c r="Z142" s="8" t="e">
        <f t="shared" si="26"/>
        <v>#VALUE!</v>
      </c>
      <c r="AA142" t="s">
        <v>2</v>
      </c>
      <c r="AB142" t="s">
        <v>2</v>
      </c>
      <c r="AC142" t="s">
        <v>2</v>
      </c>
      <c r="AD142" t="s">
        <v>2</v>
      </c>
      <c r="AE142" t="s">
        <v>2</v>
      </c>
      <c r="AF142" s="9" t="s">
        <v>2</v>
      </c>
      <c r="AG142" s="9" t="s">
        <v>2</v>
      </c>
      <c r="AH142" t="s">
        <v>2</v>
      </c>
      <c r="AI142" s="9" t="s">
        <v>2</v>
      </c>
      <c r="AJ142" t="s">
        <v>271</v>
      </c>
      <c r="AK142" t="s">
        <v>823</v>
      </c>
      <c r="AL142" s="6">
        <f t="shared" si="27"/>
        <v>13.4</v>
      </c>
      <c r="AM142" t="s">
        <v>2</v>
      </c>
      <c r="AN142" s="10" t="s">
        <v>2</v>
      </c>
      <c r="AO142" s="6">
        <f t="shared" si="28"/>
        <v>5093.7783285304913</v>
      </c>
      <c r="AP142" s="8" t="e">
        <f t="shared" si="29"/>
        <v>#VALUE!</v>
      </c>
    </row>
    <row r="143" spans="1:42" x14ac:dyDescent="0.3">
      <c r="A143" t="s">
        <v>824</v>
      </c>
      <c r="B143" t="s">
        <v>537</v>
      </c>
      <c r="C143" t="s">
        <v>827</v>
      </c>
      <c r="D143" t="s">
        <v>828</v>
      </c>
      <c r="E143" t="s">
        <v>527</v>
      </c>
      <c r="F143" t="s">
        <v>527</v>
      </c>
      <c r="G143" t="s">
        <v>388</v>
      </c>
      <c r="H143">
        <v>198</v>
      </c>
      <c r="I143">
        <v>1.86</v>
      </c>
      <c r="J143">
        <v>0</v>
      </c>
      <c r="K143">
        <v>1</v>
      </c>
      <c r="L143" t="s">
        <v>11</v>
      </c>
      <c r="M143" t="s">
        <v>2</v>
      </c>
      <c r="N143" t="s">
        <v>10</v>
      </c>
      <c r="O143" t="s">
        <v>267</v>
      </c>
      <c r="P143" t="s">
        <v>699</v>
      </c>
      <c r="Q143" t="s">
        <v>528</v>
      </c>
      <c r="R143" t="s">
        <v>700</v>
      </c>
      <c r="S143" s="6">
        <f t="shared" si="20"/>
        <v>22</v>
      </c>
      <c r="T143" s="6">
        <f t="shared" si="21"/>
        <v>380.13271108436498</v>
      </c>
      <c r="U143" t="s">
        <v>2</v>
      </c>
      <c r="V143" t="str">
        <f t="shared" si="22"/>
        <v>-</v>
      </c>
      <c r="W143" s="7" t="e">
        <f t="shared" si="23"/>
        <v>#VALUE!</v>
      </c>
      <c r="X143" t="str">
        <f t="shared" si="24"/>
        <v>-</v>
      </c>
      <c r="Y143">
        <f t="shared" si="25"/>
        <v>0</v>
      </c>
      <c r="Z143" s="8" t="e">
        <f t="shared" si="26"/>
        <v>#VALUE!</v>
      </c>
      <c r="AA143" t="s">
        <v>2</v>
      </c>
      <c r="AB143" t="s">
        <v>2</v>
      </c>
      <c r="AC143" t="s">
        <v>2</v>
      </c>
      <c r="AD143" t="s">
        <v>2</v>
      </c>
      <c r="AE143" t="s">
        <v>2</v>
      </c>
      <c r="AF143" s="9" t="s">
        <v>2</v>
      </c>
      <c r="AG143" s="9" t="s">
        <v>2</v>
      </c>
      <c r="AH143" t="s">
        <v>2</v>
      </c>
      <c r="AI143" s="9" t="s">
        <v>2</v>
      </c>
      <c r="AJ143" t="s">
        <v>271</v>
      </c>
      <c r="AK143" t="s">
        <v>823</v>
      </c>
      <c r="AL143" s="6">
        <f t="shared" si="27"/>
        <v>13.4</v>
      </c>
      <c r="AM143" t="s">
        <v>2</v>
      </c>
      <c r="AN143" s="10" t="s">
        <v>2</v>
      </c>
      <c r="AO143" s="6">
        <f t="shared" si="28"/>
        <v>5093.7783285304913</v>
      </c>
      <c r="AP143" s="8" t="e">
        <f t="shared" si="29"/>
        <v>#VALUE!</v>
      </c>
    </row>
    <row r="144" spans="1:42" x14ac:dyDescent="0.3">
      <c r="A144" t="s">
        <v>829</v>
      </c>
      <c r="B144" t="s">
        <v>830</v>
      </c>
      <c r="C144" t="s">
        <v>831</v>
      </c>
      <c r="D144" t="s">
        <v>832</v>
      </c>
      <c r="E144" t="s">
        <v>277</v>
      </c>
      <c r="F144" t="s">
        <v>277</v>
      </c>
      <c r="G144" t="s">
        <v>833</v>
      </c>
      <c r="H144">
        <v>394</v>
      </c>
      <c r="I144">
        <v>5.69</v>
      </c>
      <c r="J144">
        <v>0</v>
      </c>
      <c r="K144">
        <v>1</v>
      </c>
      <c r="L144" t="s">
        <v>52</v>
      </c>
      <c r="M144" t="s">
        <v>834</v>
      </c>
      <c r="N144" t="s">
        <v>10</v>
      </c>
      <c r="O144" t="s">
        <v>267</v>
      </c>
      <c r="P144" t="s">
        <v>835</v>
      </c>
      <c r="Q144" t="s">
        <v>281</v>
      </c>
      <c r="R144" t="s">
        <v>836</v>
      </c>
      <c r="S144" s="6">
        <f t="shared" si="20"/>
        <v>30.5</v>
      </c>
      <c r="T144" s="6">
        <f t="shared" si="21"/>
        <v>730.61664150047625</v>
      </c>
      <c r="U144" t="s">
        <v>837</v>
      </c>
      <c r="V144" t="str">
        <f t="shared" si="22"/>
        <v>11.5µH</v>
      </c>
      <c r="W144" s="7">
        <f t="shared" si="23"/>
        <v>11.5</v>
      </c>
      <c r="X144" t="str">
        <f t="shared" si="24"/>
        <v>µH</v>
      </c>
      <c r="Y144">
        <f t="shared" si="25"/>
        <v>9.9999999999999995E-7</v>
      </c>
      <c r="Z144" s="8">
        <f t="shared" si="26"/>
        <v>1.15E-5</v>
      </c>
      <c r="AA144" t="s">
        <v>326</v>
      </c>
      <c r="AB144" t="s">
        <v>270</v>
      </c>
      <c r="AC144">
        <v>2900</v>
      </c>
      <c r="AD144">
        <v>4300</v>
      </c>
      <c r="AE144">
        <v>0.32</v>
      </c>
      <c r="AF144" s="9">
        <v>46</v>
      </c>
      <c r="AG144" s="9">
        <v>145</v>
      </c>
      <c r="AH144">
        <v>117</v>
      </c>
      <c r="AI144" s="9">
        <v>6670</v>
      </c>
      <c r="AJ144" t="s">
        <v>271</v>
      </c>
      <c r="AK144" t="s">
        <v>838</v>
      </c>
      <c r="AL144" s="6">
        <f t="shared" si="27"/>
        <v>9.5</v>
      </c>
      <c r="AM144" t="s">
        <v>2</v>
      </c>
      <c r="AN144" s="10" t="s">
        <v>2</v>
      </c>
      <c r="AO144" s="6">
        <f t="shared" si="28"/>
        <v>6940.8580942545241</v>
      </c>
      <c r="AP144" s="8">
        <f t="shared" si="29"/>
        <v>10.673005362982858</v>
      </c>
    </row>
    <row r="145" spans="1:42" x14ac:dyDescent="0.3">
      <c r="A145" t="s">
        <v>829</v>
      </c>
      <c r="B145" t="s">
        <v>830</v>
      </c>
      <c r="C145" t="s">
        <v>839</v>
      </c>
      <c r="D145" t="s">
        <v>840</v>
      </c>
      <c r="E145" t="s">
        <v>277</v>
      </c>
      <c r="F145" t="s">
        <v>277</v>
      </c>
      <c r="G145" t="s">
        <v>841</v>
      </c>
      <c r="H145">
        <v>628</v>
      </c>
      <c r="I145">
        <v>7.18</v>
      </c>
      <c r="J145">
        <v>0</v>
      </c>
      <c r="K145">
        <v>1</v>
      </c>
      <c r="L145" t="s">
        <v>52</v>
      </c>
      <c r="M145" t="s">
        <v>834</v>
      </c>
      <c r="N145" t="s">
        <v>10</v>
      </c>
      <c r="O145" t="s">
        <v>267</v>
      </c>
      <c r="P145" t="s">
        <v>835</v>
      </c>
      <c r="Q145" t="s">
        <v>421</v>
      </c>
      <c r="R145" t="s">
        <v>836</v>
      </c>
      <c r="S145" s="6">
        <f t="shared" si="20"/>
        <v>30.5</v>
      </c>
      <c r="T145" s="6">
        <f t="shared" si="21"/>
        <v>730.61664150047625</v>
      </c>
      <c r="U145" t="s">
        <v>842</v>
      </c>
      <c r="V145" t="str">
        <f t="shared" si="22"/>
        <v>28µH</v>
      </c>
      <c r="W145" s="7">
        <f t="shared" si="23"/>
        <v>28</v>
      </c>
      <c r="X145" t="str">
        <f t="shared" si="24"/>
        <v>µH</v>
      </c>
      <c r="Y145">
        <f t="shared" si="25"/>
        <v>9.9999999999999995E-7</v>
      </c>
      <c r="Z145" s="8">
        <f t="shared" si="26"/>
        <v>2.8E-5</v>
      </c>
      <c r="AA145" t="s">
        <v>284</v>
      </c>
      <c r="AB145" t="s">
        <v>270</v>
      </c>
      <c r="AC145">
        <v>7070</v>
      </c>
      <c r="AD145">
        <v>10000</v>
      </c>
      <c r="AE145">
        <v>0.32</v>
      </c>
      <c r="AF145" s="9">
        <v>46</v>
      </c>
      <c r="AG145" s="9">
        <v>145</v>
      </c>
      <c r="AH145">
        <v>117</v>
      </c>
      <c r="AI145" s="9">
        <v>6670</v>
      </c>
      <c r="AJ145" t="s">
        <v>271</v>
      </c>
      <c r="AK145" t="s">
        <v>838</v>
      </c>
      <c r="AL145" s="6">
        <f t="shared" si="27"/>
        <v>9.5</v>
      </c>
      <c r="AM145" t="s">
        <v>2</v>
      </c>
      <c r="AN145" s="10" t="s">
        <v>2</v>
      </c>
      <c r="AO145" s="6">
        <f t="shared" si="28"/>
        <v>6940.8580942545241</v>
      </c>
      <c r="AP145" s="8">
        <f t="shared" si="29"/>
        <v>6.8400083542137784</v>
      </c>
    </row>
    <row r="146" spans="1:42" x14ac:dyDescent="0.3">
      <c r="A146" t="s">
        <v>829</v>
      </c>
      <c r="B146" t="s">
        <v>843</v>
      </c>
      <c r="C146" t="s">
        <v>844</v>
      </c>
      <c r="D146" t="s">
        <v>845</v>
      </c>
      <c r="E146" t="s">
        <v>277</v>
      </c>
      <c r="F146" t="s">
        <v>277</v>
      </c>
      <c r="G146" t="s">
        <v>737</v>
      </c>
      <c r="H146">
        <v>476</v>
      </c>
      <c r="I146">
        <v>8.92</v>
      </c>
      <c r="J146">
        <v>0</v>
      </c>
      <c r="K146">
        <v>1</v>
      </c>
      <c r="L146" t="s">
        <v>266</v>
      </c>
      <c r="M146" t="s">
        <v>834</v>
      </c>
      <c r="N146" t="s">
        <v>10</v>
      </c>
      <c r="O146" t="s">
        <v>267</v>
      </c>
      <c r="P146" t="s">
        <v>835</v>
      </c>
      <c r="Q146" t="s">
        <v>331</v>
      </c>
      <c r="R146" t="s">
        <v>836</v>
      </c>
      <c r="S146" s="6">
        <f t="shared" si="20"/>
        <v>30.5</v>
      </c>
      <c r="T146" s="6">
        <f t="shared" si="21"/>
        <v>730.61664150047625</v>
      </c>
      <c r="U146" t="s">
        <v>738</v>
      </c>
      <c r="V146" t="str">
        <f t="shared" si="22"/>
        <v>630nH</v>
      </c>
      <c r="W146" s="7">
        <f t="shared" si="23"/>
        <v>630</v>
      </c>
      <c r="X146" t="str">
        <f t="shared" si="24"/>
        <v>nH</v>
      </c>
      <c r="Y146">
        <f t="shared" si="25"/>
        <v>1.0000000000000001E-9</v>
      </c>
      <c r="Z146" s="8">
        <f t="shared" si="26"/>
        <v>6.3E-7</v>
      </c>
      <c r="AA146" t="s">
        <v>357</v>
      </c>
      <c r="AB146" t="s">
        <v>311</v>
      </c>
      <c r="AC146">
        <v>166</v>
      </c>
      <c r="AD146" t="s">
        <v>2</v>
      </c>
      <c r="AE146">
        <v>0.33</v>
      </c>
      <c r="AF146" s="9">
        <v>45</v>
      </c>
      <c r="AG146" s="9">
        <v>136</v>
      </c>
      <c r="AH146" t="s">
        <v>2</v>
      </c>
      <c r="AI146" s="9">
        <v>6120</v>
      </c>
      <c r="AJ146" t="s">
        <v>271</v>
      </c>
      <c r="AK146" t="s">
        <v>838</v>
      </c>
      <c r="AL146" s="6">
        <f t="shared" si="27"/>
        <v>9.5</v>
      </c>
      <c r="AM146" t="s">
        <v>2</v>
      </c>
      <c r="AN146" s="10" t="s">
        <v>2</v>
      </c>
      <c r="AO146" s="6">
        <f t="shared" si="28"/>
        <v>6940.8580942545241</v>
      </c>
      <c r="AP146" s="8">
        <f t="shared" si="29"/>
        <v>45.600055694758524</v>
      </c>
    </row>
    <row r="147" spans="1:42" x14ac:dyDescent="0.3">
      <c r="A147" t="s">
        <v>829</v>
      </c>
      <c r="B147" t="s">
        <v>846</v>
      </c>
      <c r="C147" t="s">
        <v>847</v>
      </c>
      <c r="D147" t="s">
        <v>848</v>
      </c>
      <c r="E147" t="s">
        <v>277</v>
      </c>
      <c r="F147" t="s">
        <v>277</v>
      </c>
      <c r="G147" t="s">
        <v>361</v>
      </c>
      <c r="H147">
        <v>94</v>
      </c>
      <c r="I147">
        <v>8.92</v>
      </c>
      <c r="J147">
        <v>0</v>
      </c>
      <c r="K147">
        <v>1</v>
      </c>
      <c r="L147" t="s">
        <v>52</v>
      </c>
      <c r="M147" t="s">
        <v>834</v>
      </c>
      <c r="N147" t="s">
        <v>10</v>
      </c>
      <c r="O147" t="s">
        <v>267</v>
      </c>
      <c r="P147" t="s">
        <v>835</v>
      </c>
      <c r="Q147" t="s">
        <v>331</v>
      </c>
      <c r="R147" t="s">
        <v>836</v>
      </c>
      <c r="S147" s="6">
        <f t="shared" si="20"/>
        <v>30.5</v>
      </c>
      <c r="T147" s="6">
        <f t="shared" si="21"/>
        <v>730.61664150047625</v>
      </c>
      <c r="U147" t="s">
        <v>362</v>
      </c>
      <c r="V147" t="str">
        <f t="shared" si="22"/>
        <v>1µH</v>
      </c>
      <c r="W147" s="7">
        <f t="shared" si="23"/>
        <v>1</v>
      </c>
      <c r="X147" t="str">
        <f t="shared" si="24"/>
        <v>µH</v>
      </c>
      <c r="Y147">
        <f t="shared" si="25"/>
        <v>9.9999999999999995E-7</v>
      </c>
      <c r="Z147" s="8">
        <f t="shared" si="26"/>
        <v>9.9999999999999995E-7</v>
      </c>
      <c r="AA147" t="s">
        <v>357</v>
      </c>
      <c r="AB147" t="s">
        <v>311</v>
      </c>
      <c r="AC147">
        <v>263</v>
      </c>
      <c r="AD147" t="s">
        <v>2</v>
      </c>
      <c r="AE147">
        <v>0.33</v>
      </c>
      <c r="AF147" s="9">
        <v>45</v>
      </c>
      <c r="AG147" s="9">
        <v>136</v>
      </c>
      <c r="AH147" t="s">
        <v>2</v>
      </c>
      <c r="AI147" s="9">
        <v>6120</v>
      </c>
      <c r="AJ147" t="s">
        <v>271</v>
      </c>
      <c r="AK147" t="s">
        <v>838</v>
      </c>
      <c r="AL147" s="6">
        <f t="shared" si="27"/>
        <v>9.5</v>
      </c>
      <c r="AM147" t="s">
        <v>2</v>
      </c>
      <c r="AN147" s="10" t="s">
        <v>2</v>
      </c>
      <c r="AO147" s="6">
        <f t="shared" si="28"/>
        <v>6940.8580942545241</v>
      </c>
      <c r="AP147" s="8">
        <f t="shared" si="29"/>
        <v>36.193922141707716</v>
      </c>
    </row>
    <row r="148" spans="1:42" x14ac:dyDescent="0.3">
      <c r="A148" t="s">
        <v>829</v>
      </c>
      <c r="B148" t="s">
        <v>849</v>
      </c>
      <c r="C148" t="s">
        <v>850</v>
      </c>
      <c r="D148" t="s">
        <v>851</v>
      </c>
      <c r="E148" t="s">
        <v>277</v>
      </c>
      <c r="F148" t="s">
        <v>277</v>
      </c>
      <c r="G148" t="s">
        <v>852</v>
      </c>
      <c r="H148">
        <v>378</v>
      </c>
      <c r="I148">
        <v>5.28</v>
      </c>
      <c r="J148">
        <v>0</v>
      </c>
      <c r="K148">
        <v>1</v>
      </c>
      <c r="L148" t="s">
        <v>52</v>
      </c>
      <c r="M148" t="s">
        <v>834</v>
      </c>
      <c r="N148" t="s">
        <v>10</v>
      </c>
      <c r="O148" t="s">
        <v>267</v>
      </c>
      <c r="P148" t="s">
        <v>835</v>
      </c>
      <c r="Q148" t="s">
        <v>474</v>
      </c>
      <c r="R148" t="s">
        <v>836</v>
      </c>
      <c r="S148" s="6">
        <f t="shared" si="20"/>
        <v>30.5</v>
      </c>
      <c r="T148" s="6">
        <f t="shared" si="21"/>
        <v>730.61664150047625</v>
      </c>
      <c r="U148" t="s">
        <v>853</v>
      </c>
      <c r="V148" t="str">
        <f t="shared" si="22"/>
        <v>6.4µH</v>
      </c>
      <c r="W148" s="7">
        <f t="shared" si="23"/>
        <v>6.4</v>
      </c>
      <c r="X148" t="str">
        <f t="shared" si="24"/>
        <v>µH</v>
      </c>
      <c r="Y148">
        <f t="shared" si="25"/>
        <v>9.9999999999999995E-7</v>
      </c>
      <c r="Z148" s="8">
        <f t="shared" si="26"/>
        <v>6.3999999999999997E-6</v>
      </c>
      <c r="AA148" t="s">
        <v>326</v>
      </c>
      <c r="AB148" t="s">
        <v>270</v>
      </c>
      <c r="AC148">
        <v>1620</v>
      </c>
      <c r="AD148">
        <v>2200</v>
      </c>
      <c r="AE148">
        <v>0.32</v>
      </c>
      <c r="AF148" s="9">
        <v>46</v>
      </c>
      <c r="AG148" s="9">
        <v>145</v>
      </c>
      <c r="AH148">
        <v>117</v>
      </c>
      <c r="AI148" s="9">
        <v>6670</v>
      </c>
      <c r="AJ148" t="s">
        <v>271</v>
      </c>
      <c r="AK148" t="s">
        <v>838</v>
      </c>
      <c r="AL148" s="6">
        <f t="shared" si="27"/>
        <v>9.5</v>
      </c>
      <c r="AM148" t="s">
        <v>2</v>
      </c>
      <c r="AN148" s="10" t="s">
        <v>2</v>
      </c>
      <c r="AO148" s="6">
        <f t="shared" si="28"/>
        <v>6940.8580942545241</v>
      </c>
      <c r="AP148" s="8">
        <f t="shared" si="29"/>
        <v>14.306903927824496</v>
      </c>
    </row>
    <row r="149" spans="1:42" x14ac:dyDescent="0.3">
      <c r="A149" t="s">
        <v>829</v>
      </c>
      <c r="B149" t="s">
        <v>854</v>
      </c>
      <c r="C149" t="s">
        <v>855</v>
      </c>
      <c r="D149" t="s">
        <v>856</v>
      </c>
      <c r="E149" t="s">
        <v>277</v>
      </c>
      <c r="F149" t="s">
        <v>277</v>
      </c>
      <c r="G149" t="s">
        <v>857</v>
      </c>
      <c r="H149">
        <v>428</v>
      </c>
      <c r="I149">
        <v>6.69</v>
      </c>
      <c r="J149">
        <v>0</v>
      </c>
      <c r="K149">
        <v>1</v>
      </c>
      <c r="L149" t="s">
        <v>52</v>
      </c>
      <c r="M149" t="s">
        <v>834</v>
      </c>
      <c r="N149" t="s">
        <v>10</v>
      </c>
      <c r="O149" t="s">
        <v>267</v>
      </c>
      <c r="P149" t="s">
        <v>835</v>
      </c>
      <c r="Q149" t="s">
        <v>331</v>
      </c>
      <c r="R149" t="s">
        <v>836</v>
      </c>
      <c r="S149" s="6">
        <f t="shared" si="20"/>
        <v>30.5</v>
      </c>
      <c r="T149" s="6">
        <f t="shared" si="21"/>
        <v>730.61664150047625</v>
      </c>
      <c r="U149" t="s">
        <v>858</v>
      </c>
      <c r="V149" t="str">
        <f t="shared" si="22"/>
        <v>6.2µH</v>
      </c>
      <c r="W149" s="7">
        <f t="shared" si="23"/>
        <v>6.2</v>
      </c>
      <c r="X149" t="str">
        <f t="shared" si="24"/>
        <v>µH</v>
      </c>
      <c r="Y149">
        <f t="shared" si="25"/>
        <v>9.9999999999999995E-7</v>
      </c>
      <c r="Z149" s="8">
        <f t="shared" si="26"/>
        <v>6.1999999999999999E-6</v>
      </c>
      <c r="AA149" t="s">
        <v>326</v>
      </c>
      <c r="AB149" t="s">
        <v>270</v>
      </c>
      <c r="AC149">
        <v>1630</v>
      </c>
      <c r="AD149" t="s">
        <v>2</v>
      </c>
      <c r="AE149">
        <v>0.33</v>
      </c>
      <c r="AF149" s="9">
        <v>45</v>
      </c>
      <c r="AG149" s="9">
        <v>136</v>
      </c>
      <c r="AH149" t="s">
        <v>2</v>
      </c>
      <c r="AI149" s="9">
        <v>6120</v>
      </c>
      <c r="AJ149" t="s">
        <v>271</v>
      </c>
      <c r="AK149" t="s">
        <v>838</v>
      </c>
      <c r="AL149" s="6">
        <f t="shared" si="27"/>
        <v>9.5</v>
      </c>
      <c r="AM149" t="s">
        <v>2</v>
      </c>
      <c r="AN149" s="10" t="s">
        <v>2</v>
      </c>
      <c r="AO149" s="6">
        <f t="shared" si="28"/>
        <v>6940.8580942545241</v>
      </c>
      <c r="AP149" s="8">
        <f t="shared" si="29"/>
        <v>14.535828926505882</v>
      </c>
    </row>
    <row r="150" spans="1:42" x14ac:dyDescent="0.3">
      <c r="A150" t="s">
        <v>829</v>
      </c>
      <c r="B150" t="s">
        <v>2</v>
      </c>
      <c r="C150" t="s">
        <v>859</v>
      </c>
      <c r="D150" t="s">
        <v>860</v>
      </c>
      <c r="E150" t="s">
        <v>277</v>
      </c>
      <c r="F150" t="s">
        <v>277</v>
      </c>
      <c r="G150" t="s">
        <v>833</v>
      </c>
      <c r="H150">
        <v>0</v>
      </c>
      <c r="I150">
        <v>2.7384499999999998</v>
      </c>
      <c r="J150">
        <v>0</v>
      </c>
      <c r="K150">
        <v>640</v>
      </c>
      <c r="L150" t="s">
        <v>52</v>
      </c>
      <c r="M150" t="s">
        <v>834</v>
      </c>
      <c r="N150" t="s">
        <v>10</v>
      </c>
      <c r="O150" t="s">
        <v>267</v>
      </c>
      <c r="P150" t="s">
        <v>835</v>
      </c>
      <c r="Q150" t="s">
        <v>281</v>
      </c>
      <c r="R150" t="s">
        <v>836</v>
      </c>
      <c r="S150" s="6">
        <f t="shared" si="20"/>
        <v>30.5</v>
      </c>
      <c r="T150" s="6">
        <f t="shared" si="21"/>
        <v>730.61664150047625</v>
      </c>
      <c r="U150" t="s">
        <v>837</v>
      </c>
      <c r="V150" t="str">
        <f t="shared" si="22"/>
        <v>11.5µH</v>
      </c>
      <c r="W150" s="7">
        <f t="shared" si="23"/>
        <v>11.5</v>
      </c>
      <c r="X150" t="str">
        <f t="shared" si="24"/>
        <v>µH</v>
      </c>
      <c r="Y150">
        <f t="shared" si="25"/>
        <v>9.9999999999999995E-7</v>
      </c>
      <c r="Z150" s="8">
        <f t="shared" si="26"/>
        <v>1.15E-5</v>
      </c>
      <c r="AA150" t="s">
        <v>326</v>
      </c>
      <c r="AB150" t="s">
        <v>270</v>
      </c>
      <c r="AC150">
        <v>2900</v>
      </c>
      <c r="AD150">
        <v>4300</v>
      </c>
      <c r="AE150">
        <v>0.33</v>
      </c>
      <c r="AF150" s="9">
        <v>45</v>
      </c>
      <c r="AG150" s="9">
        <v>136</v>
      </c>
      <c r="AH150" t="s">
        <v>2</v>
      </c>
      <c r="AI150" s="9">
        <v>6120</v>
      </c>
      <c r="AJ150" t="s">
        <v>271</v>
      </c>
      <c r="AK150" t="s">
        <v>838</v>
      </c>
      <c r="AL150" s="6">
        <f t="shared" si="27"/>
        <v>9.5</v>
      </c>
      <c r="AM150" t="s">
        <v>2</v>
      </c>
      <c r="AN150" s="10" t="s">
        <v>2</v>
      </c>
      <c r="AO150" s="6">
        <f t="shared" si="28"/>
        <v>6940.8580942545241</v>
      </c>
      <c r="AP150" s="8">
        <f t="shared" si="29"/>
        <v>10.673005362982858</v>
      </c>
    </row>
    <row r="151" spans="1:42" x14ac:dyDescent="0.3">
      <c r="A151" t="s">
        <v>829</v>
      </c>
      <c r="B151" t="s">
        <v>2</v>
      </c>
      <c r="C151" t="s">
        <v>861</v>
      </c>
      <c r="D151" t="s">
        <v>862</v>
      </c>
      <c r="E151" t="s">
        <v>277</v>
      </c>
      <c r="F151" t="s">
        <v>277</v>
      </c>
      <c r="G151" t="s">
        <v>841</v>
      </c>
      <c r="H151">
        <v>0</v>
      </c>
      <c r="I151">
        <v>3.4580799999999998</v>
      </c>
      <c r="J151">
        <v>0</v>
      </c>
      <c r="K151">
        <v>640</v>
      </c>
      <c r="L151" t="s">
        <v>52</v>
      </c>
      <c r="M151" t="s">
        <v>834</v>
      </c>
      <c r="N151" t="s">
        <v>10</v>
      </c>
      <c r="O151" t="s">
        <v>267</v>
      </c>
      <c r="P151" t="s">
        <v>835</v>
      </c>
      <c r="Q151" t="s">
        <v>421</v>
      </c>
      <c r="R151" t="s">
        <v>836</v>
      </c>
      <c r="S151" s="6">
        <f t="shared" si="20"/>
        <v>30.5</v>
      </c>
      <c r="T151" s="6">
        <f t="shared" si="21"/>
        <v>730.61664150047625</v>
      </c>
      <c r="U151" t="s">
        <v>842</v>
      </c>
      <c r="V151" t="str">
        <f t="shared" si="22"/>
        <v>28µH</v>
      </c>
      <c r="W151" s="7">
        <f t="shared" si="23"/>
        <v>28</v>
      </c>
      <c r="X151" t="str">
        <f t="shared" si="24"/>
        <v>µH</v>
      </c>
      <c r="Y151">
        <f t="shared" si="25"/>
        <v>9.9999999999999995E-7</v>
      </c>
      <c r="Z151" s="8">
        <f t="shared" si="26"/>
        <v>2.8E-5</v>
      </c>
      <c r="AA151" t="s">
        <v>284</v>
      </c>
      <c r="AB151" t="s">
        <v>270</v>
      </c>
      <c r="AC151">
        <v>7070</v>
      </c>
      <c r="AD151">
        <v>10000</v>
      </c>
      <c r="AE151">
        <v>0.33</v>
      </c>
      <c r="AF151" s="9">
        <v>45</v>
      </c>
      <c r="AG151" s="9">
        <v>136</v>
      </c>
      <c r="AH151" t="s">
        <v>2</v>
      </c>
      <c r="AI151" s="9">
        <v>6120</v>
      </c>
      <c r="AJ151" t="s">
        <v>271</v>
      </c>
      <c r="AK151" t="s">
        <v>838</v>
      </c>
      <c r="AL151" s="6">
        <f t="shared" si="27"/>
        <v>9.5</v>
      </c>
      <c r="AM151" t="s">
        <v>2</v>
      </c>
      <c r="AN151" s="10" t="s">
        <v>2</v>
      </c>
      <c r="AO151" s="6">
        <f t="shared" si="28"/>
        <v>6940.8580942545241</v>
      </c>
      <c r="AP151" s="8">
        <f t="shared" si="29"/>
        <v>6.8400083542137784</v>
      </c>
    </row>
    <row r="152" spans="1:42" x14ac:dyDescent="0.3">
      <c r="A152" t="s">
        <v>829</v>
      </c>
      <c r="B152" t="s">
        <v>2</v>
      </c>
      <c r="C152" t="s">
        <v>863</v>
      </c>
      <c r="D152" t="s">
        <v>864</v>
      </c>
      <c r="E152" t="s">
        <v>277</v>
      </c>
      <c r="F152" t="s">
        <v>277</v>
      </c>
      <c r="G152" t="s">
        <v>852</v>
      </c>
      <c r="H152">
        <v>0</v>
      </c>
      <c r="I152">
        <v>2.5403600000000002</v>
      </c>
      <c r="J152">
        <v>0</v>
      </c>
      <c r="K152">
        <v>640</v>
      </c>
      <c r="L152" t="s">
        <v>52</v>
      </c>
      <c r="M152" t="s">
        <v>834</v>
      </c>
      <c r="N152" t="s">
        <v>10</v>
      </c>
      <c r="O152" t="s">
        <v>267</v>
      </c>
      <c r="P152" t="s">
        <v>835</v>
      </c>
      <c r="Q152" t="s">
        <v>474</v>
      </c>
      <c r="R152" t="s">
        <v>836</v>
      </c>
      <c r="S152" s="6">
        <f t="shared" si="20"/>
        <v>30.5</v>
      </c>
      <c r="T152" s="6">
        <f t="shared" si="21"/>
        <v>730.61664150047625</v>
      </c>
      <c r="U152" t="s">
        <v>853</v>
      </c>
      <c r="V152" t="str">
        <f t="shared" si="22"/>
        <v>6.4µH</v>
      </c>
      <c r="W152" s="7">
        <f t="shared" si="23"/>
        <v>6.4</v>
      </c>
      <c r="X152" t="str">
        <f t="shared" si="24"/>
        <v>µH</v>
      </c>
      <c r="Y152">
        <f t="shared" si="25"/>
        <v>9.9999999999999995E-7</v>
      </c>
      <c r="Z152" s="8">
        <f t="shared" si="26"/>
        <v>6.3999999999999997E-6</v>
      </c>
      <c r="AA152" t="s">
        <v>326</v>
      </c>
      <c r="AB152" t="s">
        <v>270</v>
      </c>
      <c r="AC152">
        <v>1620</v>
      </c>
      <c r="AD152">
        <v>2200</v>
      </c>
      <c r="AE152">
        <v>0.33</v>
      </c>
      <c r="AF152" s="9">
        <v>45</v>
      </c>
      <c r="AG152" s="9">
        <v>136</v>
      </c>
      <c r="AH152" t="s">
        <v>2</v>
      </c>
      <c r="AI152" s="9">
        <v>6120</v>
      </c>
      <c r="AJ152" t="s">
        <v>271</v>
      </c>
      <c r="AK152" t="s">
        <v>838</v>
      </c>
      <c r="AL152" s="6">
        <f t="shared" si="27"/>
        <v>9.5</v>
      </c>
      <c r="AM152" t="s">
        <v>2</v>
      </c>
      <c r="AN152" s="10" t="s">
        <v>2</v>
      </c>
      <c r="AO152" s="6">
        <f t="shared" si="28"/>
        <v>6940.8580942545241</v>
      </c>
      <c r="AP152" s="8">
        <f t="shared" si="29"/>
        <v>14.306903927824496</v>
      </c>
    </row>
    <row r="153" spans="1:42" x14ac:dyDescent="0.3">
      <c r="A153" t="s">
        <v>829</v>
      </c>
      <c r="B153" t="s">
        <v>2</v>
      </c>
      <c r="C153" t="s">
        <v>865</v>
      </c>
      <c r="D153" t="s">
        <v>866</v>
      </c>
      <c r="E153" t="s">
        <v>277</v>
      </c>
      <c r="F153" t="s">
        <v>277</v>
      </c>
      <c r="G153" t="s">
        <v>867</v>
      </c>
      <c r="H153">
        <v>0</v>
      </c>
      <c r="I153">
        <v>3.2957700000000001</v>
      </c>
      <c r="J153">
        <v>0</v>
      </c>
      <c r="K153">
        <v>640</v>
      </c>
      <c r="L153" t="s">
        <v>52</v>
      </c>
      <c r="M153" t="s">
        <v>834</v>
      </c>
      <c r="N153" t="s">
        <v>10</v>
      </c>
      <c r="O153" t="s">
        <v>267</v>
      </c>
      <c r="P153" t="s">
        <v>835</v>
      </c>
      <c r="Q153" t="s">
        <v>331</v>
      </c>
      <c r="R153" t="s">
        <v>836</v>
      </c>
      <c r="S153" s="6">
        <f t="shared" si="20"/>
        <v>30.5</v>
      </c>
      <c r="T153" s="6">
        <f t="shared" si="21"/>
        <v>730.61664150047625</v>
      </c>
      <c r="U153" t="s">
        <v>350</v>
      </c>
      <c r="V153" t="str">
        <f t="shared" si="22"/>
        <v>2µH</v>
      </c>
      <c r="W153" s="7">
        <f t="shared" si="23"/>
        <v>2</v>
      </c>
      <c r="X153" t="str">
        <f t="shared" si="24"/>
        <v>µH</v>
      </c>
      <c r="Y153">
        <f t="shared" si="25"/>
        <v>9.9999999999999995E-7</v>
      </c>
      <c r="Z153" s="8">
        <f t="shared" si="26"/>
        <v>1.9999999999999999E-6</v>
      </c>
      <c r="AA153" t="s">
        <v>868</v>
      </c>
      <c r="AB153" t="s">
        <v>311</v>
      </c>
      <c r="AC153">
        <v>527</v>
      </c>
      <c r="AD153" t="s">
        <v>2</v>
      </c>
      <c r="AE153">
        <v>0.33</v>
      </c>
      <c r="AF153" s="9">
        <v>45</v>
      </c>
      <c r="AG153" s="9">
        <v>136</v>
      </c>
      <c r="AH153" t="s">
        <v>2</v>
      </c>
      <c r="AI153" s="9">
        <v>6120</v>
      </c>
      <c r="AJ153" t="s">
        <v>271</v>
      </c>
      <c r="AK153" t="s">
        <v>838</v>
      </c>
      <c r="AL153" s="6">
        <f t="shared" si="27"/>
        <v>9.5</v>
      </c>
      <c r="AM153" t="s">
        <v>2</v>
      </c>
      <c r="AN153" s="10" t="s">
        <v>2</v>
      </c>
      <c r="AO153" s="6">
        <f t="shared" si="28"/>
        <v>6940.8580942545241</v>
      </c>
      <c r="AP153" s="8">
        <f t="shared" si="29"/>
        <v>25.592967784139454</v>
      </c>
    </row>
    <row r="154" spans="1:42" x14ac:dyDescent="0.3">
      <c r="A154" t="s">
        <v>829</v>
      </c>
      <c r="B154" t="s">
        <v>2</v>
      </c>
      <c r="C154" t="s">
        <v>869</v>
      </c>
      <c r="D154" t="s">
        <v>870</v>
      </c>
      <c r="E154" t="s">
        <v>277</v>
      </c>
      <c r="F154" t="s">
        <v>277</v>
      </c>
      <c r="G154" t="s">
        <v>522</v>
      </c>
      <c r="H154">
        <v>0</v>
      </c>
      <c r="I154">
        <v>4.2972799999999998</v>
      </c>
      <c r="J154">
        <v>0</v>
      </c>
      <c r="K154">
        <v>640</v>
      </c>
      <c r="L154" t="s">
        <v>52</v>
      </c>
      <c r="M154" t="s">
        <v>834</v>
      </c>
      <c r="N154" t="s">
        <v>10</v>
      </c>
      <c r="O154" t="s">
        <v>267</v>
      </c>
      <c r="P154" t="s">
        <v>835</v>
      </c>
      <c r="Q154" t="s">
        <v>331</v>
      </c>
      <c r="R154" t="s">
        <v>836</v>
      </c>
      <c r="S154" s="6">
        <f t="shared" si="20"/>
        <v>30.5</v>
      </c>
      <c r="T154" s="6">
        <f t="shared" si="21"/>
        <v>730.61664150047625</v>
      </c>
      <c r="U154" t="s">
        <v>523</v>
      </c>
      <c r="V154" t="str">
        <f t="shared" si="22"/>
        <v>400nH</v>
      </c>
      <c r="W154" s="7">
        <f t="shared" si="23"/>
        <v>400</v>
      </c>
      <c r="X154" t="str">
        <f t="shared" si="24"/>
        <v>nH</v>
      </c>
      <c r="Y154">
        <f t="shared" si="25"/>
        <v>1.0000000000000001E-9</v>
      </c>
      <c r="Z154" s="8">
        <f t="shared" si="26"/>
        <v>4.0000000000000003E-7</v>
      </c>
      <c r="AA154" t="s">
        <v>357</v>
      </c>
      <c r="AB154" t="s">
        <v>311</v>
      </c>
      <c r="AC154">
        <v>105</v>
      </c>
      <c r="AD154" t="s">
        <v>2</v>
      </c>
      <c r="AE154">
        <v>0.33</v>
      </c>
      <c r="AF154" s="9">
        <v>45</v>
      </c>
      <c r="AG154" s="9">
        <v>136</v>
      </c>
      <c r="AH154" t="s">
        <v>2</v>
      </c>
      <c r="AI154" s="9">
        <v>6120</v>
      </c>
      <c r="AJ154" t="s">
        <v>271</v>
      </c>
      <c r="AK154" t="s">
        <v>838</v>
      </c>
      <c r="AL154" s="6">
        <f t="shared" si="27"/>
        <v>9.5</v>
      </c>
      <c r="AM154" t="s">
        <v>2</v>
      </c>
      <c r="AN154" s="10" t="s">
        <v>2</v>
      </c>
      <c r="AO154" s="6">
        <f t="shared" si="28"/>
        <v>6940.8580942545241</v>
      </c>
      <c r="AP154" s="8">
        <f t="shared" si="29"/>
        <v>57.227615711297979</v>
      </c>
    </row>
    <row r="155" spans="1:42" x14ac:dyDescent="0.3">
      <c r="A155" t="s">
        <v>871</v>
      </c>
      <c r="B155" t="s">
        <v>635</v>
      </c>
      <c r="C155" t="s">
        <v>872</v>
      </c>
      <c r="D155" t="s">
        <v>873</v>
      </c>
      <c r="E155" t="s">
        <v>527</v>
      </c>
      <c r="F155" t="s">
        <v>527</v>
      </c>
      <c r="G155" t="s">
        <v>634</v>
      </c>
      <c r="H155" s="11">
        <v>1340</v>
      </c>
      <c r="I155">
        <v>3.8</v>
      </c>
      <c r="J155">
        <v>0</v>
      </c>
      <c r="K155">
        <v>1</v>
      </c>
      <c r="L155" t="s">
        <v>11</v>
      </c>
      <c r="M155" t="s">
        <v>2</v>
      </c>
      <c r="N155" t="s">
        <v>10</v>
      </c>
      <c r="O155" t="s">
        <v>267</v>
      </c>
      <c r="P155" t="s">
        <v>770</v>
      </c>
      <c r="Q155" t="s">
        <v>874</v>
      </c>
      <c r="R155" t="s">
        <v>875</v>
      </c>
      <c r="S155" s="6">
        <f t="shared" si="20"/>
        <v>25.5</v>
      </c>
      <c r="T155" s="6">
        <f t="shared" si="21"/>
        <v>510.70515574919074</v>
      </c>
      <c r="U155" t="s">
        <v>552</v>
      </c>
      <c r="V155" t="str">
        <f t="shared" si="22"/>
        <v>4.6µH</v>
      </c>
      <c r="W155" s="7">
        <f t="shared" si="23"/>
        <v>4.5999999999999996</v>
      </c>
      <c r="X155" t="str">
        <f t="shared" si="24"/>
        <v>µH</v>
      </c>
      <c r="Y155">
        <f t="shared" si="25"/>
        <v>9.9999999999999995E-7</v>
      </c>
      <c r="Z155" s="8">
        <f t="shared" si="26"/>
        <v>4.5999999999999992E-6</v>
      </c>
      <c r="AA155" t="s">
        <v>269</v>
      </c>
      <c r="AB155" t="s">
        <v>270</v>
      </c>
      <c r="AC155">
        <v>1470</v>
      </c>
      <c r="AD155" t="s">
        <v>2</v>
      </c>
      <c r="AE155">
        <v>0.4</v>
      </c>
      <c r="AF155" s="9">
        <v>37.6</v>
      </c>
      <c r="AG155" s="9">
        <v>93.9</v>
      </c>
      <c r="AH155">
        <v>77.400000000000006</v>
      </c>
      <c r="AI155" s="9">
        <v>3530</v>
      </c>
      <c r="AJ155" t="s">
        <v>271</v>
      </c>
      <c r="AK155" t="s">
        <v>876</v>
      </c>
      <c r="AL155" s="6">
        <f t="shared" si="27"/>
        <v>16.100000000000001</v>
      </c>
      <c r="AM155" t="s">
        <v>2</v>
      </c>
      <c r="AN155" s="10" t="s">
        <v>2</v>
      </c>
      <c r="AO155" s="6">
        <f t="shared" si="28"/>
        <v>8222.353007561971</v>
      </c>
      <c r="AP155" s="8">
        <f t="shared" si="29"/>
        <v>16.875503213109003</v>
      </c>
    </row>
    <row r="156" spans="1:42" x14ac:dyDescent="0.3">
      <c r="A156" t="s">
        <v>877</v>
      </c>
      <c r="B156" t="s">
        <v>635</v>
      </c>
      <c r="C156" t="s">
        <v>878</v>
      </c>
      <c r="D156" t="s">
        <v>879</v>
      </c>
      <c r="E156" t="s">
        <v>527</v>
      </c>
      <c r="F156" t="s">
        <v>527</v>
      </c>
      <c r="G156" t="s">
        <v>388</v>
      </c>
      <c r="H156">
        <v>600</v>
      </c>
      <c r="I156">
        <v>4.01</v>
      </c>
      <c r="J156">
        <v>0</v>
      </c>
      <c r="K156">
        <v>1</v>
      </c>
      <c r="L156" t="s">
        <v>11</v>
      </c>
      <c r="M156" t="s">
        <v>2</v>
      </c>
      <c r="N156" t="s">
        <v>10</v>
      </c>
      <c r="O156" t="s">
        <v>267</v>
      </c>
      <c r="P156" t="s">
        <v>770</v>
      </c>
      <c r="Q156" t="s">
        <v>528</v>
      </c>
      <c r="R156" t="s">
        <v>875</v>
      </c>
      <c r="S156" s="6">
        <f t="shared" si="20"/>
        <v>25.5</v>
      </c>
      <c r="T156" s="6">
        <f t="shared" si="21"/>
        <v>510.70515574919074</v>
      </c>
      <c r="U156" t="s">
        <v>2</v>
      </c>
      <c r="V156" t="str">
        <f t="shared" si="22"/>
        <v>-</v>
      </c>
      <c r="W156" s="7" t="e">
        <f t="shared" si="23"/>
        <v>#VALUE!</v>
      </c>
      <c r="X156" t="str">
        <f t="shared" si="24"/>
        <v>-</v>
      </c>
      <c r="Y156">
        <f t="shared" si="25"/>
        <v>0</v>
      </c>
      <c r="Z156" s="8" t="e">
        <f t="shared" si="26"/>
        <v>#VALUE!</v>
      </c>
      <c r="AA156" t="s">
        <v>2</v>
      </c>
      <c r="AB156" t="s">
        <v>2</v>
      </c>
      <c r="AC156" t="s">
        <v>2</v>
      </c>
      <c r="AD156" t="s">
        <v>2</v>
      </c>
      <c r="AE156" t="s">
        <v>2</v>
      </c>
      <c r="AF156" s="9" t="s">
        <v>2</v>
      </c>
      <c r="AG156" s="9" t="s">
        <v>2</v>
      </c>
      <c r="AH156" t="s">
        <v>2</v>
      </c>
      <c r="AI156" s="9" t="s">
        <v>2</v>
      </c>
      <c r="AJ156" t="s">
        <v>271</v>
      </c>
      <c r="AK156" t="s">
        <v>876</v>
      </c>
      <c r="AL156" s="6">
        <f t="shared" si="27"/>
        <v>16.100000000000001</v>
      </c>
      <c r="AM156" t="s">
        <v>2</v>
      </c>
      <c r="AN156" s="10" t="s">
        <v>2</v>
      </c>
      <c r="AO156" s="6">
        <f t="shared" si="28"/>
        <v>8222.353007561971</v>
      </c>
      <c r="AP156" s="8" t="e">
        <f t="shared" si="29"/>
        <v>#VALUE!</v>
      </c>
    </row>
    <row r="157" spans="1:42" x14ac:dyDescent="0.3">
      <c r="A157" t="s">
        <v>2</v>
      </c>
      <c r="B157" t="s">
        <v>2</v>
      </c>
      <c r="C157" t="s">
        <v>880</v>
      </c>
      <c r="D157" t="s">
        <v>881</v>
      </c>
      <c r="E157" t="s">
        <v>527</v>
      </c>
      <c r="F157" t="s">
        <v>527</v>
      </c>
      <c r="G157" t="s">
        <v>882</v>
      </c>
      <c r="H157">
        <v>0</v>
      </c>
      <c r="I157">
        <v>2.0790500000000001</v>
      </c>
      <c r="J157">
        <v>0</v>
      </c>
      <c r="K157">
        <v>1200</v>
      </c>
      <c r="L157" t="s">
        <v>11</v>
      </c>
      <c r="M157" t="s">
        <v>2</v>
      </c>
      <c r="N157" t="s">
        <v>10</v>
      </c>
      <c r="O157" t="s">
        <v>267</v>
      </c>
      <c r="P157" t="s">
        <v>770</v>
      </c>
      <c r="Q157" t="s">
        <v>883</v>
      </c>
      <c r="R157" t="s">
        <v>875</v>
      </c>
      <c r="S157" s="6">
        <f t="shared" si="20"/>
        <v>25.5</v>
      </c>
      <c r="T157" s="6">
        <f t="shared" si="21"/>
        <v>510.70515574919074</v>
      </c>
      <c r="U157" t="s">
        <v>884</v>
      </c>
      <c r="V157" t="str">
        <f t="shared" si="22"/>
        <v>6.7µH</v>
      </c>
      <c r="W157" s="7">
        <f t="shared" si="23"/>
        <v>6.7</v>
      </c>
      <c r="X157" t="str">
        <f t="shared" si="24"/>
        <v>µH</v>
      </c>
      <c r="Y157">
        <f t="shared" si="25"/>
        <v>9.9999999999999995E-7</v>
      </c>
      <c r="Z157" s="8">
        <f t="shared" si="26"/>
        <v>6.7000000000000002E-6</v>
      </c>
      <c r="AA157" t="s">
        <v>269</v>
      </c>
      <c r="AB157" t="s">
        <v>270</v>
      </c>
      <c r="AC157">
        <v>2100</v>
      </c>
      <c r="AD157" t="s">
        <v>2</v>
      </c>
      <c r="AE157">
        <v>0.4</v>
      </c>
      <c r="AF157" s="9">
        <v>37.6</v>
      </c>
      <c r="AG157" s="9">
        <v>93.9</v>
      </c>
      <c r="AH157">
        <v>77.400000000000006</v>
      </c>
      <c r="AI157" s="9">
        <v>3530</v>
      </c>
      <c r="AJ157" t="s">
        <v>271</v>
      </c>
      <c r="AK157" t="s">
        <v>876</v>
      </c>
      <c r="AL157" s="6">
        <f t="shared" si="27"/>
        <v>16.100000000000001</v>
      </c>
      <c r="AM157" t="s">
        <v>2</v>
      </c>
      <c r="AN157" s="10" t="s">
        <v>2</v>
      </c>
      <c r="AO157" s="6">
        <f t="shared" si="28"/>
        <v>8222.353007561971</v>
      </c>
      <c r="AP157" s="8">
        <f t="shared" si="29"/>
        <v>13.982932026570875</v>
      </c>
    </row>
    <row r="158" spans="1:42" x14ac:dyDescent="0.3">
      <c r="A158" t="s">
        <v>2</v>
      </c>
      <c r="B158" t="s">
        <v>2</v>
      </c>
      <c r="C158" t="s">
        <v>885</v>
      </c>
      <c r="D158" t="s">
        <v>886</v>
      </c>
      <c r="E158" t="s">
        <v>527</v>
      </c>
      <c r="F158" t="s">
        <v>527</v>
      </c>
      <c r="G158" t="s">
        <v>882</v>
      </c>
      <c r="H158">
        <v>0</v>
      </c>
      <c r="I158">
        <v>2.2344900000000001</v>
      </c>
      <c r="J158">
        <v>0</v>
      </c>
      <c r="K158">
        <v>1200</v>
      </c>
      <c r="L158" t="s">
        <v>11</v>
      </c>
      <c r="M158" t="s">
        <v>2</v>
      </c>
      <c r="N158" t="s">
        <v>10</v>
      </c>
      <c r="O158" t="s">
        <v>267</v>
      </c>
      <c r="P158" t="s">
        <v>770</v>
      </c>
      <c r="Q158" t="s">
        <v>540</v>
      </c>
      <c r="R158" t="s">
        <v>875</v>
      </c>
      <c r="S158" s="6">
        <f t="shared" si="20"/>
        <v>25.5</v>
      </c>
      <c r="T158" s="6">
        <f t="shared" si="21"/>
        <v>510.70515574919074</v>
      </c>
      <c r="U158" t="s">
        <v>887</v>
      </c>
      <c r="V158" t="str">
        <f t="shared" si="22"/>
        <v>2.15µH</v>
      </c>
      <c r="W158" s="7">
        <f t="shared" si="23"/>
        <v>2.15</v>
      </c>
      <c r="X158" t="str">
        <f t="shared" si="24"/>
        <v>µH</v>
      </c>
      <c r="Y158">
        <f t="shared" si="25"/>
        <v>9.9999999999999995E-7</v>
      </c>
      <c r="Z158" s="8">
        <f t="shared" si="26"/>
        <v>2.1499999999999997E-6</v>
      </c>
      <c r="AA158" t="s">
        <v>269</v>
      </c>
      <c r="AB158" t="s">
        <v>270</v>
      </c>
      <c r="AC158">
        <v>690</v>
      </c>
      <c r="AD158" t="s">
        <v>2</v>
      </c>
      <c r="AE158">
        <v>0.4</v>
      </c>
      <c r="AF158" s="9">
        <v>37.6</v>
      </c>
      <c r="AG158" s="9">
        <v>93.9</v>
      </c>
      <c r="AH158">
        <v>77.400000000000006</v>
      </c>
      <c r="AI158" s="9">
        <v>3530</v>
      </c>
      <c r="AJ158" t="s">
        <v>271</v>
      </c>
      <c r="AK158" t="s">
        <v>876</v>
      </c>
      <c r="AL158" s="6">
        <f t="shared" si="27"/>
        <v>16.100000000000001</v>
      </c>
      <c r="AM158" t="s">
        <v>2</v>
      </c>
      <c r="AN158" s="10" t="s">
        <v>2</v>
      </c>
      <c r="AO158" s="6">
        <f t="shared" si="28"/>
        <v>8222.353007561971</v>
      </c>
      <c r="AP158" s="8">
        <f t="shared" si="29"/>
        <v>24.684050023879699</v>
      </c>
    </row>
    <row r="159" spans="1:42" x14ac:dyDescent="0.3">
      <c r="A159" t="s">
        <v>2</v>
      </c>
      <c r="B159" t="s">
        <v>2</v>
      </c>
      <c r="C159" t="s">
        <v>888</v>
      </c>
      <c r="D159" t="s">
        <v>889</v>
      </c>
      <c r="E159" t="s">
        <v>527</v>
      </c>
      <c r="F159" t="s">
        <v>527</v>
      </c>
      <c r="G159" t="s">
        <v>882</v>
      </c>
      <c r="H159">
        <v>0</v>
      </c>
      <c r="I159">
        <v>1.9318299999999999</v>
      </c>
      <c r="J159">
        <v>0</v>
      </c>
      <c r="K159">
        <v>600</v>
      </c>
      <c r="L159" t="s">
        <v>11</v>
      </c>
      <c r="M159" t="s">
        <v>2</v>
      </c>
      <c r="N159" t="s">
        <v>10</v>
      </c>
      <c r="O159" t="s">
        <v>267</v>
      </c>
      <c r="P159" t="s">
        <v>770</v>
      </c>
      <c r="Q159" t="s">
        <v>890</v>
      </c>
      <c r="R159" t="s">
        <v>875</v>
      </c>
      <c r="S159" s="6">
        <f t="shared" si="20"/>
        <v>25.5</v>
      </c>
      <c r="T159" s="6">
        <f t="shared" si="21"/>
        <v>510.70515574919074</v>
      </c>
      <c r="U159" t="s">
        <v>891</v>
      </c>
      <c r="V159" t="str">
        <f t="shared" si="22"/>
        <v>5.3µH</v>
      </c>
      <c r="W159" s="7">
        <f t="shared" si="23"/>
        <v>5.3</v>
      </c>
      <c r="X159" t="str">
        <f t="shared" si="24"/>
        <v>µH</v>
      </c>
      <c r="Y159">
        <f t="shared" si="25"/>
        <v>9.9999999999999995E-7</v>
      </c>
      <c r="Z159" s="8">
        <f t="shared" si="26"/>
        <v>5.2999999999999992E-6</v>
      </c>
      <c r="AA159" t="s">
        <v>269</v>
      </c>
      <c r="AB159" t="s">
        <v>270</v>
      </c>
      <c r="AC159">
        <v>1700</v>
      </c>
      <c r="AD159" t="s">
        <v>2</v>
      </c>
      <c r="AE159">
        <v>0.4</v>
      </c>
      <c r="AF159" s="9">
        <v>37.6</v>
      </c>
      <c r="AG159" s="9">
        <v>93.9</v>
      </c>
      <c r="AH159">
        <v>77.400000000000006</v>
      </c>
      <c r="AI159" s="9">
        <v>3530</v>
      </c>
      <c r="AJ159" t="s">
        <v>271</v>
      </c>
      <c r="AK159" t="s">
        <v>876</v>
      </c>
      <c r="AL159" s="6">
        <f t="shared" si="27"/>
        <v>16.100000000000001</v>
      </c>
      <c r="AM159" t="s">
        <v>2</v>
      </c>
      <c r="AN159" s="10" t="s">
        <v>2</v>
      </c>
      <c r="AO159" s="6">
        <f t="shared" si="28"/>
        <v>8222.353007561971</v>
      </c>
      <c r="AP159" s="8">
        <f t="shared" si="29"/>
        <v>15.721635135085496</v>
      </c>
    </row>
    <row r="160" spans="1:42" x14ac:dyDescent="0.3">
      <c r="A160" t="s">
        <v>2</v>
      </c>
      <c r="B160" t="s">
        <v>2</v>
      </c>
      <c r="C160" t="s">
        <v>892</v>
      </c>
      <c r="D160" t="s">
        <v>893</v>
      </c>
      <c r="E160" t="s">
        <v>527</v>
      </c>
      <c r="F160" t="s">
        <v>527</v>
      </c>
      <c r="G160" t="s">
        <v>882</v>
      </c>
      <c r="H160">
        <v>0</v>
      </c>
      <c r="I160">
        <v>2.2344900000000001</v>
      </c>
      <c r="J160">
        <v>0</v>
      </c>
      <c r="K160">
        <v>1200</v>
      </c>
      <c r="L160" t="s">
        <v>11</v>
      </c>
      <c r="M160" t="s">
        <v>2</v>
      </c>
      <c r="N160" t="s">
        <v>10</v>
      </c>
      <c r="O160" t="s">
        <v>267</v>
      </c>
      <c r="P160" t="s">
        <v>770</v>
      </c>
      <c r="Q160" t="s">
        <v>894</v>
      </c>
      <c r="R160" t="s">
        <v>875</v>
      </c>
      <c r="S160" s="6">
        <f t="shared" si="20"/>
        <v>25.5</v>
      </c>
      <c r="T160" s="6">
        <f t="shared" si="21"/>
        <v>510.70515574919074</v>
      </c>
      <c r="U160" t="s">
        <v>895</v>
      </c>
      <c r="V160" t="str">
        <f t="shared" si="22"/>
        <v>3.4µH</v>
      </c>
      <c r="W160" s="7">
        <f t="shared" si="23"/>
        <v>3.4</v>
      </c>
      <c r="X160" t="str">
        <f t="shared" si="24"/>
        <v>µH</v>
      </c>
      <c r="Y160">
        <f t="shared" si="25"/>
        <v>9.9999999999999995E-7</v>
      </c>
      <c r="Z160" s="8">
        <f t="shared" si="26"/>
        <v>3.3999999999999996E-6</v>
      </c>
      <c r="AA160" t="s">
        <v>269</v>
      </c>
      <c r="AB160" t="s">
        <v>270</v>
      </c>
      <c r="AC160">
        <v>1100</v>
      </c>
      <c r="AD160" t="s">
        <v>2</v>
      </c>
      <c r="AE160">
        <v>0.4</v>
      </c>
      <c r="AF160" s="9">
        <v>37.6</v>
      </c>
      <c r="AG160" s="9">
        <v>93.9</v>
      </c>
      <c r="AH160">
        <v>77.400000000000006</v>
      </c>
      <c r="AI160" s="9">
        <v>3530</v>
      </c>
      <c r="AJ160" t="s">
        <v>271</v>
      </c>
      <c r="AK160" t="s">
        <v>876</v>
      </c>
      <c r="AL160" s="6">
        <f t="shared" si="27"/>
        <v>16.100000000000001</v>
      </c>
      <c r="AM160" t="s">
        <v>2</v>
      </c>
      <c r="AN160" s="10" t="s">
        <v>2</v>
      </c>
      <c r="AO160" s="6">
        <f t="shared" si="28"/>
        <v>8222.353007561971</v>
      </c>
      <c r="AP160" s="8">
        <f t="shared" si="29"/>
        <v>19.628910251133629</v>
      </c>
    </row>
    <row r="161" spans="1:42" x14ac:dyDescent="0.3">
      <c r="A161" t="s">
        <v>896</v>
      </c>
      <c r="B161" t="s">
        <v>537</v>
      </c>
      <c r="C161" t="s">
        <v>897</v>
      </c>
      <c r="D161" t="s">
        <v>898</v>
      </c>
      <c r="E161" t="s">
        <v>527</v>
      </c>
      <c r="F161" t="s">
        <v>527</v>
      </c>
      <c r="G161" t="s">
        <v>388</v>
      </c>
      <c r="H161">
        <v>300</v>
      </c>
      <c r="I161">
        <v>2.37</v>
      </c>
      <c r="J161">
        <v>0</v>
      </c>
      <c r="K161">
        <v>1</v>
      </c>
      <c r="L161" t="s">
        <v>11</v>
      </c>
      <c r="M161" t="s">
        <v>2</v>
      </c>
      <c r="N161" t="s">
        <v>10</v>
      </c>
      <c r="O161" t="s">
        <v>267</v>
      </c>
      <c r="P161" t="s">
        <v>770</v>
      </c>
      <c r="Q161" t="s">
        <v>528</v>
      </c>
      <c r="R161" t="s">
        <v>875</v>
      </c>
      <c r="S161" s="6">
        <f t="shared" si="20"/>
        <v>25.5</v>
      </c>
      <c r="T161" s="6">
        <f t="shared" si="21"/>
        <v>510.70515574919074</v>
      </c>
      <c r="U161" t="s">
        <v>2</v>
      </c>
      <c r="V161" t="str">
        <f t="shared" si="22"/>
        <v>-</v>
      </c>
      <c r="W161" s="7" t="e">
        <f t="shared" si="23"/>
        <v>#VALUE!</v>
      </c>
      <c r="X161" t="str">
        <f t="shared" si="24"/>
        <v>-</v>
      </c>
      <c r="Y161">
        <f t="shared" si="25"/>
        <v>0</v>
      </c>
      <c r="Z161" s="8" t="e">
        <f t="shared" si="26"/>
        <v>#VALUE!</v>
      </c>
      <c r="AA161" t="s">
        <v>2</v>
      </c>
      <c r="AB161" t="s">
        <v>2</v>
      </c>
      <c r="AC161" t="s">
        <v>2</v>
      </c>
      <c r="AD161" t="s">
        <v>2</v>
      </c>
      <c r="AE161" t="s">
        <v>2</v>
      </c>
      <c r="AF161" s="9" t="s">
        <v>2</v>
      </c>
      <c r="AG161" s="9" t="s">
        <v>2</v>
      </c>
      <c r="AH161" t="s">
        <v>2</v>
      </c>
      <c r="AI161" s="9" t="s">
        <v>2</v>
      </c>
      <c r="AJ161" t="s">
        <v>271</v>
      </c>
      <c r="AK161" t="s">
        <v>899</v>
      </c>
      <c r="AL161" s="6">
        <f t="shared" si="27"/>
        <v>16.2</v>
      </c>
      <c r="AM161" t="s">
        <v>2</v>
      </c>
      <c r="AN161" s="10" t="s">
        <v>2</v>
      </c>
      <c r="AO161" s="6">
        <f t="shared" si="28"/>
        <v>8273.4235231368893</v>
      </c>
      <c r="AP161" s="8" t="e">
        <f t="shared" si="29"/>
        <v>#VALUE!</v>
      </c>
    </row>
    <row r="162" spans="1:42" x14ac:dyDescent="0.3">
      <c r="A162" t="s">
        <v>896</v>
      </c>
      <c r="B162" t="s">
        <v>537</v>
      </c>
      <c r="C162" t="s">
        <v>900</v>
      </c>
      <c r="D162" t="s">
        <v>901</v>
      </c>
      <c r="E162" t="s">
        <v>527</v>
      </c>
      <c r="F162" t="s">
        <v>527</v>
      </c>
      <c r="G162" t="s">
        <v>388</v>
      </c>
      <c r="H162">
        <v>38</v>
      </c>
      <c r="I162">
        <v>2.94</v>
      </c>
      <c r="J162">
        <v>0</v>
      </c>
      <c r="K162">
        <v>1</v>
      </c>
      <c r="L162" t="s">
        <v>11</v>
      </c>
      <c r="M162" t="s">
        <v>2</v>
      </c>
      <c r="N162" t="s">
        <v>10</v>
      </c>
      <c r="O162" t="s">
        <v>267</v>
      </c>
      <c r="P162" t="s">
        <v>770</v>
      </c>
      <c r="Q162" t="s">
        <v>540</v>
      </c>
      <c r="R162" t="s">
        <v>875</v>
      </c>
      <c r="S162" s="6">
        <f t="shared" si="20"/>
        <v>25.5</v>
      </c>
      <c r="T162" s="6">
        <f t="shared" si="21"/>
        <v>510.70515574919074</v>
      </c>
      <c r="U162" t="s">
        <v>2</v>
      </c>
      <c r="V162" t="str">
        <f t="shared" si="22"/>
        <v>-</v>
      </c>
      <c r="W162" s="7" t="e">
        <f t="shared" si="23"/>
        <v>#VALUE!</v>
      </c>
      <c r="X162" t="str">
        <f t="shared" si="24"/>
        <v>-</v>
      </c>
      <c r="Y162">
        <f t="shared" si="25"/>
        <v>0</v>
      </c>
      <c r="Z162" s="8" t="e">
        <f t="shared" si="26"/>
        <v>#VALUE!</v>
      </c>
      <c r="AA162" t="s">
        <v>2</v>
      </c>
      <c r="AB162" t="s">
        <v>2</v>
      </c>
      <c r="AC162" t="s">
        <v>2</v>
      </c>
      <c r="AD162" t="s">
        <v>2</v>
      </c>
      <c r="AE162" t="s">
        <v>2</v>
      </c>
      <c r="AF162" s="9" t="s">
        <v>2</v>
      </c>
      <c r="AG162" s="9" t="s">
        <v>2</v>
      </c>
      <c r="AH162" t="s">
        <v>2</v>
      </c>
      <c r="AI162" s="9" t="s">
        <v>2</v>
      </c>
      <c r="AJ162" t="s">
        <v>271</v>
      </c>
      <c r="AK162" t="s">
        <v>899</v>
      </c>
      <c r="AL162" s="6">
        <f t="shared" si="27"/>
        <v>16.2</v>
      </c>
      <c r="AM162" t="s">
        <v>2</v>
      </c>
      <c r="AN162" s="10" t="s">
        <v>2</v>
      </c>
      <c r="AO162" s="6">
        <f t="shared" si="28"/>
        <v>8273.4235231368893</v>
      </c>
      <c r="AP162" s="8" t="e">
        <f t="shared" si="29"/>
        <v>#VALUE!</v>
      </c>
    </row>
    <row r="163" spans="1:42" x14ac:dyDescent="0.3">
      <c r="A163" t="s">
        <v>902</v>
      </c>
      <c r="B163" t="s">
        <v>903</v>
      </c>
      <c r="C163" t="s">
        <v>904</v>
      </c>
      <c r="D163" t="s">
        <v>905</v>
      </c>
      <c r="E163" t="s">
        <v>277</v>
      </c>
      <c r="F163" t="s">
        <v>277</v>
      </c>
      <c r="G163" t="s">
        <v>906</v>
      </c>
      <c r="H163">
        <v>101</v>
      </c>
      <c r="I163">
        <v>6.32</v>
      </c>
      <c r="J163">
        <v>0</v>
      </c>
      <c r="K163">
        <v>1</v>
      </c>
      <c r="L163" t="s">
        <v>52</v>
      </c>
      <c r="M163" t="s">
        <v>907</v>
      </c>
      <c r="N163" t="s">
        <v>10</v>
      </c>
      <c r="O163" t="s">
        <v>267</v>
      </c>
      <c r="P163" t="s">
        <v>908</v>
      </c>
      <c r="Q163" t="s">
        <v>281</v>
      </c>
      <c r="R163" t="s">
        <v>909</v>
      </c>
      <c r="S163" s="6">
        <f t="shared" si="20"/>
        <v>36</v>
      </c>
      <c r="T163" s="6">
        <f t="shared" si="21"/>
        <v>1017.8760197630929</v>
      </c>
      <c r="U163" t="s">
        <v>910</v>
      </c>
      <c r="V163" t="str">
        <f t="shared" si="22"/>
        <v>15.2µH</v>
      </c>
      <c r="W163" s="7">
        <f t="shared" si="23"/>
        <v>15.2</v>
      </c>
      <c r="X163" t="str">
        <f t="shared" si="24"/>
        <v>µH</v>
      </c>
      <c r="Y163">
        <f t="shared" si="25"/>
        <v>9.9999999999999995E-7</v>
      </c>
      <c r="Z163" s="8">
        <f t="shared" si="26"/>
        <v>1.5199999999999998E-5</v>
      </c>
      <c r="AA163" t="s">
        <v>326</v>
      </c>
      <c r="AB163" t="s">
        <v>270</v>
      </c>
      <c r="AC163">
        <v>3040</v>
      </c>
      <c r="AD163">
        <v>4300</v>
      </c>
      <c r="AE163">
        <v>0.25</v>
      </c>
      <c r="AF163" s="9">
        <v>53.5</v>
      </c>
      <c r="AG163" s="9">
        <v>213</v>
      </c>
      <c r="AH163">
        <v>173</v>
      </c>
      <c r="AI163" s="9">
        <v>11400</v>
      </c>
      <c r="AJ163" t="s">
        <v>271</v>
      </c>
      <c r="AK163" t="s">
        <v>911</v>
      </c>
      <c r="AL163" s="6">
        <f t="shared" si="27"/>
        <v>11</v>
      </c>
      <c r="AM163" t="s">
        <v>2</v>
      </c>
      <c r="AN163" s="10" t="s">
        <v>2</v>
      </c>
      <c r="AO163" s="6">
        <f t="shared" si="28"/>
        <v>11196.636217394022</v>
      </c>
      <c r="AP163" s="8">
        <f t="shared" si="29"/>
        <v>9.283545148611914</v>
      </c>
    </row>
    <row r="164" spans="1:42" x14ac:dyDescent="0.3">
      <c r="A164" t="s">
        <v>902</v>
      </c>
      <c r="B164" t="s">
        <v>2</v>
      </c>
      <c r="C164" t="s">
        <v>912</v>
      </c>
      <c r="D164" t="s">
        <v>913</v>
      </c>
      <c r="E164" t="s">
        <v>277</v>
      </c>
      <c r="F164" t="s">
        <v>277</v>
      </c>
      <c r="G164" t="s">
        <v>906</v>
      </c>
      <c r="H164">
        <v>28</v>
      </c>
      <c r="I164">
        <v>5.03</v>
      </c>
      <c r="J164">
        <v>0</v>
      </c>
      <c r="K164">
        <v>1</v>
      </c>
      <c r="L164" t="s">
        <v>52</v>
      </c>
      <c r="M164" t="s">
        <v>907</v>
      </c>
      <c r="N164" t="s">
        <v>10</v>
      </c>
      <c r="O164" t="s">
        <v>267</v>
      </c>
      <c r="P164" t="s">
        <v>908</v>
      </c>
      <c r="Q164" t="s">
        <v>281</v>
      </c>
      <c r="R164" t="s">
        <v>909</v>
      </c>
      <c r="S164" s="6">
        <f t="shared" si="20"/>
        <v>36</v>
      </c>
      <c r="T164" s="6">
        <f t="shared" si="21"/>
        <v>1017.8760197630929</v>
      </c>
      <c r="U164" t="s">
        <v>910</v>
      </c>
      <c r="V164" t="str">
        <f t="shared" si="22"/>
        <v>15.2µH</v>
      </c>
      <c r="W164" s="7">
        <f t="shared" si="23"/>
        <v>15.2</v>
      </c>
      <c r="X164" t="str">
        <f t="shared" si="24"/>
        <v>µH</v>
      </c>
      <c r="Y164">
        <f t="shared" si="25"/>
        <v>9.9999999999999995E-7</v>
      </c>
      <c r="Z164" s="8">
        <f t="shared" si="26"/>
        <v>1.5199999999999998E-5</v>
      </c>
      <c r="AA164" t="s">
        <v>326</v>
      </c>
      <c r="AB164" t="s">
        <v>270</v>
      </c>
      <c r="AC164">
        <v>3040</v>
      </c>
      <c r="AD164">
        <v>4300</v>
      </c>
      <c r="AE164">
        <v>0.26</v>
      </c>
      <c r="AF164" s="9">
        <v>52</v>
      </c>
      <c r="AG164" s="9">
        <v>202</v>
      </c>
      <c r="AH164" t="s">
        <v>2</v>
      </c>
      <c r="AI164" s="9">
        <v>10500</v>
      </c>
      <c r="AJ164" t="s">
        <v>271</v>
      </c>
      <c r="AK164" t="s">
        <v>911</v>
      </c>
      <c r="AL164" s="6">
        <f t="shared" si="27"/>
        <v>11</v>
      </c>
      <c r="AM164" t="s">
        <v>2</v>
      </c>
      <c r="AN164" s="10" t="s">
        <v>2</v>
      </c>
      <c r="AO164" s="6">
        <f t="shared" si="28"/>
        <v>11196.636217394022</v>
      </c>
      <c r="AP164" s="8">
        <f t="shared" si="29"/>
        <v>9.283545148611914</v>
      </c>
    </row>
    <row r="165" spans="1:42" x14ac:dyDescent="0.3">
      <c r="A165" t="s">
        <v>902</v>
      </c>
      <c r="B165" t="s">
        <v>914</v>
      </c>
      <c r="C165" t="s">
        <v>915</v>
      </c>
      <c r="D165" t="s">
        <v>916</v>
      </c>
      <c r="E165" t="s">
        <v>277</v>
      </c>
      <c r="F165" t="s">
        <v>277</v>
      </c>
      <c r="G165" t="s">
        <v>917</v>
      </c>
      <c r="H165">
        <v>0</v>
      </c>
      <c r="I165">
        <v>7.34</v>
      </c>
      <c r="J165">
        <v>0</v>
      </c>
      <c r="K165">
        <v>1</v>
      </c>
      <c r="L165" t="s">
        <v>266</v>
      </c>
      <c r="M165" t="s">
        <v>907</v>
      </c>
      <c r="N165" t="s">
        <v>10</v>
      </c>
      <c r="O165" t="s">
        <v>267</v>
      </c>
      <c r="P165" t="s">
        <v>908</v>
      </c>
      <c r="Q165" t="s">
        <v>331</v>
      </c>
      <c r="R165" t="s">
        <v>909</v>
      </c>
      <c r="S165" s="6">
        <f t="shared" si="20"/>
        <v>36</v>
      </c>
      <c r="T165" s="6">
        <f t="shared" si="21"/>
        <v>1017.8760197630929</v>
      </c>
      <c r="U165" t="s">
        <v>918</v>
      </c>
      <c r="V165" t="str">
        <f t="shared" si="22"/>
        <v>7.6µH</v>
      </c>
      <c r="W165" s="7">
        <f t="shared" si="23"/>
        <v>7.6</v>
      </c>
      <c r="X165" t="str">
        <f t="shared" si="24"/>
        <v>µH</v>
      </c>
      <c r="Y165">
        <f t="shared" si="25"/>
        <v>9.9999999999999995E-7</v>
      </c>
      <c r="Z165" s="8">
        <f t="shared" si="26"/>
        <v>7.5999999999999992E-6</v>
      </c>
      <c r="AA165" t="s">
        <v>326</v>
      </c>
      <c r="AB165" t="s">
        <v>270</v>
      </c>
      <c r="AC165">
        <v>1560</v>
      </c>
      <c r="AD165" t="s">
        <v>2</v>
      </c>
      <c r="AE165">
        <v>0.26</v>
      </c>
      <c r="AF165" s="9">
        <v>52</v>
      </c>
      <c r="AG165" s="9">
        <v>202</v>
      </c>
      <c r="AH165" t="s">
        <v>2</v>
      </c>
      <c r="AI165" s="9">
        <v>10500</v>
      </c>
      <c r="AJ165" t="s">
        <v>271</v>
      </c>
      <c r="AK165" t="s">
        <v>911</v>
      </c>
      <c r="AL165" s="6">
        <f t="shared" si="27"/>
        <v>11</v>
      </c>
      <c r="AM165" t="s">
        <v>2</v>
      </c>
      <c r="AN165" s="10" t="s">
        <v>2</v>
      </c>
      <c r="AO165" s="6">
        <f t="shared" si="28"/>
        <v>11196.636217394022</v>
      </c>
      <c r="AP165" s="8">
        <f t="shared" si="29"/>
        <v>13.128915456069919</v>
      </c>
    </row>
    <row r="166" spans="1:42" x14ac:dyDescent="0.3">
      <c r="A166" t="s">
        <v>902</v>
      </c>
      <c r="B166" t="s">
        <v>919</v>
      </c>
      <c r="C166" t="s">
        <v>920</v>
      </c>
      <c r="D166" t="s">
        <v>921</v>
      </c>
      <c r="E166" t="s">
        <v>277</v>
      </c>
      <c r="F166" t="s">
        <v>277</v>
      </c>
      <c r="G166" t="s">
        <v>397</v>
      </c>
      <c r="H166">
        <v>0</v>
      </c>
      <c r="I166">
        <v>9.76</v>
      </c>
      <c r="J166">
        <v>0</v>
      </c>
      <c r="K166">
        <v>1</v>
      </c>
      <c r="L166" t="s">
        <v>52</v>
      </c>
      <c r="M166" t="s">
        <v>907</v>
      </c>
      <c r="N166" t="s">
        <v>10</v>
      </c>
      <c r="O166" t="s">
        <v>267</v>
      </c>
      <c r="P166" t="s">
        <v>908</v>
      </c>
      <c r="Q166" t="s">
        <v>331</v>
      </c>
      <c r="R166" t="s">
        <v>909</v>
      </c>
      <c r="S166" s="6">
        <f t="shared" si="20"/>
        <v>36</v>
      </c>
      <c r="T166" s="6">
        <f t="shared" si="21"/>
        <v>1017.8760197630929</v>
      </c>
      <c r="U166" t="s">
        <v>400</v>
      </c>
      <c r="V166" t="str">
        <f t="shared" si="22"/>
        <v>250nH</v>
      </c>
      <c r="W166" s="7">
        <f t="shared" si="23"/>
        <v>250</v>
      </c>
      <c r="X166" t="str">
        <f t="shared" si="24"/>
        <v>nH</v>
      </c>
      <c r="Y166">
        <f t="shared" si="25"/>
        <v>1.0000000000000001E-9</v>
      </c>
      <c r="Z166" s="8">
        <f t="shared" si="26"/>
        <v>2.5000000000000004E-7</v>
      </c>
      <c r="AA166" t="s">
        <v>922</v>
      </c>
      <c r="AB166" t="s">
        <v>311</v>
      </c>
      <c r="AC166">
        <v>51</v>
      </c>
      <c r="AD166" t="s">
        <v>2</v>
      </c>
      <c r="AE166">
        <v>0.26</v>
      </c>
      <c r="AF166" s="9">
        <v>52</v>
      </c>
      <c r="AG166" s="9">
        <v>202</v>
      </c>
      <c r="AH166" t="s">
        <v>2</v>
      </c>
      <c r="AI166" s="9">
        <v>10500</v>
      </c>
      <c r="AJ166" t="s">
        <v>271</v>
      </c>
      <c r="AK166" t="s">
        <v>911</v>
      </c>
      <c r="AL166" s="6">
        <f t="shared" si="27"/>
        <v>11</v>
      </c>
      <c r="AM166" t="s">
        <v>2</v>
      </c>
      <c r="AN166" s="10" t="s">
        <v>2</v>
      </c>
      <c r="AO166" s="6">
        <f t="shared" si="28"/>
        <v>11196.636217394022</v>
      </c>
      <c r="AP166" s="8">
        <f t="shared" si="29"/>
        <v>72.387844283415419</v>
      </c>
    </row>
    <row r="167" spans="1:42" x14ac:dyDescent="0.3">
      <c r="A167" t="s">
        <v>902</v>
      </c>
      <c r="B167" t="s">
        <v>923</v>
      </c>
      <c r="C167" t="s">
        <v>924</v>
      </c>
      <c r="D167" t="s">
        <v>925</v>
      </c>
      <c r="E167" t="s">
        <v>277</v>
      </c>
      <c r="F167" t="s">
        <v>277</v>
      </c>
      <c r="G167" t="s">
        <v>522</v>
      </c>
      <c r="H167">
        <v>0</v>
      </c>
      <c r="I167">
        <v>5.5076499999999999</v>
      </c>
      <c r="J167">
        <v>0</v>
      </c>
      <c r="K167">
        <v>200</v>
      </c>
      <c r="L167" t="s">
        <v>52</v>
      </c>
      <c r="M167" t="s">
        <v>907</v>
      </c>
      <c r="N167" t="s">
        <v>10</v>
      </c>
      <c r="O167" t="s">
        <v>267</v>
      </c>
      <c r="P167" t="s">
        <v>908</v>
      </c>
      <c r="Q167" t="s">
        <v>331</v>
      </c>
      <c r="R167" t="s">
        <v>909</v>
      </c>
      <c r="S167" s="6">
        <f t="shared" si="20"/>
        <v>36</v>
      </c>
      <c r="T167" s="6">
        <f t="shared" si="21"/>
        <v>1017.8760197630929</v>
      </c>
      <c r="U167" t="s">
        <v>523</v>
      </c>
      <c r="V167" t="str">
        <f t="shared" si="22"/>
        <v>400nH</v>
      </c>
      <c r="W167" s="7">
        <f t="shared" si="23"/>
        <v>400</v>
      </c>
      <c r="X167" t="str">
        <f t="shared" si="24"/>
        <v>nH</v>
      </c>
      <c r="Y167">
        <f t="shared" si="25"/>
        <v>1.0000000000000001E-9</v>
      </c>
      <c r="Z167" s="8">
        <f t="shared" si="26"/>
        <v>4.0000000000000003E-7</v>
      </c>
      <c r="AA167" t="s">
        <v>357</v>
      </c>
      <c r="AB167" t="s">
        <v>311</v>
      </c>
      <c r="AC167">
        <v>82</v>
      </c>
      <c r="AD167" t="s">
        <v>2</v>
      </c>
      <c r="AE167">
        <v>0.26</v>
      </c>
      <c r="AF167" s="9">
        <v>52</v>
      </c>
      <c r="AG167" s="9">
        <v>202</v>
      </c>
      <c r="AH167" t="s">
        <v>2</v>
      </c>
      <c r="AI167" s="9">
        <v>10500</v>
      </c>
      <c r="AJ167" t="s">
        <v>271</v>
      </c>
      <c r="AK167" t="s">
        <v>911</v>
      </c>
      <c r="AL167" s="6">
        <f t="shared" si="27"/>
        <v>11</v>
      </c>
      <c r="AM167" t="s">
        <v>2</v>
      </c>
      <c r="AN167" s="10" t="s">
        <v>2</v>
      </c>
      <c r="AO167" s="6">
        <f t="shared" si="28"/>
        <v>11196.636217394022</v>
      </c>
      <c r="AP167" s="8">
        <f t="shared" si="29"/>
        <v>57.227615711297979</v>
      </c>
    </row>
    <row r="168" spans="1:42" x14ac:dyDescent="0.3">
      <c r="A168" t="s">
        <v>902</v>
      </c>
      <c r="B168" t="s">
        <v>926</v>
      </c>
      <c r="C168" t="s">
        <v>927</v>
      </c>
      <c r="D168" t="s">
        <v>928</v>
      </c>
      <c r="E168" t="s">
        <v>277</v>
      </c>
      <c r="F168" t="s">
        <v>277</v>
      </c>
      <c r="G168" t="s">
        <v>361</v>
      </c>
      <c r="H168">
        <v>0</v>
      </c>
      <c r="I168">
        <v>5.4197499999999996</v>
      </c>
      <c r="J168">
        <v>0</v>
      </c>
      <c r="K168">
        <v>200</v>
      </c>
      <c r="L168" t="s">
        <v>52</v>
      </c>
      <c r="M168" t="s">
        <v>907</v>
      </c>
      <c r="N168" t="s">
        <v>10</v>
      </c>
      <c r="O168" t="s">
        <v>267</v>
      </c>
      <c r="P168" t="s">
        <v>908</v>
      </c>
      <c r="Q168" t="s">
        <v>331</v>
      </c>
      <c r="R168" t="s">
        <v>909</v>
      </c>
      <c r="S168" s="6">
        <f t="shared" si="20"/>
        <v>36</v>
      </c>
      <c r="T168" s="6">
        <f t="shared" si="21"/>
        <v>1017.8760197630929</v>
      </c>
      <c r="U168" t="s">
        <v>362</v>
      </c>
      <c r="V168" t="str">
        <f t="shared" si="22"/>
        <v>1µH</v>
      </c>
      <c r="W168" s="7">
        <f t="shared" si="23"/>
        <v>1</v>
      </c>
      <c r="X168" t="str">
        <f t="shared" si="24"/>
        <v>µH</v>
      </c>
      <c r="Y168">
        <f t="shared" si="25"/>
        <v>9.9999999999999995E-7</v>
      </c>
      <c r="Z168" s="8">
        <f t="shared" si="26"/>
        <v>9.9999999999999995E-7</v>
      </c>
      <c r="AA168" t="s">
        <v>357</v>
      </c>
      <c r="AB168" t="s">
        <v>311</v>
      </c>
      <c r="AC168">
        <v>205</v>
      </c>
      <c r="AD168" t="s">
        <v>2</v>
      </c>
      <c r="AE168">
        <v>0.26</v>
      </c>
      <c r="AF168" s="9">
        <v>52</v>
      </c>
      <c r="AG168" s="9">
        <v>202</v>
      </c>
      <c r="AH168" t="s">
        <v>2</v>
      </c>
      <c r="AI168" s="9">
        <v>10500</v>
      </c>
      <c r="AJ168" t="s">
        <v>271</v>
      </c>
      <c r="AK168" t="s">
        <v>911</v>
      </c>
      <c r="AL168" s="6">
        <f t="shared" si="27"/>
        <v>11</v>
      </c>
      <c r="AM168" t="s">
        <v>2</v>
      </c>
      <c r="AN168" s="10" t="s">
        <v>2</v>
      </c>
      <c r="AO168" s="6">
        <f t="shared" si="28"/>
        <v>11196.636217394022</v>
      </c>
      <c r="AP168" s="8">
        <f t="shared" si="29"/>
        <v>36.193922141707716</v>
      </c>
    </row>
    <row r="169" spans="1:42" x14ac:dyDescent="0.3">
      <c r="A169" t="s">
        <v>902</v>
      </c>
      <c r="B169" t="s">
        <v>2</v>
      </c>
      <c r="C169" t="s">
        <v>929</v>
      </c>
      <c r="D169" t="s">
        <v>930</v>
      </c>
      <c r="E169" t="s">
        <v>277</v>
      </c>
      <c r="F169" t="s">
        <v>277</v>
      </c>
      <c r="G169" t="s">
        <v>522</v>
      </c>
      <c r="H169">
        <v>0</v>
      </c>
      <c r="I169">
        <v>5.4197499999999996</v>
      </c>
      <c r="J169">
        <v>0</v>
      </c>
      <c r="K169">
        <v>200</v>
      </c>
      <c r="L169" t="s">
        <v>52</v>
      </c>
      <c r="M169" t="s">
        <v>907</v>
      </c>
      <c r="N169" t="s">
        <v>10</v>
      </c>
      <c r="O169" t="s">
        <v>267</v>
      </c>
      <c r="P169" t="s">
        <v>908</v>
      </c>
      <c r="Q169" t="s">
        <v>331</v>
      </c>
      <c r="R169" t="s">
        <v>909</v>
      </c>
      <c r="S169" s="6">
        <f t="shared" si="20"/>
        <v>36</v>
      </c>
      <c r="T169" s="6">
        <f t="shared" si="21"/>
        <v>1017.8760197630929</v>
      </c>
      <c r="U169" t="s">
        <v>523</v>
      </c>
      <c r="V169" t="str">
        <f t="shared" si="22"/>
        <v>400nH</v>
      </c>
      <c r="W169" s="7">
        <f t="shared" si="23"/>
        <v>400</v>
      </c>
      <c r="X169" t="str">
        <f t="shared" si="24"/>
        <v>nH</v>
      </c>
      <c r="Y169">
        <f t="shared" si="25"/>
        <v>1.0000000000000001E-9</v>
      </c>
      <c r="Z169" s="8">
        <f t="shared" si="26"/>
        <v>4.0000000000000003E-7</v>
      </c>
      <c r="AA169" t="s">
        <v>922</v>
      </c>
      <c r="AB169" t="s">
        <v>311</v>
      </c>
      <c r="AC169">
        <v>82</v>
      </c>
      <c r="AD169" t="s">
        <v>2</v>
      </c>
      <c r="AE169">
        <v>0.26</v>
      </c>
      <c r="AF169" s="9">
        <v>52</v>
      </c>
      <c r="AG169" s="9">
        <v>202</v>
      </c>
      <c r="AH169" t="s">
        <v>2</v>
      </c>
      <c r="AI169" s="9">
        <v>10500</v>
      </c>
      <c r="AJ169" t="s">
        <v>271</v>
      </c>
      <c r="AK169" t="s">
        <v>911</v>
      </c>
      <c r="AL169" s="6">
        <f t="shared" si="27"/>
        <v>11</v>
      </c>
      <c r="AM169" t="s">
        <v>2</v>
      </c>
      <c r="AN169" s="10" t="s">
        <v>2</v>
      </c>
      <c r="AO169" s="6">
        <f t="shared" si="28"/>
        <v>11196.636217394022</v>
      </c>
      <c r="AP169" s="8">
        <f t="shared" si="29"/>
        <v>57.227615711297979</v>
      </c>
    </row>
    <row r="170" spans="1:42" x14ac:dyDescent="0.3">
      <c r="A170" t="s">
        <v>902</v>
      </c>
      <c r="B170" t="s">
        <v>923</v>
      </c>
      <c r="C170" t="s">
        <v>931</v>
      </c>
      <c r="D170" t="s">
        <v>932</v>
      </c>
      <c r="E170" t="s">
        <v>277</v>
      </c>
      <c r="F170" t="s">
        <v>277</v>
      </c>
      <c r="G170" t="s">
        <v>737</v>
      </c>
      <c r="H170">
        <v>0</v>
      </c>
      <c r="I170">
        <v>5.5076499999999999</v>
      </c>
      <c r="J170">
        <v>0</v>
      </c>
      <c r="K170">
        <v>200</v>
      </c>
      <c r="L170" t="s">
        <v>52</v>
      </c>
      <c r="M170" t="s">
        <v>907</v>
      </c>
      <c r="N170" t="s">
        <v>10</v>
      </c>
      <c r="O170" t="s">
        <v>267</v>
      </c>
      <c r="P170" t="s">
        <v>908</v>
      </c>
      <c r="Q170" t="s">
        <v>331</v>
      </c>
      <c r="R170" t="s">
        <v>909</v>
      </c>
      <c r="S170" s="6">
        <f t="shared" si="20"/>
        <v>36</v>
      </c>
      <c r="T170" s="6">
        <f t="shared" si="21"/>
        <v>1017.8760197630929</v>
      </c>
      <c r="U170" t="s">
        <v>738</v>
      </c>
      <c r="V170" t="str">
        <f t="shared" si="22"/>
        <v>630nH</v>
      </c>
      <c r="W170" s="7">
        <f t="shared" si="23"/>
        <v>630</v>
      </c>
      <c r="X170" t="str">
        <f t="shared" si="24"/>
        <v>nH</v>
      </c>
      <c r="Y170">
        <f t="shared" si="25"/>
        <v>1.0000000000000001E-9</v>
      </c>
      <c r="Z170" s="8">
        <f t="shared" si="26"/>
        <v>6.3E-7</v>
      </c>
      <c r="AA170" t="s">
        <v>357</v>
      </c>
      <c r="AB170" t="s">
        <v>311</v>
      </c>
      <c r="AC170">
        <v>129</v>
      </c>
      <c r="AD170" t="s">
        <v>2</v>
      </c>
      <c r="AE170">
        <v>0.26</v>
      </c>
      <c r="AF170" s="9">
        <v>52</v>
      </c>
      <c r="AG170" s="9">
        <v>202</v>
      </c>
      <c r="AH170" t="s">
        <v>2</v>
      </c>
      <c r="AI170" s="9">
        <v>10500</v>
      </c>
      <c r="AJ170" t="s">
        <v>271</v>
      </c>
      <c r="AK170" t="s">
        <v>911</v>
      </c>
      <c r="AL170" s="6">
        <f t="shared" si="27"/>
        <v>11</v>
      </c>
      <c r="AM170" t="s">
        <v>2</v>
      </c>
      <c r="AN170" s="10" t="s">
        <v>2</v>
      </c>
      <c r="AO170" s="6">
        <f t="shared" si="28"/>
        <v>11196.636217394022</v>
      </c>
      <c r="AP170" s="8">
        <f t="shared" si="29"/>
        <v>45.600055694758524</v>
      </c>
    </row>
    <row r="171" spans="1:42" x14ac:dyDescent="0.3">
      <c r="A171" t="s">
        <v>902</v>
      </c>
      <c r="B171" t="s">
        <v>926</v>
      </c>
      <c r="C171" t="s">
        <v>933</v>
      </c>
      <c r="D171" t="s">
        <v>934</v>
      </c>
      <c r="E171" t="s">
        <v>277</v>
      </c>
      <c r="F171" t="s">
        <v>277</v>
      </c>
      <c r="G171" t="s">
        <v>737</v>
      </c>
      <c r="H171">
        <v>0</v>
      </c>
      <c r="I171">
        <v>5.4197499999999996</v>
      </c>
      <c r="J171">
        <v>0</v>
      </c>
      <c r="K171">
        <v>200</v>
      </c>
      <c r="L171" t="s">
        <v>52</v>
      </c>
      <c r="M171" t="s">
        <v>907</v>
      </c>
      <c r="N171" t="s">
        <v>10</v>
      </c>
      <c r="O171" t="s">
        <v>267</v>
      </c>
      <c r="P171" t="s">
        <v>908</v>
      </c>
      <c r="Q171" t="s">
        <v>331</v>
      </c>
      <c r="R171" t="s">
        <v>909</v>
      </c>
      <c r="S171" s="6">
        <f t="shared" si="20"/>
        <v>36</v>
      </c>
      <c r="T171" s="6">
        <f t="shared" si="21"/>
        <v>1017.8760197630929</v>
      </c>
      <c r="U171" t="s">
        <v>738</v>
      </c>
      <c r="V171" t="str">
        <f t="shared" si="22"/>
        <v>630nH</v>
      </c>
      <c r="W171" s="7">
        <f t="shared" si="23"/>
        <v>630</v>
      </c>
      <c r="X171" t="str">
        <f t="shared" si="24"/>
        <v>nH</v>
      </c>
      <c r="Y171">
        <f t="shared" si="25"/>
        <v>1.0000000000000001E-9</v>
      </c>
      <c r="Z171" s="8">
        <f t="shared" si="26"/>
        <v>6.3E-7</v>
      </c>
      <c r="AA171" t="s">
        <v>357</v>
      </c>
      <c r="AB171" t="s">
        <v>311</v>
      </c>
      <c r="AC171">
        <v>129</v>
      </c>
      <c r="AD171" t="s">
        <v>2</v>
      </c>
      <c r="AE171">
        <v>0.26</v>
      </c>
      <c r="AF171" s="9">
        <v>52</v>
      </c>
      <c r="AG171" s="9">
        <v>202</v>
      </c>
      <c r="AH171" t="s">
        <v>2</v>
      </c>
      <c r="AI171" s="9">
        <v>10500</v>
      </c>
      <c r="AJ171" t="s">
        <v>271</v>
      </c>
      <c r="AK171" t="s">
        <v>911</v>
      </c>
      <c r="AL171" s="6">
        <f t="shared" si="27"/>
        <v>11</v>
      </c>
      <c r="AM171" t="s">
        <v>2</v>
      </c>
      <c r="AN171" s="10" t="s">
        <v>2</v>
      </c>
      <c r="AO171" s="6">
        <f t="shared" si="28"/>
        <v>11196.636217394022</v>
      </c>
      <c r="AP171" s="8">
        <f t="shared" si="29"/>
        <v>45.600055694758524</v>
      </c>
    </row>
    <row r="172" spans="1:42" x14ac:dyDescent="0.3">
      <c r="A172" t="s">
        <v>935</v>
      </c>
      <c r="B172" t="s">
        <v>936</v>
      </c>
      <c r="C172" t="s">
        <v>937</v>
      </c>
      <c r="D172" t="s">
        <v>938</v>
      </c>
      <c r="E172" t="s">
        <v>527</v>
      </c>
      <c r="F172" t="s">
        <v>527</v>
      </c>
      <c r="G172" t="s">
        <v>388</v>
      </c>
      <c r="H172">
        <v>479</v>
      </c>
      <c r="I172">
        <v>6.68</v>
      </c>
      <c r="J172">
        <v>0</v>
      </c>
      <c r="K172">
        <v>1</v>
      </c>
      <c r="L172" t="s">
        <v>11</v>
      </c>
      <c r="M172" t="s">
        <v>2</v>
      </c>
      <c r="N172" t="s">
        <v>10</v>
      </c>
      <c r="O172" t="s">
        <v>267</v>
      </c>
      <c r="P172" t="s">
        <v>835</v>
      </c>
      <c r="Q172" t="s">
        <v>540</v>
      </c>
      <c r="R172" t="s">
        <v>939</v>
      </c>
      <c r="S172" s="6">
        <f t="shared" si="20"/>
        <v>30</v>
      </c>
      <c r="T172" s="6">
        <f t="shared" si="21"/>
        <v>706.85834705770344</v>
      </c>
      <c r="U172" t="s">
        <v>2</v>
      </c>
      <c r="V172" t="str">
        <f t="shared" si="22"/>
        <v>-</v>
      </c>
      <c r="W172" s="7" t="e">
        <f t="shared" si="23"/>
        <v>#VALUE!</v>
      </c>
      <c r="X172" t="str">
        <f t="shared" si="24"/>
        <v>-</v>
      </c>
      <c r="Y172">
        <f t="shared" si="25"/>
        <v>0</v>
      </c>
      <c r="Z172" s="8" t="e">
        <f t="shared" si="26"/>
        <v>#VALUE!</v>
      </c>
      <c r="AA172" t="s">
        <v>2</v>
      </c>
      <c r="AB172" t="s">
        <v>2</v>
      </c>
      <c r="AC172" t="s">
        <v>2</v>
      </c>
      <c r="AD172" t="s">
        <v>2</v>
      </c>
      <c r="AE172" t="s">
        <v>2</v>
      </c>
      <c r="AF172" s="9" t="s">
        <v>2</v>
      </c>
      <c r="AG172" s="9" t="s">
        <v>2</v>
      </c>
      <c r="AH172" t="s">
        <v>2</v>
      </c>
      <c r="AI172" s="9" t="s">
        <v>2</v>
      </c>
      <c r="AJ172" t="s">
        <v>271</v>
      </c>
      <c r="AK172" t="s">
        <v>940</v>
      </c>
      <c r="AL172" s="6">
        <f t="shared" si="27"/>
        <v>18.8</v>
      </c>
      <c r="AM172" t="s">
        <v>2</v>
      </c>
      <c r="AN172" s="10" t="s">
        <v>2</v>
      </c>
      <c r="AO172" s="6">
        <f t="shared" si="28"/>
        <v>13288.936924684825</v>
      </c>
      <c r="AP172" s="8" t="e">
        <f t="shared" si="29"/>
        <v>#VALUE!</v>
      </c>
    </row>
    <row r="173" spans="1:42" x14ac:dyDescent="0.3">
      <c r="A173" t="s">
        <v>935</v>
      </c>
      <c r="B173" t="s">
        <v>941</v>
      </c>
      <c r="C173" t="s">
        <v>942</v>
      </c>
      <c r="D173" t="s">
        <v>943</v>
      </c>
      <c r="E173" t="s">
        <v>527</v>
      </c>
      <c r="F173" t="s">
        <v>527</v>
      </c>
      <c r="G173" t="s">
        <v>388</v>
      </c>
      <c r="H173">
        <v>0</v>
      </c>
      <c r="I173">
        <v>6.12</v>
      </c>
      <c r="J173">
        <v>0</v>
      </c>
      <c r="K173">
        <v>1</v>
      </c>
      <c r="L173" t="s">
        <v>11</v>
      </c>
      <c r="M173" t="s">
        <v>2</v>
      </c>
      <c r="N173" t="s">
        <v>10</v>
      </c>
      <c r="O173" t="s">
        <v>267</v>
      </c>
      <c r="P173" t="s">
        <v>835</v>
      </c>
      <c r="Q173" t="s">
        <v>528</v>
      </c>
      <c r="R173" t="s">
        <v>939</v>
      </c>
      <c r="S173" s="6">
        <f t="shared" si="20"/>
        <v>30</v>
      </c>
      <c r="T173" s="6">
        <f t="shared" si="21"/>
        <v>706.85834705770344</v>
      </c>
      <c r="U173" t="s">
        <v>2</v>
      </c>
      <c r="V173" t="str">
        <f t="shared" si="22"/>
        <v>-</v>
      </c>
      <c r="W173" s="7" t="e">
        <f t="shared" si="23"/>
        <v>#VALUE!</v>
      </c>
      <c r="X173" t="str">
        <f t="shared" si="24"/>
        <v>-</v>
      </c>
      <c r="Y173">
        <f t="shared" si="25"/>
        <v>0</v>
      </c>
      <c r="Z173" s="8" t="e">
        <f t="shared" si="26"/>
        <v>#VALUE!</v>
      </c>
      <c r="AA173" t="s">
        <v>2</v>
      </c>
      <c r="AB173" t="s">
        <v>2</v>
      </c>
      <c r="AC173" t="s">
        <v>2</v>
      </c>
      <c r="AD173" t="s">
        <v>2</v>
      </c>
      <c r="AE173" t="s">
        <v>2</v>
      </c>
      <c r="AF173" s="9" t="s">
        <v>2</v>
      </c>
      <c r="AG173" s="9" t="s">
        <v>2</v>
      </c>
      <c r="AH173" t="s">
        <v>2</v>
      </c>
      <c r="AI173" s="9" t="s">
        <v>2</v>
      </c>
      <c r="AJ173" t="s">
        <v>271</v>
      </c>
      <c r="AK173" t="s">
        <v>940</v>
      </c>
      <c r="AL173" s="6">
        <f t="shared" si="27"/>
        <v>18.8</v>
      </c>
      <c r="AM173" t="s">
        <v>2</v>
      </c>
      <c r="AN173" s="10" t="s">
        <v>2</v>
      </c>
      <c r="AO173" s="6">
        <f t="shared" si="28"/>
        <v>13288.936924684825</v>
      </c>
      <c r="AP173" s="8" t="e">
        <f t="shared" si="29"/>
        <v>#VALUE!</v>
      </c>
    </row>
    <row r="174" spans="1:42" x14ac:dyDescent="0.3">
      <c r="A174" t="s">
        <v>944</v>
      </c>
      <c r="B174" t="s">
        <v>2</v>
      </c>
      <c r="C174" t="s">
        <v>945</v>
      </c>
      <c r="D174" t="s">
        <v>946</v>
      </c>
      <c r="E174" t="s">
        <v>387</v>
      </c>
      <c r="F174" t="s">
        <v>387</v>
      </c>
      <c r="G174" t="s">
        <v>947</v>
      </c>
      <c r="H174">
        <v>12</v>
      </c>
      <c r="I174">
        <v>3.64</v>
      </c>
      <c r="J174">
        <v>0</v>
      </c>
      <c r="K174">
        <v>1</v>
      </c>
      <c r="L174" t="s">
        <v>266</v>
      </c>
      <c r="M174" t="s">
        <v>948</v>
      </c>
      <c r="N174" t="s">
        <v>10</v>
      </c>
      <c r="O174" t="s">
        <v>267</v>
      </c>
      <c r="P174" t="s">
        <v>835</v>
      </c>
      <c r="Q174" t="s">
        <v>949</v>
      </c>
      <c r="R174" t="s">
        <v>939</v>
      </c>
      <c r="S174" s="6">
        <f t="shared" si="20"/>
        <v>30</v>
      </c>
      <c r="T174" s="6">
        <f t="shared" si="21"/>
        <v>706.85834705770344</v>
      </c>
      <c r="U174" t="s">
        <v>591</v>
      </c>
      <c r="V174" t="str">
        <f t="shared" si="22"/>
        <v>9.8µH</v>
      </c>
      <c r="W174" s="7">
        <f t="shared" si="23"/>
        <v>9.8000000000000007</v>
      </c>
      <c r="X174" t="str">
        <f t="shared" si="24"/>
        <v>µH</v>
      </c>
      <c r="Y174">
        <f t="shared" si="25"/>
        <v>9.9999999999999995E-7</v>
      </c>
      <c r="Z174" s="8">
        <f t="shared" si="26"/>
        <v>9.800000000000001E-6</v>
      </c>
      <c r="AA174" t="s">
        <v>269</v>
      </c>
      <c r="AB174" t="s">
        <v>270</v>
      </c>
      <c r="AC174">
        <v>2573</v>
      </c>
      <c r="AD174">
        <v>3300</v>
      </c>
      <c r="AE174">
        <v>0.33</v>
      </c>
      <c r="AF174" s="9">
        <v>45.2</v>
      </c>
      <c r="AG174" s="9">
        <v>137</v>
      </c>
      <c r="AH174">
        <v>109</v>
      </c>
      <c r="AI174" s="9">
        <v>6192</v>
      </c>
      <c r="AJ174" t="s">
        <v>271</v>
      </c>
      <c r="AK174" t="s">
        <v>950</v>
      </c>
      <c r="AL174" s="6">
        <f t="shared" si="27"/>
        <v>19</v>
      </c>
      <c r="AM174" t="s">
        <v>2</v>
      </c>
      <c r="AN174" s="10" t="s">
        <v>2</v>
      </c>
      <c r="AO174" s="6">
        <f t="shared" si="28"/>
        <v>13430.308594096365</v>
      </c>
      <c r="AP174" s="8">
        <f t="shared" si="29"/>
        <v>11.561724325884747</v>
      </c>
    </row>
    <row r="175" spans="1:42" x14ac:dyDescent="0.3">
      <c r="A175" t="s">
        <v>951</v>
      </c>
      <c r="B175" t="s">
        <v>2</v>
      </c>
      <c r="C175" t="s">
        <v>952</v>
      </c>
      <c r="D175" t="s">
        <v>953</v>
      </c>
      <c r="E175" t="s">
        <v>277</v>
      </c>
      <c r="F175" t="s">
        <v>277</v>
      </c>
      <c r="G175" t="s">
        <v>954</v>
      </c>
      <c r="H175">
        <v>254</v>
      </c>
      <c r="I175">
        <v>17.23</v>
      </c>
      <c r="J175">
        <v>0</v>
      </c>
      <c r="K175">
        <v>1</v>
      </c>
      <c r="L175" t="s">
        <v>52</v>
      </c>
      <c r="M175" t="s">
        <v>955</v>
      </c>
      <c r="N175" t="s">
        <v>10</v>
      </c>
      <c r="O175" t="s">
        <v>267</v>
      </c>
      <c r="P175" t="s">
        <v>956</v>
      </c>
      <c r="Q175" t="s">
        <v>331</v>
      </c>
      <c r="R175" t="s">
        <v>957</v>
      </c>
      <c r="S175" s="6">
        <f t="shared" si="20"/>
        <v>41</v>
      </c>
      <c r="T175" s="6">
        <f t="shared" si="21"/>
        <v>1320.2543126711105</v>
      </c>
      <c r="U175" t="s">
        <v>958</v>
      </c>
      <c r="V175" t="str">
        <f t="shared" si="22"/>
        <v>8.4µH</v>
      </c>
      <c r="W175" s="7">
        <f t="shared" si="23"/>
        <v>8.4</v>
      </c>
      <c r="X175" t="str">
        <f t="shared" si="24"/>
        <v>µH</v>
      </c>
      <c r="Y175">
        <f t="shared" si="25"/>
        <v>9.9999999999999995E-7</v>
      </c>
      <c r="Z175" s="8">
        <f t="shared" si="26"/>
        <v>8.3999999999999992E-6</v>
      </c>
      <c r="AA175" t="s">
        <v>326</v>
      </c>
      <c r="AB175" t="s">
        <v>270</v>
      </c>
      <c r="AC175">
        <v>1720</v>
      </c>
      <c r="AD175" t="s">
        <v>2</v>
      </c>
      <c r="AE175">
        <v>0.26400000000000001</v>
      </c>
      <c r="AF175" s="9">
        <v>60.4</v>
      </c>
      <c r="AG175" s="9">
        <v>229</v>
      </c>
      <c r="AH175">
        <v>201</v>
      </c>
      <c r="AI175" s="9">
        <v>13832</v>
      </c>
      <c r="AJ175" t="s">
        <v>271</v>
      </c>
      <c r="AK175" t="s">
        <v>959</v>
      </c>
      <c r="AL175" s="6">
        <f t="shared" si="27"/>
        <v>12.5</v>
      </c>
      <c r="AM175" t="s">
        <v>2</v>
      </c>
      <c r="AN175" s="10" t="s">
        <v>2</v>
      </c>
      <c r="AO175" s="6">
        <f t="shared" si="28"/>
        <v>16503.17890838888</v>
      </c>
      <c r="AP175" s="8">
        <f t="shared" si="29"/>
        <v>12.488089563755578</v>
      </c>
    </row>
    <row r="176" spans="1:42" x14ac:dyDescent="0.3">
      <c r="A176" t="s">
        <v>951</v>
      </c>
      <c r="B176" t="s">
        <v>2</v>
      </c>
      <c r="C176" t="s">
        <v>960</v>
      </c>
      <c r="D176" t="s">
        <v>961</v>
      </c>
      <c r="E176" t="s">
        <v>277</v>
      </c>
      <c r="F176" t="s">
        <v>277</v>
      </c>
      <c r="G176" t="s">
        <v>737</v>
      </c>
      <c r="H176">
        <v>0</v>
      </c>
      <c r="I176">
        <v>10.195499999999999</v>
      </c>
      <c r="J176">
        <v>0</v>
      </c>
      <c r="K176">
        <v>100</v>
      </c>
      <c r="L176" t="s">
        <v>52</v>
      </c>
      <c r="M176" t="s">
        <v>955</v>
      </c>
      <c r="N176" t="s">
        <v>10</v>
      </c>
      <c r="O176" t="s">
        <v>267</v>
      </c>
      <c r="P176" t="s">
        <v>956</v>
      </c>
      <c r="Q176" t="s">
        <v>331</v>
      </c>
      <c r="R176" t="s">
        <v>957</v>
      </c>
      <c r="S176" s="6">
        <f t="shared" si="20"/>
        <v>41</v>
      </c>
      <c r="T176" s="6">
        <f t="shared" si="21"/>
        <v>1320.2543126711105</v>
      </c>
      <c r="U176" t="s">
        <v>738</v>
      </c>
      <c r="V176" t="str">
        <f t="shared" si="22"/>
        <v>630nH</v>
      </c>
      <c r="W176" s="7">
        <f t="shared" si="23"/>
        <v>630</v>
      </c>
      <c r="X176" t="str">
        <f t="shared" si="24"/>
        <v>nH</v>
      </c>
      <c r="Y176">
        <f t="shared" si="25"/>
        <v>1.0000000000000001E-9</v>
      </c>
      <c r="Z176" s="8">
        <f t="shared" si="26"/>
        <v>6.3E-7</v>
      </c>
      <c r="AA176" t="s">
        <v>357</v>
      </c>
      <c r="AB176" t="s">
        <v>311</v>
      </c>
      <c r="AC176">
        <v>129</v>
      </c>
      <c r="AD176" t="s">
        <v>2</v>
      </c>
      <c r="AE176">
        <v>0.26400000000000001</v>
      </c>
      <c r="AF176" s="9">
        <v>60.4</v>
      </c>
      <c r="AG176" s="9">
        <v>229</v>
      </c>
      <c r="AH176">
        <v>201</v>
      </c>
      <c r="AI176" s="9">
        <v>13832</v>
      </c>
      <c r="AJ176" t="s">
        <v>271</v>
      </c>
      <c r="AK176" t="s">
        <v>959</v>
      </c>
      <c r="AL176" s="6">
        <f t="shared" si="27"/>
        <v>12.5</v>
      </c>
      <c r="AM176" t="s">
        <v>2</v>
      </c>
      <c r="AN176" s="10" t="s">
        <v>2</v>
      </c>
      <c r="AO176" s="6">
        <f t="shared" si="28"/>
        <v>16503.17890838888</v>
      </c>
      <c r="AP176" s="8">
        <f t="shared" si="29"/>
        <v>45.600055694758524</v>
      </c>
    </row>
    <row r="177" spans="1:42" x14ac:dyDescent="0.3">
      <c r="A177" t="s">
        <v>951</v>
      </c>
      <c r="B177" t="s">
        <v>2</v>
      </c>
      <c r="C177" t="s">
        <v>962</v>
      </c>
      <c r="D177" t="s">
        <v>963</v>
      </c>
      <c r="E177" t="s">
        <v>277</v>
      </c>
      <c r="F177" t="s">
        <v>277</v>
      </c>
      <c r="G177" t="s">
        <v>397</v>
      </c>
      <c r="H177">
        <v>0</v>
      </c>
      <c r="I177">
        <v>10.195499999999999</v>
      </c>
      <c r="J177">
        <v>0</v>
      </c>
      <c r="K177">
        <v>100</v>
      </c>
      <c r="L177" t="s">
        <v>52</v>
      </c>
      <c r="M177" t="s">
        <v>955</v>
      </c>
      <c r="N177" t="s">
        <v>10</v>
      </c>
      <c r="O177" t="s">
        <v>267</v>
      </c>
      <c r="P177" t="s">
        <v>956</v>
      </c>
      <c r="Q177" t="s">
        <v>331</v>
      </c>
      <c r="R177" t="s">
        <v>957</v>
      </c>
      <c r="S177" s="6">
        <f t="shared" si="20"/>
        <v>41</v>
      </c>
      <c r="T177" s="6">
        <f t="shared" si="21"/>
        <v>1320.2543126711105</v>
      </c>
      <c r="U177" t="s">
        <v>400</v>
      </c>
      <c r="V177" t="str">
        <f t="shared" si="22"/>
        <v>250nH</v>
      </c>
      <c r="W177" s="7">
        <f t="shared" si="23"/>
        <v>250</v>
      </c>
      <c r="X177" t="str">
        <f t="shared" si="24"/>
        <v>nH</v>
      </c>
      <c r="Y177">
        <f t="shared" si="25"/>
        <v>1.0000000000000001E-9</v>
      </c>
      <c r="Z177" s="8">
        <f t="shared" si="26"/>
        <v>2.5000000000000004E-7</v>
      </c>
      <c r="AA177" t="s">
        <v>357</v>
      </c>
      <c r="AB177" t="s">
        <v>311</v>
      </c>
      <c r="AC177">
        <v>51</v>
      </c>
      <c r="AD177" t="s">
        <v>2</v>
      </c>
      <c r="AE177">
        <v>0.26400000000000001</v>
      </c>
      <c r="AF177" s="9">
        <v>60.4</v>
      </c>
      <c r="AG177" s="9">
        <v>229</v>
      </c>
      <c r="AH177">
        <v>201</v>
      </c>
      <c r="AI177" s="9">
        <v>13832</v>
      </c>
      <c r="AJ177" t="s">
        <v>271</v>
      </c>
      <c r="AK177" t="s">
        <v>959</v>
      </c>
      <c r="AL177" s="6">
        <f t="shared" si="27"/>
        <v>12.5</v>
      </c>
      <c r="AM177" t="s">
        <v>2</v>
      </c>
      <c r="AN177" s="10" t="s">
        <v>2</v>
      </c>
      <c r="AO177" s="6">
        <f t="shared" si="28"/>
        <v>16503.17890838888</v>
      </c>
      <c r="AP177" s="8">
        <f t="shared" si="29"/>
        <v>72.387844283415419</v>
      </c>
    </row>
    <row r="178" spans="1:42" x14ac:dyDescent="0.3">
      <c r="A178" t="s">
        <v>964</v>
      </c>
      <c r="B178" t="s">
        <v>965</v>
      </c>
      <c r="C178" t="s">
        <v>966</v>
      </c>
      <c r="D178" t="s">
        <v>967</v>
      </c>
      <c r="E178" t="s">
        <v>527</v>
      </c>
      <c r="F178" t="s">
        <v>527</v>
      </c>
      <c r="G178" t="s">
        <v>388</v>
      </c>
      <c r="H178">
        <v>385</v>
      </c>
      <c r="I178">
        <v>8.33</v>
      </c>
      <c r="J178">
        <v>0</v>
      </c>
      <c r="K178">
        <v>1</v>
      </c>
      <c r="L178" t="s">
        <v>11</v>
      </c>
      <c r="M178" t="s">
        <v>2</v>
      </c>
      <c r="N178" t="s">
        <v>10</v>
      </c>
      <c r="O178" t="s">
        <v>267</v>
      </c>
      <c r="P178" t="s">
        <v>908</v>
      </c>
      <c r="Q178" t="s">
        <v>528</v>
      </c>
      <c r="R178" t="s">
        <v>968</v>
      </c>
      <c r="S178" s="6">
        <f t="shared" si="20"/>
        <v>36.200000000000003</v>
      </c>
      <c r="T178" s="6">
        <f t="shared" si="21"/>
        <v>1029.2171692425522</v>
      </c>
      <c r="U178" t="s">
        <v>2</v>
      </c>
      <c r="V178" t="str">
        <f t="shared" si="22"/>
        <v>-</v>
      </c>
      <c r="W178" s="7" t="e">
        <f t="shared" si="23"/>
        <v>#VALUE!</v>
      </c>
      <c r="X178" t="str">
        <f t="shared" si="24"/>
        <v>-</v>
      </c>
      <c r="Y178">
        <f t="shared" si="25"/>
        <v>0</v>
      </c>
      <c r="Z178" s="8" t="e">
        <f t="shared" si="26"/>
        <v>#VALUE!</v>
      </c>
      <c r="AA178" t="s">
        <v>2</v>
      </c>
      <c r="AB178" t="s">
        <v>2</v>
      </c>
      <c r="AC178" t="s">
        <v>2</v>
      </c>
      <c r="AD178" t="s">
        <v>2</v>
      </c>
      <c r="AE178" t="s">
        <v>2</v>
      </c>
      <c r="AF178" s="9" t="s">
        <v>2</v>
      </c>
      <c r="AG178" s="9" t="s">
        <v>2</v>
      </c>
      <c r="AH178" t="s">
        <v>2</v>
      </c>
      <c r="AI178" s="9" t="s">
        <v>2</v>
      </c>
      <c r="AJ178" t="s">
        <v>271</v>
      </c>
      <c r="AK178" t="s">
        <v>969</v>
      </c>
      <c r="AL178" s="6">
        <f t="shared" si="27"/>
        <v>21.7</v>
      </c>
      <c r="AM178" t="s">
        <v>2</v>
      </c>
      <c r="AN178" s="10" t="s">
        <v>2</v>
      </c>
      <c r="AO178" s="6">
        <f t="shared" si="28"/>
        <v>22334.012572563384</v>
      </c>
      <c r="AP178" s="8" t="e">
        <f t="shared" si="29"/>
        <v>#VALUE!</v>
      </c>
    </row>
    <row r="179" spans="1:42" x14ac:dyDescent="0.3">
      <c r="A179" t="s">
        <v>964</v>
      </c>
      <c r="B179" t="s">
        <v>970</v>
      </c>
      <c r="C179" t="s">
        <v>971</v>
      </c>
      <c r="D179" t="s">
        <v>972</v>
      </c>
      <c r="E179" t="s">
        <v>527</v>
      </c>
      <c r="F179" t="s">
        <v>527</v>
      </c>
      <c r="G179" t="s">
        <v>388</v>
      </c>
      <c r="H179">
        <v>0</v>
      </c>
      <c r="I179">
        <v>9.99</v>
      </c>
      <c r="J179">
        <v>0</v>
      </c>
      <c r="K179">
        <v>1</v>
      </c>
      <c r="L179" t="s">
        <v>11</v>
      </c>
      <c r="M179" t="s">
        <v>2</v>
      </c>
      <c r="N179" t="s">
        <v>10</v>
      </c>
      <c r="O179" t="s">
        <v>267</v>
      </c>
      <c r="P179" t="s">
        <v>908</v>
      </c>
      <c r="Q179" t="s">
        <v>540</v>
      </c>
      <c r="R179" t="s">
        <v>968</v>
      </c>
      <c r="S179" s="6">
        <f t="shared" si="20"/>
        <v>36.200000000000003</v>
      </c>
      <c r="T179" s="6">
        <f t="shared" si="21"/>
        <v>1029.2171692425522</v>
      </c>
      <c r="U179" t="s">
        <v>2</v>
      </c>
      <c r="V179" t="str">
        <f t="shared" si="22"/>
        <v>-</v>
      </c>
      <c r="W179" s="7" t="e">
        <f t="shared" si="23"/>
        <v>#VALUE!</v>
      </c>
      <c r="X179" t="str">
        <f t="shared" si="24"/>
        <v>-</v>
      </c>
      <c r="Y179">
        <f t="shared" si="25"/>
        <v>0</v>
      </c>
      <c r="Z179" s="8" t="e">
        <f t="shared" si="26"/>
        <v>#VALUE!</v>
      </c>
      <c r="AA179" t="s">
        <v>2</v>
      </c>
      <c r="AB179" t="s">
        <v>2</v>
      </c>
      <c r="AC179" t="s">
        <v>2</v>
      </c>
      <c r="AD179" t="s">
        <v>2</v>
      </c>
      <c r="AE179" t="s">
        <v>2</v>
      </c>
      <c r="AF179" s="9" t="s">
        <v>2</v>
      </c>
      <c r="AG179" s="9" t="s">
        <v>2</v>
      </c>
      <c r="AH179" t="s">
        <v>2</v>
      </c>
      <c r="AI179" s="9" t="s">
        <v>2</v>
      </c>
      <c r="AJ179" t="s">
        <v>271</v>
      </c>
      <c r="AK179" t="s">
        <v>969</v>
      </c>
      <c r="AL179" s="6">
        <f t="shared" si="27"/>
        <v>21.7</v>
      </c>
      <c r="AM179" t="s">
        <v>2</v>
      </c>
      <c r="AN179" s="10" t="s">
        <v>2</v>
      </c>
      <c r="AO179" s="6">
        <f t="shared" si="28"/>
        <v>22334.012572563384</v>
      </c>
      <c r="AP179" s="8" t="e">
        <f t="shared" si="29"/>
        <v>#VALUE!</v>
      </c>
    </row>
    <row r="180" spans="1:42" x14ac:dyDescent="0.3">
      <c r="A180" t="s">
        <v>973</v>
      </c>
      <c r="B180" t="s">
        <v>2</v>
      </c>
      <c r="C180" t="s">
        <v>974</v>
      </c>
      <c r="D180" t="s">
        <v>975</v>
      </c>
      <c r="E180" t="s">
        <v>277</v>
      </c>
      <c r="F180" t="s">
        <v>277</v>
      </c>
      <c r="G180" t="s">
        <v>365</v>
      </c>
      <c r="H180">
        <v>0</v>
      </c>
      <c r="I180">
        <v>9.0653799999999993</v>
      </c>
      <c r="J180">
        <v>0</v>
      </c>
      <c r="K180">
        <v>80</v>
      </c>
      <c r="L180" t="s">
        <v>52</v>
      </c>
      <c r="M180" t="s">
        <v>976</v>
      </c>
      <c r="N180" t="s">
        <v>10</v>
      </c>
      <c r="O180" t="s">
        <v>267</v>
      </c>
      <c r="P180" t="s">
        <v>977</v>
      </c>
      <c r="Q180" t="s">
        <v>331</v>
      </c>
      <c r="R180" t="s">
        <v>978</v>
      </c>
      <c r="S180" s="6">
        <f t="shared" si="20"/>
        <v>47</v>
      </c>
      <c r="T180" s="6">
        <f t="shared" si="21"/>
        <v>1734.9445429449634</v>
      </c>
      <c r="U180" t="s">
        <v>366</v>
      </c>
      <c r="V180" t="str">
        <f t="shared" si="22"/>
        <v>100nH</v>
      </c>
      <c r="W180" s="7">
        <f t="shared" si="23"/>
        <v>100</v>
      </c>
      <c r="X180" t="str">
        <f t="shared" si="24"/>
        <v>nH</v>
      </c>
      <c r="Y180">
        <f t="shared" si="25"/>
        <v>1.0000000000000001E-9</v>
      </c>
      <c r="Z180" s="8">
        <f t="shared" si="26"/>
        <v>1.0000000000000001E-7</v>
      </c>
      <c r="AA180" t="s">
        <v>357</v>
      </c>
      <c r="AB180" t="s">
        <v>311</v>
      </c>
      <c r="AC180" t="s">
        <v>2</v>
      </c>
      <c r="AD180" t="s">
        <v>2</v>
      </c>
      <c r="AE180">
        <v>0.22</v>
      </c>
      <c r="AF180" s="9">
        <v>69.099999999999994</v>
      </c>
      <c r="AG180" s="9">
        <v>310</v>
      </c>
      <c r="AH180">
        <v>263</v>
      </c>
      <c r="AI180" s="9">
        <v>21428</v>
      </c>
      <c r="AJ180" t="s">
        <v>271</v>
      </c>
      <c r="AK180" t="s">
        <v>979</v>
      </c>
      <c r="AL180" s="6">
        <f t="shared" si="27"/>
        <v>14</v>
      </c>
      <c r="AM180" t="s">
        <v>2</v>
      </c>
      <c r="AN180" s="10" t="s">
        <v>2</v>
      </c>
      <c r="AO180" s="6">
        <f t="shared" si="28"/>
        <v>24289.223601229489</v>
      </c>
      <c r="AP180" s="8">
        <f t="shared" si="29"/>
        <v>114.45523142259596</v>
      </c>
    </row>
    <row r="181" spans="1:42" x14ac:dyDescent="0.3">
      <c r="A181" t="s">
        <v>973</v>
      </c>
      <c r="B181" t="s">
        <v>2</v>
      </c>
      <c r="C181" t="s">
        <v>980</v>
      </c>
      <c r="D181" t="s">
        <v>981</v>
      </c>
      <c r="E181" t="s">
        <v>277</v>
      </c>
      <c r="F181" t="s">
        <v>277</v>
      </c>
      <c r="G181" t="s">
        <v>982</v>
      </c>
      <c r="H181">
        <v>0</v>
      </c>
      <c r="I181">
        <v>7.9172500000000001</v>
      </c>
      <c r="J181">
        <v>0</v>
      </c>
      <c r="K181">
        <v>80</v>
      </c>
      <c r="L181" t="s">
        <v>52</v>
      </c>
      <c r="M181" t="s">
        <v>976</v>
      </c>
      <c r="N181" t="s">
        <v>10</v>
      </c>
      <c r="O181" t="s">
        <v>267</v>
      </c>
      <c r="P181" t="s">
        <v>977</v>
      </c>
      <c r="Q181" t="s">
        <v>331</v>
      </c>
      <c r="R181" t="s">
        <v>978</v>
      </c>
      <c r="S181" s="6">
        <f t="shared" si="20"/>
        <v>47</v>
      </c>
      <c r="T181" s="6">
        <f t="shared" si="21"/>
        <v>1734.9445429449634</v>
      </c>
      <c r="U181" t="s">
        <v>983</v>
      </c>
      <c r="V181" t="str">
        <f t="shared" si="22"/>
        <v>9.5µH</v>
      </c>
      <c r="W181" s="7">
        <f t="shared" si="23"/>
        <v>9.5</v>
      </c>
      <c r="X181" t="str">
        <f t="shared" si="24"/>
        <v>µH</v>
      </c>
      <c r="Y181">
        <f t="shared" si="25"/>
        <v>9.9999999999999995E-7</v>
      </c>
      <c r="Z181" s="8">
        <f t="shared" si="26"/>
        <v>9.4999999999999988E-6</v>
      </c>
      <c r="AA181" t="s">
        <v>326</v>
      </c>
      <c r="AB181" t="s">
        <v>270</v>
      </c>
      <c r="AC181" t="s">
        <v>2</v>
      </c>
      <c r="AD181" t="s">
        <v>2</v>
      </c>
      <c r="AE181">
        <v>0.22</v>
      </c>
      <c r="AF181" s="9">
        <v>69.099999999999994</v>
      </c>
      <c r="AG181" s="9">
        <v>310</v>
      </c>
      <c r="AH181">
        <v>263</v>
      </c>
      <c r="AI181" s="9">
        <v>21428</v>
      </c>
      <c r="AJ181" t="s">
        <v>271</v>
      </c>
      <c r="AK181" t="s">
        <v>979</v>
      </c>
      <c r="AL181" s="6">
        <f t="shared" si="27"/>
        <v>14</v>
      </c>
      <c r="AM181" t="s">
        <v>2</v>
      </c>
      <c r="AN181" s="10" t="s">
        <v>2</v>
      </c>
      <c r="AO181" s="6">
        <f t="shared" si="28"/>
        <v>24289.223601229489</v>
      </c>
      <c r="AP181" s="8">
        <f t="shared" si="29"/>
        <v>11.742858972247998</v>
      </c>
    </row>
    <row r="182" spans="1:42" x14ac:dyDescent="0.3">
      <c r="A182" t="s">
        <v>984</v>
      </c>
      <c r="B182" t="s">
        <v>941</v>
      </c>
      <c r="C182" t="s">
        <v>985</v>
      </c>
      <c r="D182" t="s">
        <v>986</v>
      </c>
      <c r="E182" t="s">
        <v>527</v>
      </c>
      <c r="F182" t="s">
        <v>527</v>
      </c>
      <c r="G182" t="s">
        <v>388</v>
      </c>
      <c r="H182">
        <v>261</v>
      </c>
      <c r="I182">
        <v>12.92</v>
      </c>
      <c r="J182">
        <v>0</v>
      </c>
      <c r="K182">
        <v>1</v>
      </c>
      <c r="L182" t="s">
        <v>11</v>
      </c>
      <c r="M182" t="s">
        <v>2</v>
      </c>
      <c r="N182" t="s">
        <v>10</v>
      </c>
      <c r="O182" t="s">
        <v>267</v>
      </c>
      <c r="P182" t="s">
        <v>987</v>
      </c>
      <c r="Q182" t="s">
        <v>528</v>
      </c>
      <c r="R182" t="s">
        <v>988</v>
      </c>
      <c r="S182" s="6">
        <f t="shared" si="20"/>
        <v>42.4</v>
      </c>
      <c r="T182" s="6">
        <f t="shared" si="21"/>
        <v>1411.9574022293966</v>
      </c>
      <c r="U182" t="s">
        <v>2</v>
      </c>
      <c r="V182" t="str">
        <f t="shared" si="22"/>
        <v>-</v>
      </c>
      <c r="W182" s="7" t="e">
        <f t="shared" si="23"/>
        <v>#VALUE!</v>
      </c>
      <c r="X182" t="str">
        <f t="shared" si="24"/>
        <v>-</v>
      </c>
      <c r="Y182">
        <f t="shared" si="25"/>
        <v>0</v>
      </c>
      <c r="Z182" s="8" t="e">
        <f t="shared" si="26"/>
        <v>#VALUE!</v>
      </c>
      <c r="AA182" t="s">
        <v>2</v>
      </c>
      <c r="AB182" t="s">
        <v>2</v>
      </c>
      <c r="AC182" t="s">
        <v>2</v>
      </c>
      <c r="AD182" t="s">
        <v>2</v>
      </c>
      <c r="AE182" t="s">
        <v>2</v>
      </c>
      <c r="AF182" s="9" t="s">
        <v>2</v>
      </c>
      <c r="AG182" s="9" t="s">
        <v>2</v>
      </c>
      <c r="AH182" t="s">
        <v>2</v>
      </c>
      <c r="AI182" s="9" t="s">
        <v>2</v>
      </c>
      <c r="AJ182" t="s">
        <v>271</v>
      </c>
      <c r="AK182" t="s">
        <v>989</v>
      </c>
      <c r="AL182" s="6">
        <f t="shared" si="27"/>
        <v>29.4</v>
      </c>
      <c r="AM182" t="s">
        <v>2</v>
      </c>
      <c r="AN182" s="10" t="s">
        <v>2</v>
      </c>
      <c r="AO182" s="6">
        <f t="shared" si="28"/>
        <v>41511.547625544255</v>
      </c>
      <c r="AP182" s="8" t="e">
        <f t="shared" si="29"/>
        <v>#VALUE!</v>
      </c>
    </row>
    <row r="183" spans="1:42" x14ac:dyDescent="0.3">
      <c r="A183" t="s">
        <v>990</v>
      </c>
      <c r="B183" t="s">
        <v>941</v>
      </c>
      <c r="C183" t="s">
        <v>991</v>
      </c>
      <c r="D183" t="s">
        <v>992</v>
      </c>
      <c r="E183" t="s">
        <v>527</v>
      </c>
      <c r="F183" t="s">
        <v>527</v>
      </c>
      <c r="G183" t="s">
        <v>634</v>
      </c>
      <c r="H183">
        <v>0</v>
      </c>
      <c r="I183" t="s">
        <v>750</v>
      </c>
      <c r="J183">
        <v>0</v>
      </c>
      <c r="K183">
        <v>0</v>
      </c>
      <c r="L183" t="s">
        <v>11</v>
      </c>
      <c r="M183" t="s">
        <v>2</v>
      </c>
      <c r="N183" t="s">
        <v>750</v>
      </c>
      <c r="O183" t="s">
        <v>267</v>
      </c>
      <c r="P183" t="s">
        <v>987</v>
      </c>
      <c r="Q183" t="s">
        <v>2</v>
      </c>
      <c r="R183" t="s">
        <v>988</v>
      </c>
      <c r="S183" s="6">
        <f t="shared" si="20"/>
        <v>42.4</v>
      </c>
      <c r="T183" s="6">
        <f t="shared" si="21"/>
        <v>1411.9574022293966</v>
      </c>
      <c r="U183" t="s">
        <v>837</v>
      </c>
      <c r="V183" t="str">
        <f t="shared" si="22"/>
        <v>11.5µH</v>
      </c>
      <c r="W183" s="7">
        <f t="shared" si="23"/>
        <v>11.5</v>
      </c>
      <c r="X183" t="str">
        <f t="shared" si="24"/>
        <v>µH</v>
      </c>
      <c r="Y183">
        <f t="shared" si="25"/>
        <v>9.9999999999999995E-7</v>
      </c>
      <c r="Z183" s="8">
        <f t="shared" si="26"/>
        <v>1.15E-5</v>
      </c>
      <c r="AA183" t="s">
        <v>269</v>
      </c>
      <c r="AB183" t="s">
        <v>270</v>
      </c>
      <c r="AC183">
        <v>2370</v>
      </c>
      <c r="AD183" t="s">
        <v>2</v>
      </c>
      <c r="AE183">
        <v>0.25900000000000001</v>
      </c>
      <c r="AF183" s="9">
        <v>68.599999999999994</v>
      </c>
      <c r="AG183" s="9">
        <v>265</v>
      </c>
      <c r="AH183">
        <v>214</v>
      </c>
      <c r="AI183" s="9">
        <v>18200</v>
      </c>
      <c r="AJ183" t="s">
        <v>271</v>
      </c>
      <c r="AK183" t="s">
        <v>989</v>
      </c>
      <c r="AL183" s="6">
        <f t="shared" si="27"/>
        <v>29.4</v>
      </c>
      <c r="AM183" t="s">
        <v>2</v>
      </c>
      <c r="AN183" s="10" t="s">
        <v>2</v>
      </c>
      <c r="AO183" s="6">
        <f t="shared" si="28"/>
        <v>41511.547625544255</v>
      </c>
      <c r="AP183" s="8">
        <f t="shared" si="29"/>
        <v>10.673005362982858</v>
      </c>
    </row>
    <row r="184" spans="1:42" x14ac:dyDescent="0.3">
      <c r="A184" t="s">
        <v>993</v>
      </c>
      <c r="B184" t="s">
        <v>994</v>
      </c>
      <c r="C184" t="s">
        <v>995</v>
      </c>
      <c r="D184" t="s">
        <v>996</v>
      </c>
      <c r="E184" t="s">
        <v>277</v>
      </c>
      <c r="F184" t="s">
        <v>277</v>
      </c>
      <c r="G184" t="s">
        <v>619</v>
      </c>
      <c r="H184">
        <v>113</v>
      </c>
      <c r="I184">
        <v>34</v>
      </c>
      <c r="J184">
        <v>0</v>
      </c>
      <c r="K184">
        <v>1</v>
      </c>
      <c r="L184" t="s">
        <v>52</v>
      </c>
      <c r="M184" t="s">
        <v>997</v>
      </c>
      <c r="N184" t="s">
        <v>10</v>
      </c>
      <c r="O184" t="s">
        <v>267</v>
      </c>
      <c r="P184" t="s">
        <v>998</v>
      </c>
      <c r="Q184" t="s">
        <v>461</v>
      </c>
      <c r="R184" t="s">
        <v>999</v>
      </c>
      <c r="S184" s="6">
        <f t="shared" si="20"/>
        <v>70</v>
      </c>
      <c r="T184" s="6">
        <f t="shared" si="21"/>
        <v>3848.4510006474966</v>
      </c>
      <c r="U184" t="s">
        <v>2</v>
      </c>
      <c r="V184" t="str">
        <f t="shared" si="22"/>
        <v>-</v>
      </c>
      <c r="W184" s="7" t="e">
        <f t="shared" si="23"/>
        <v>#VALUE!</v>
      </c>
      <c r="X184" t="str">
        <f t="shared" si="24"/>
        <v>-</v>
      </c>
      <c r="Y184">
        <f t="shared" si="25"/>
        <v>0</v>
      </c>
      <c r="Z184" s="8" t="e">
        <f t="shared" si="26"/>
        <v>#VALUE!</v>
      </c>
      <c r="AA184" t="s">
        <v>2</v>
      </c>
      <c r="AB184" t="s">
        <v>270</v>
      </c>
      <c r="AC184" t="s">
        <v>2</v>
      </c>
      <c r="AD184" t="s">
        <v>2</v>
      </c>
      <c r="AE184" t="s">
        <v>2</v>
      </c>
      <c r="AF184" s="9" t="s">
        <v>2</v>
      </c>
      <c r="AG184" s="9" t="s">
        <v>2</v>
      </c>
      <c r="AH184" t="s">
        <v>2</v>
      </c>
      <c r="AI184" s="9" t="s">
        <v>2</v>
      </c>
      <c r="AJ184" t="s">
        <v>271</v>
      </c>
      <c r="AK184" t="s">
        <v>1000</v>
      </c>
      <c r="AL184" s="6">
        <f t="shared" si="27"/>
        <v>14.5</v>
      </c>
      <c r="AM184" t="s">
        <v>2</v>
      </c>
      <c r="AN184" s="10" t="s">
        <v>2</v>
      </c>
      <c r="AO184" s="6">
        <f t="shared" si="28"/>
        <v>55802.539509388698</v>
      </c>
      <c r="AP184" s="8" t="e">
        <f t="shared" si="29"/>
        <v>#VALUE!</v>
      </c>
    </row>
    <row r="185" spans="1:42" x14ac:dyDescent="0.3">
      <c r="A185" t="s">
        <v>1001</v>
      </c>
      <c r="B185" t="s">
        <v>2</v>
      </c>
      <c r="C185" t="s">
        <v>1002</v>
      </c>
      <c r="D185" t="s">
        <v>1003</v>
      </c>
      <c r="E185" t="s">
        <v>277</v>
      </c>
      <c r="F185" t="s">
        <v>277</v>
      </c>
      <c r="G185" t="s">
        <v>1004</v>
      </c>
      <c r="H185">
        <v>67</v>
      </c>
      <c r="I185">
        <v>26.49</v>
      </c>
      <c r="J185">
        <v>0</v>
      </c>
      <c r="K185">
        <v>1</v>
      </c>
      <c r="L185" t="s">
        <v>52</v>
      </c>
      <c r="M185" t="s">
        <v>1005</v>
      </c>
      <c r="N185" t="s">
        <v>10</v>
      </c>
      <c r="O185" t="s">
        <v>267</v>
      </c>
      <c r="P185" t="s">
        <v>2</v>
      </c>
      <c r="Q185" t="s">
        <v>331</v>
      </c>
      <c r="R185" t="s">
        <v>1006</v>
      </c>
      <c r="S185" s="6">
        <f t="shared" si="20"/>
        <v>59.3</v>
      </c>
      <c r="T185" s="6">
        <f t="shared" si="21"/>
        <v>2761.8447876054929</v>
      </c>
      <c r="U185" t="s">
        <v>2</v>
      </c>
      <c r="V185" t="str">
        <f t="shared" si="22"/>
        <v>-</v>
      </c>
      <c r="W185" s="7" t="e">
        <f t="shared" si="23"/>
        <v>#VALUE!</v>
      </c>
      <c r="X185" t="str">
        <f t="shared" si="24"/>
        <v>-</v>
      </c>
      <c r="Y185">
        <f t="shared" si="25"/>
        <v>0</v>
      </c>
      <c r="Z185" s="8" t="e">
        <f t="shared" si="26"/>
        <v>#VALUE!</v>
      </c>
      <c r="AA185" t="s">
        <v>326</v>
      </c>
      <c r="AB185" t="s">
        <v>270</v>
      </c>
      <c r="AC185">
        <v>1800</v>
      </c>
      <c r="AD185" t="s">
        <v>2</v>
      </c>
      <c r="AE185">
        <v>0.18099999999999999</v>
      </c>
      <c r="AF185" s="9">
        <v>88</v>
      </c>
      <c r="AG185" s="9">
        <v>485</v>
      </c>
      <c r="AH185">
        <v>445</v>
      </c>
      <c r="AI185" s="9">
        <v>42680</v>
      </c>
      <c r="AJ185" t="s">
        <v>271</v>
      </c>
      <c r="AK185" t="s">
        <v>1007</v>
      </c>
      <c r="AL185" s="6">
        <f t="shared" si="27"/>
        <v>35.6</v>
      </c>
      <c r="AM185" t="s">
        <v>2</v>
      </c>
      <c r="AN185" s="10" t="s">
        <v>2</v>
      </c>
      <c r="AO185" s="6">
        <f t="shared" si="28"/>
        <v>98321.674438755552</v>
      </c>
      <c r="AP185" s="8" t="e">
        <f t="shared" si="29"/>
        <v>#VALUE!</v>
      </c>
    </row>
    <row r="186" spans="1:42" x14ac:dyDescent="0.3">
      <c r="A186" t="s">
        <v>1001</v>
      </c>
      <c r="B186" t="s">
        <v>2</v>
      </c>
      <c r="C186" t="s">
        <v>1008</v>
      </c>
      <c r="D186" t="s">
        <v>1009</v>
      </c>
      <c r="E186" t="s">
        <v>277</v>
      </c>
      <c r="F186" t="s">
        <v>277</v>
      </c>
      <c r="G186" t="s">
        <v>1004</v>
      </c>
      <c r="H186">
        <v>0</v>
      </c>
      <c r="I186">
        <v>21.975999999999999</v>
      </c>
      <c r="J186">
        <v>0</v>
      </c>
      <c r="K186">
        <v>100</v>
      </c>
      <c r="L186" t="s">
        <v>52</v>
      </c>
      <c r="M186" t="s">
        <v>1005</v>
      </c>
      <c r="N186" t="s">
        <v>10</v>
      </c>
      <c r="O186" t="s">
        <v>267</v>
      </c>
      <c r="P186" t="s">
        <v>2</v>
      </c>
      <c r="Q186" t="s">
        <v>331</v>
      </c>
      <c r="R186" t="s">
        <v>1006</v>
      </c>
      <c r="S186" s="6">
        <f t="shared" si="20"/>
        <v>59.3</v>
      </c>
      <c r="T186" s="6">
        <f t="shared" si="21"/>
        <v>2761.8447876054929</v>
      </c>
      <c r="U186" t="s">
        <v>2</v>
      </c>
      <c r="V186" t="str">
        <f t="shared" si="22"/>
        <v>-</v>
      </c>
      <c r="W186" s="7" t="e">
        <f t="shared" si="23"/>
        <v>#VALUE!</v>
      </c>
      <c r="X186" t="str">
        <f t="shared" si="24"/>
        <v>-</v>
      </c>
      <c r="Y186">
        <f t="shared" si="25"/>
        <v>0</v>
      </c>
      <c r="Z186" s="8" t="e">
        <f t="shared" si="26"/>
        <v>#VALUE!</v>
      </c>
      <c r="AA186" t="s">
        <v>357</v>
      </c>
      <c r="AB186" t="s">
        <v>311</v>
      </c>
      <c r="AC186">
        <v>14</v>
      </c>
      <c r="AD186" t="s">
        <v>2</v>
      </c>
      <c r="AE186">
        <v>0.18099999999999999</v>
      </c>
      <c r="AF186" s="9">
        <v>88</v>
      </c>
      <c r="AG186" s="9">
        <v>485</v>
      </c>
      <c r="AH186">
        <v>445</v>
      </c>
      <c r="AI186" s="9">
        <v>42680</v>
      </c>
      <c r="AJ186" t="s">
        <v>271</v>
      </c>
      <c r="AK186" t="s">
        <v>1007</v>
      </c>
      <c r="AL186" s="6">
        <f t="shared" si="27"/>
        <v>35.6</v>
      </c>
      <c r="AM186" t="s">
        <v>2</v>
      </c>
      <c r="AN186" s="10" t="s">
        <v>2</v>
      </c>
      <c r="AO186" s="6">
        <f t="shared" si="28"/>
        <v>98321.674438755552</v>
      </c>
      <c r="AP186" s="8" t="e">
        <f t="shared" si="29"/>
        <v>#VALUE!</v>
      </c>
    </row>
    <row r="187" spans="1:42" x14ac:dyDescent="0.3">
      <c r="A187" t="s">
        <v>1001</v>
      </c>
      <c r="B187" t="s">
        <v>2</v>
      </c>
      <c r="C187" t="s">
        <v>1010</v>
      </c>
      <c r="D187" t="s">
        <v>1011</v>
      </c>
      <c r="E187" t="s">
        <v>277</v>
      </c>
      <c r="F187" t="s">
        <v>277</v>
      </c>
      <c r="G187" t="s">
        <v>1004</v>
      </c>
      <c r="H187">
        <v>0</v>
      </c>
      <c r="I187">
        <v>21.975999999999999</v>
      </c>
      <c r="J187">
        <v>0</v>
      </c>
      <c r="K187">
        <v>100</v>
      </c>
      <c r="L187" t="s">
        <v>52</v>
      </c>
      <c r="M187" t="s">
        <v>1005</v>
      </c>
      <c r="N187" t="s">
        <v>10</v>
      </c>
      <c r="O187" t="s">
        <v>267</v>
      </c>
      <c r="P187" t="s">
        <v>2</v>
      </c>
      <c r="Q187" t="s">
        <v>331</v>
      </c>
      <c r="R187" t="s">
        <v>1006</v>
      </c>
      <c r="S187" s="6">
        <f t="shared" si="20"/>
        <v>59.3</v>
      </c>
      <c r="T187" s="6">
        <f t="shared" si="21"/>
        <v>2761.8447876054929</v>
      </c>
      <c r="U187" t="s">
        <v>2</v>
      </c>
      <c r="V187" t="str">
        <f t="shared" si="22"/>
        <v>-</v>
      </c>
      <c r="W187" s="7" t="e">
        <f t="shared" si="23"/>
        <v>#VALUE!</v>
      </c>
      <c r="X187" t="str">
        <f t="shared" si="24"/>
        <v>-</v>
      </c>
      <c r="Y187">
        <f t="shared" si="25"/>
        <v>0</v>
      </c>
      <c r="Z187" s="8" t="e">
        <f t="shared" si="26"/>
        <v>#VALUE!</v>
      </c>
      <c r="AA187" t="s">
        <v>357</v>
      </c>
      <c r="AB187" t="s">
        <v>311</v>
      </c>
      <c r="AC187">
        <v>144</v>
      </c>
      <c r="AD187" t="s">
        <v>2</v>
      </c>
      <c r="AE187">
        <v>0.18099999999999999</v>
      </c>
      <c r="AF187" s="9">
        <v>88</v>
      </c>
      <c r="AG187" s="9">
        <v>485</v>
      </c>
      <c r="AH187">
        <v>445</v>
      </c>
      <c r="AI187" s="9">
        <v>42680</v>
      </c>
      <c r="AJ187" t="s">
        <v>271</v>
      </c>
      <c r="AK187" t="s">
        <v>1007</v>
      </c>
      <c r="AL187" s="6">
        <f t="shared" si="27"/>
        <v>35.6</v>
      </c>
      <c r="AM187" t="s">
        <v>2</v>
      </c>
      <c r="AN187" s="10" t="s">
        <v>2</v>
      </c>
      <c r="AO187" s="6">
        <f t="shared" si="28"/>
        <v>98321.674438755552</v>
      </c>
      <c r="AP187" s="8" t="e">
        <f t="shared" si="29"/>
        <v>#VALUE!</v>
      </c>
    </row>
    <row r="188" spans="1:42" x14ac:dyDescent="0.3">
      <c r="A188" t="s">
        <v>1001</v>
      </c>
      <c r="B188" t="s">
        <v>2</v>
      </c>
      <c r="C188" t="s">
        <v>1012</v>
      </c>
      <c r="D188" t="s">
        <v>1013</v>
      </c>
      <c r="E188" t="s">
        <v>277</v>
      </c>
      <c r="F188" t="s">
        <v>277</v>
      </c>
      <c r="G188" t="s">
        <v>1004</v>
      </c>
      <c r="H188">
        <v>0</v>
      </c>
      <c r="I188">
        <v>21.975999999999999</v>
      </c>
      <c r="J188">
        <v>0</v>
      </c>
      <c r="K188">
        <v>100</v>
      </c>
      <c r="L188" t="s">
        <v>52</v>
      </c>
      <c r="M188" t="s">
        <v>1005</v>
      </c>
      <c r="N188" t="s">
        <v>10</v>
      </c>
      <c r="O188" t="s">
        <v>267</v>
      </c>
      <c r="P188" t="s">
        <v>2</v>
      </c>
      <c r="Q188" t="s">
        <v>331</v>
      </c>
      <c r="R188" t="s">
        <v>1006</v>
      </c>
      <c r="S188" s="6">
        <f t="shared" si="20"/>
        <v>59.3</v>
      </c>
      <c r="T188" s="6">
        <f t="shared" si="21"/>
        <v>2761.8447876054929</v>
      </c>
      <c r="U188" t="s">
        <v>2</v>
      </c>
      <c r="V188" t="str">
        <f t="shared" si="22"/>
        <v>-</v>
      </c>
      <c r="W188" s="7" t="e">
        <f t="shared" si="23"/>
        <v>#VALUE!</v>
      </c>
      <c r="X188" t="str">
        <f t="shared" si="24"/>
        <v>-</v>
      </c>
      <c r="Y188">
        <f t="shared" si="25"/>
        <v>0</v>
      </c>
      <c r="Z188" s="8" t="e">
        <f t="shared" si="26"/>
        <v>#VALUE!</v>
      </c>
      <c r="AA188" t="s">
        <v>357</v>
      </c>
      <c r="AB188" t="s">
        <v>311</v>
      </c>
      <c r="AC188">
        <v>940</v>
      </c>
      <c r="AD188" t="s">
        <v>2</v>
      </c>
      <c r="AE188">
        <v>0.18099999999999999</v>
      </c>
      <c r="AF188" s="9">
        <v>88</v>
      </c>
      <c r="AG188" s="9">
        <v>485</v>
      </c>
      <c r="AH188">
        <v>445</v>
      </c>
      <c r="AI188" s="9">
        <v>42680</v>
      </c>
      <c r="AJ188" t="s">
        <v>271</v>
      </c>
      <c r="AK188" t="s">
        <v>1007</v>
      </c>
      <c r="AL188" s="6">
        <f t="shared" si="27"/>
        <v>35.6</v>
      </c>
      <c r="AM188" t="s">
        <v>2</v>
      </c>
      <c r="AN188" s="10" t="s">
        <v>2</v>
      </c>
      <c r="AO188" s="6">
        <f t="shared" si="28"/>
        <v>98321.674438755552</v>
      </c>
      <c r="AP188" s="8" t="e">
        <f t="shared" si="29"/>
        <v>#VALUE!</v>
      </c>
    </row>
    <row r="189" spans="1:42" x14ac:dyDescent="0.3">
      <c r="A189" t="s">
        <v>1014</v>
      </c>
      <c r="B189" t="s">
        <v>1015</v>
      </c>
      <c r="C189" t="s">
        <v>1016</v>
      </c>
      <c r="D189" t="s">
        <v>1017</v>
      </c>
      <c r="E189" t="s">
        <v>527</v>
      </c>
      <c r="F189" t="s">
        <v>527</v>
      </c>
      <c r="G189" t="s">
        <v>388</v>
      </c>
      <c r="H189">
        <v>76</v>
      </c>
      <c r="I189">
        <v>61.1</v>
      </c>
      <c r="J189">
        <v>0</v>
      </c>
      <c r="K189">
        <v>1</v>
      </c>
      <c r="L189" t="s">
        <v>11</v>
      </c>
      <c r="M189" t="s">
        <v>2</v>
      </c>
      <c r="N189" t="s">
        <v>10</v>
      </c>
      <c r="O189" t="s">
        <v>267</v>
      </c>
      <c r="P189" t="s">
        <v>1018</v>
      </c>
      <c r="Q189" t="s">
        <v>528</v>
      </c>
      <c r="R189" t="s">
        <v>1019</v>
      </c>
      <c r="S189" s="6">
        <f t="shared" si="20"/>
        <v>66.290000000000006</v>
      </c>
      <c r="T189" s="6">
        <f t="shared" si="21"/>
        <v>3451.3254934396814</v>
      </c>
      <c r="U189" t="s">
        <v>2</v>
      </c>
      <c r="V189" t="str">
        <f t="shared" si="22"/>
        <v>-</v>
      </c>
      <c r="W189" s="7" t="e">
        <f t="shared" si="23"/>
        <v>#VALUE!</v>
      </c>
      <c r="X189" t="str">
        <f t="shared" si="24"/>
        <v>-</v>
      </c>
      <c r="Y189">
        <f t="shared" si="25"/>
        <v>0</v>
      </c>
      <c r="Z189" s="8" t="e">
        <f t="shared" si="26"/>
        <v>#VALUE!</v>
      </c>
      <c r="AA189" t="s">
        <v>2</v>
      </c>
      <c r="AB189" t="s">
        <v>2</v>
      </c>
      <c r="AC189" t="s">
        <v>2</v>
      </c>
      <c r="AD189" t="s">
        <v>2</v>
      </c>
      <c r="AE189" t="s">
        <v>2</v>
      </c>
      <c r="AF189" s="9" t="s">
        <v>2</v>
      </c>
      <c r="AG189" s="9" t="s">
        <v>2</v>
      </c>
      <c r="AH189" t="s">
        <v>2</v>
      </c>
      <c r="AI189" s="9" t="s">
        <v>2</v>
      </c>
      <c r="AJ189" t="s">
        <v>271</v>
      </c>
      <c r="AK189" t="s">
        <v>1020</v>
      </c>
      <c r="AL189" s="6">
        <f t="shared" si="27"/>
        <v>57.3</v>
      </c>
      <c r="AM189" t="s">
        <v>2</v>
      </c>
      <c r="AN189" s="10" t="s">
        <v>2</v>
      </c>
      <c r="AO189" s="6">
        <f t="shared" si="28"/>
        <v>197760.95077409374</v>
      </c>
      <c r="AP189" s="8" t="e">
        <f t="shared" si="29"/>
        <v>#VALUE!</v>
      </c>
    </row>
    <row r="190" spans="1:42" x14ac:dyDescent="0.3">
      <c r="A190" t="s">
        <v>1021</v>
      </c>
      <c r="B190" t="s">
        <v>1022</v>
      </c>
      <c r="C190" t="s">
        <v>1023</v>
      </c>
      <c r="D190" t="s">
        <v>1024</v>
      </c>
      <c r="E190" t="s">
        <v>277</v>
      </c>
      <c r="F190" t="s">
        <v>277</v>
      </c>
      <c r="G190" t="s">
        <v>1025</v>
      </c>
      <c r="H190">
        <v>0</v>
      </c>
      <c r="I190">
        <v>308.19499999999999</v>
      </c>
      <c r="J190">
        <v>0</v>
      </c>
      <c r="K190">
        <v>4</v>
      </c>
      <c r="L190" t="s">
        <v>52</v>
      </c>
      <c r="M190" t="s">
        <v>1026</v>
      </c>
      <c r="N190" t="s">
        <v>10</v>
      </c>
      <c r="O190" t="s">
        <v>267</v>
      </c>
      <c r="P190" t="s">
        <v>1027</v>
      </c>
      <c r="Q190" t="s">
        <v>1028</v>
      </c>
      <c r="R190" t="s">
        <v>1029</v>
      </c>
      <c r="S190" s="6">
        <f t="shared" si="20"/>
        <v>150</v>
      </c>
      <c r="T190" s="6">
        <f t="shared" si="21"/>
        <v>17671.458676442588</v>
      </c>
      <c r="U190" t="s">
        <v>2</v>
      </c>
      <c r="V190" t="str">
        <f t="shared" si="22"/>
        <v>-</v>
      </c>
      <c r="W190" s="7" t="e">
        <f t="shared" si="23"/>
        <v>#VALUE!</v>
      </c>
      <c r="X190" t="str">
        <f t="shared" si="24"/>
        <v>-</v>
      </c>
      <c r="Y190">
        <f t="shared" si="25"/>
        <v>0</v>
      </c>
      <c r="Z190" s="8" t="e">
        <f t="shared" si="26"/>
        <v>#VALUE!</v>
      </c>
      <c r="AA190" t="s">
        <v>2</v>
      </c>
      <c r="AB190" t="s">
        <v>270</v>
      </c>
      <c r="AC190" t="s">
        <v>2</v>
      </c>
      <c r="AD190" t="s">
        <v>2</v>
      </c>
      <c r="AE190" t="s">
        <v>2</v>
      </c>
      <c r="AF190" s="9" t="s">
        <v>2</v>
      </c>
      <c r="AG190" s="9" t="s">
        <v>2</v>
      </c>
      <c r="AH190" t="s">
        <v>2</v>
      </c>
      <c r="AI190" s="9" t="s">
        <v>2</v>
      </c>
      <c r="AJ190" t="s">
        <v>271</v>
      </c>
      <c r="AK190" t="s">
        <v>939</v>
      </c>
      <c r="AL190" s="6">
        <f t="shared" si="27"/>
        <v>30</v>
      </c>
      <c r="AM190" t="s">
        <v>2</v>
      </c>
      <c r="AN190" s="10" t="s">
        <v>2</v>
      </c>
      <c r="AO190" s="6">
        <f t="shared" si="28"/>
        <v>530143.76029327768</v>
      </c>
      <c r="AP190" s="8" t="e">
        <f t="shared" si="29"/>
        <v>#VALUE!</v>
      </c>
    </row>
    <row r="191" spans="1:42" x14ac:dyDescent="0.3">
      <c r="A191" t="s">
        <v>944</v>
      </c>
      <c r="B191" t="s">
        <v>2</v>
      </c>
      <c r="C191" t="s">
        <v>1030</v>
      </c>
      <c r="D191" t="s">
        <v>1031</v>
      </c>
      <c r="E191" t="s">
        <v>387</v>
      </c>
      <c r="F191" t="s">
        <v>387</v>
      </c>
      <c r="G191" t="s">
        <v>947</v>
      </c>
      <c r="H191">
        <v>334</v>
      </c>
      <c r="I191">
        <v>1.22</v>
      </c>
      <c r="J191">
        <v>0</v>
      </c>
      <c r="K191">
        <v>1</v>
      </c>
      <c r="L191" t="s">
        <v>266</v>
      </c>
      <c r="M191" t="s">
        <v>948</v>
      </c>
      <c r="N191" t="s">
        <v>10</v>
      </c>
      <c r="O191" t="s">
        <v>267</v>
      </c>
      <c r="P191" t="s">
        <v>550</v>
      </c>
      <c r="Q191" t="s">
        <v>949</v>
      </c>
      <c r="R191" t="s">
        <v>2</v>
      </c>
      <c r="S191" s="6" t="e">
        <f t="shared" si="20"/>
        <v>#VALUE!</v>
      </c>
      <c r="T191" s="6" t="e">
        <f t="shared" si="21"/>
        <v>#VALUE!</v>
      </c>
      <c r="U191" t="s">
        <v>1032</v>
      </c>
      <c r="V191" t="str">
        <f t="shared" si="22"/>
        <v>3µH</v>
      </c>
      <c r="W191" s="7">
        <f t="shared" si="23"/>
        <v>3</v>
      </c>
      <c r="X191" t="str">
        <f t="shared" si="24"/>
        <v>µH</v>
      </c>
      <c r="Y191">
        <f t="shared" si="25"/>
        <v>9.9999999999999995E-7</v>
      </c>
      <c r="Z191" s="8">
        <f t="shared" si="26"/>
        <v>3.0000000000000001E-6</v>
      </c>
      <c r="AA191" t="s">
        <v>269</v>
      </c>
      <c r="AB191" t="s">
        <v>270</v>
      </c>
      <c r="AC191">
        <v>1884</v>
      </c>
      <c r="AD191">
        <v>3300</v>
      </c>
      <c r="AE191">
        <v>0.78900000000000003</v>
      </c>
      <c r="AF191" s="9">
        <v>19.8</v>
      </c>
      <c r="AG191" s="9">
        <v>25.1</v>
      </c>
      <c r="AH191">
        <v>18.399999999999999</v>
      </c>
      <c r="AI191" s="9">
        <v>497</v>
      </c>
      <c r="AJ191" t="s">
        <v>271</v>
      </c>
      <c r="AK191" t="s">
        <v>1033</v>
      </c>
      <c r="AL191" s="6">
        <f t="shared" si="27"/>
        <v>8.5</v>
      </c>
      <c r="AM191" t="s">
        <v>2</v>
      </c>
      <c r="AN191" s="10" t="s">
        <v>2</v>
      </c>
      <c r="AO191" s="6" t="e">
        <f t="shared" si="28"/>
        <v>#VALUE!</v>
      </c>
      <c r="AP191" s="8">
        <f t="shared" si="29"/>
        <v>20.896570691543303</v>
      </c>
    </row>
    <row r="192" spans="1:42" x14ac:dyDescent="0.3">
      <c r="A192" t="s">
        <v>944</v>
      </c>
      <c r="B192" t="s">
        <v>2</v>
      </c>
      <c r="C192" t="s">
        <v>1034</v>
      </c>
      <c r="D192" t="s">
        <v>1035</v>
      </c>
      <c r="E192" t="s">
        <v>387</v>
      </c>
      <c r="F192" t="s">
        <v>387</v>
      </c>
      <c r="G192" t="s">
        <v>947</v>
      </c>
      <c r="H192">
        <v>91</v>
      </c>
      <c r="I192">
        <v>1.58</v>
      </c>
      <c r="J192">
        <v>0</v>
      </c>
      <c r="K192">
        <v>1</v>
      </c>
      <c r="L192" t="s">
        <v>266</v>
      </c>
      <c r="M192" t="s">
        <v>948</v>
      </c>
      <c r="N192" t="s">
        <v>10</v>
      </c>
      <c r="O192" t="s">
        <v>267</v>
      </c>
      <c r="P192" t="s">
        <v>644</v>
      </c>
      <c r="Q192" t="s">
        <v>949</v>
      </c>
      <c r="R192" t="s">
        <v>2</v>
      </c>
      <c r="S192" s="6" t="e">
        <f t="shared" si="20"/>
        <v>#VALUE!</v>
      </c>
      <c r="T192" s="6" t="e">
        <f t="shared" si="21"/>
        <v>#VALUE!</v>
      </c>
      <c r="U192" t="s">
        <v>1036</v>
      </c>
      <c r="V192" t="str">
        <f t="shared" si="22"/>
        <v>4.5µH</v>
      </c>
      <c r="W192" s="7">
        <f t="shared" si="23"/>
        <v>4.5</v>
      </c>
      <c r="X192" t="str">
        <f t="shared" si="24"/>
        <v>µH</v>
      </c>
      <c r="Y192">
        <f t="shared" si="25"/>
        <v>9.9999999999999995E-7</v>
      </c>
      <c r="Z192" s="8">
        <f t="shared" si="26"/>
        <v>4.5000000000000001E-6</v>
      </c>
      <c r="AA192" t="s">
        <v>269</v>
      </c>
      <c r="AB192" t="s">
        <v>270</v>
      </c>
      <c r="AC192">
        <v>2138</v>
      </c>
      <c r="AD192">
        <v>3300</v>
      </c>
      <c r="AE192">
        <v>0.59599999999999997</v>
      </c>
      <c r="AF192" s="9">
        <v>25.8</v>
      </c>
      <c r="AG192" s="9">
        <v>43.3</v>
      </c>
      <c r="AH192">
        <v>34.4</v>
      </c>
      <c r="AI192" s="9">
        <v>1117</v>
      </c>
      <c r="AJ192" t="s">
        <v>271</v>
      </c>
      <c r="AK192" t="s">
        <v>755</v>
      </c>
      <c r="AL192" s="6">
        <f t="shared" si="27"/>
        <v>10.6</v>
      </c>
      <c r="AM192" t="s">
        <v>2</v>
      </c>
      <c r="AN192" s="10" t="s">
        <v>2</v>
      </c>
      <c r="AO192" s="6" t="e">
        <f t="shared" si="28"/>
        <v>#VALUE!</v>
      </c>
      <c r="AP192" s="8">
        <f t="shared" si="29"/>
        <v>17.061978522759635</v>
      </c>
    </row>
    <row r="193" spans="1:42" x14ac:dyDescent="0.3">
      <c r="A193" t="s">
        <v>944</v>
      </c>
      <c r="B193" t="s">
        <v>2</v>
      </c>
      <c r="C193" t="s">
        <v>1037</v>
      </c>
      <c r="D193" t="s">
        <v>1038</v>
      </c>
      <c r="E193" t="s">
        <v>387</v>
      </c>
      <c r="F193" t="s">
        <v>387</v>
      </c>
      <c r="G193" t="s">
        <v>947</v>
      </c>
      <c r="H193">
        <v>0</v>
      </c>
      <c r="I193">
        <v>0.99</v>
      </c>
      <c r="J193">
        <v>0</v>
      </c>
      <c r="K193">
        <v>1</v>
      </c>
      <c r="L193" t="s">
        <v>266</v>
      </c>
      <c r="M193" t="s">
        <v>948</v>
      </c>
      <c r="N193" t="s">
        <v>10</v>
      </c>
      <c r="O193" t="s">
        <v>267</v>
      </c>
      <c r="P193" t="s">
        <v>389</v>
      </c>
      <c r="Q193" t="s">
        <v>949</v>
      </c>
      <c r="R193" t="s">
        <v>2</v>
      </c>
      <c r="S193" s="6" t="e">
        <f t="shared" si="20"/>
        <v>#VALUE!</v>
      </c>
      <c r="T193" s="6" t="e">
        <f t="shared" si="21"/>
        <v>#VALUE!</v>
      </c>
      <c r="U193" t="s">
        <v>1039</v>
      </c>
      <c r="V193" t="str">
        <f t="shared" si="22"/>
        <v>1.57µH</v>
      </c>
      <c r="W193" s="7">
        <f t="shared" si="23"/>
        <v>1.57</v>
      </c>
      <c r="X193" t="str">
        <f t="shared" si="24"/>
        <v>µH</v>
      </c>
      <c r="Y193">
        <f t="shared" si="25"/>
        <v>9.9999999999999995E-7</v>
      </c>
      <c r="Z193" s="8">
        <f t="shared" si="26"/>
        <v>1.57E-6</v>
      </c>
      <c r="AA193" t="s">
        <v>269</v>
      </c>
      <c r="AB193" t="s">
        <v>270</v>
      </c>
      <c r="AC193">
        <v>1562</v>
      </c>
      <c r="AD193">
        <v>3300</v>
      </c>
      <c r="AE193">
        <v>1.24</v>
      </c>
      <c r="AF193" s="9">
        <v>12.4</v>
      </c>
      <c r="AG193" s="9">
        <v>10</v>
      </c>
      <c r="AH193">
        <v>7.29</v>
      </c>
      <c r="AI193" s="9">
        <v>124</v>
      </c>
      <c r="AJ193" t="s">
        <v>271</v>
      </c>
      <c r="AK193" t="s">
        <v>401</v>
      </c>
      <c r="AL193" s="6">
        <f t="shared" si="27"/>
        <v>2.7</v>
      </c>
      <c r="AM193" t="s">
        <v>2</v>
      </c>
      <c r="AN193" s="10" t="s">
        <v>2</v>
      </c>
      <c r="AO193" s="6" t="e">
        <f t="shared" si="28"/>
        <v>#VALUE!</v>
      </c>
      <c r="AP193" s="8">
        <f t="shared" si="29"/>
        <v>28.885894558739196</v>
      </c>
    </row>
    <row r="194" spans="1:42" x14ac:dyDescent="0.3">
      <c r="A194" t="s">
        <v>944</v>
      </c>
      <c r="B194" t="s">
        <v>2</v>
      </c>
      <c r="C194" t="s">
        <v>1040</v>
      </c>
      <c r="D194" t="s">
        <v>1041</v>
      </c>
      <c r="E194" t="s">
        <v>387</v>
      </c>
      <c r="F194" t="s">
        <v>387</v>
      </c>
      <c r="G194" t="s">
        <v>947</v>
      </c>
      <c r="H194">
        <v>0</v>
      </c>
      <c r="I194">
        <v>3.11</v>
      </c>
      <c r="J194">
        <v>0</v>
      </c>
      <c r="K194">
        <v>1</v>
      </c>
      <c r="L194" t="s">
        <v>266</v>
      </c>
      <c r="M194" t="s">
        <v>948</v>
      </c>
      <c r="N194" t="s">
        <v>10</v>
      </c>
      <c r="O194" t="s">
        <v>267</v>
      </c>
      <c r="P194" t="s">
        <v>770</v>
      </c>
      <c r="Q194" t="s">
        <v>949</v>
      </c>
      <c r="R194" t="s">
        <v>2</v>
      </c>
      <c r="S194" s="6" t="e">
        <f t="shared" ref="S194:S197" si="30">MID(R194,SEARCH("(",R194)+1,SEARCH("m",R194)-SEARCH("(",R194)-1)+0</f>
        <v>#VALUE!</v>
      </c>
      <c r="T194" s="6" t="e">
        <f t="shared" ref="T194:T197" si="31">PI()*(S194/2)^2</f>
        <v>#VALUE!</v>
      </c>
      <c r="U194" t="s">
        <v>1042</v>
      </c>
      <c r="V194" t="str">
        <f t="shared" ref="V194:V197" si="32">SUBSTITUTE(U194, " ","")</f>
        <v>7.8µH</v>
      </c>
      <c r="W194" s="7">
        <f t="shared" ref="W194:W197" si="33">VALUE(TRIM(SUBSTITUTE(V194,X194,"")))</f>
        <v>7.8</v>
      </c>
      <c r="X194" t="str">
        <f t="shared" ref="X194:X197" si="34">RIGHT(V194,2)</f>
        <v>µH</v>
      </c>
      <c r="Y194">
        <f t="shared" ref="Y194:Y197" si="35">IF(X194="µH",0.000001, IF(X194="nH",0.000000001,0))</f>
        <v>9.9999999999999995E-7</v>
      </c>
      <c r="Z194" s="8">
        <f t="shared" ref="Z194:Z197" si="36">Y194*W194</f>
        <v>7.7999999999999999E-6</v>
      </c>
      <c r="AA194" t="s">
        <v>269</v>
      </c>
      <c r="AB194" t="s">
        <v>270</v>
      </c>
      <c r="AC194">
        <v>2483</v>
      </c>
      <c r="AD194">
        <v>3300</v>
      </c>
      <c r="AE194">
        <v>0.4</v>
      </c>
      <c r="AF194" s="9">
        <v>37.6</v>
      </c>
      <c r="AG194" s="9">
        <v>94</v>
      </c>
      <c r="AH194">
        <v>71.3</v>
      </c>
      <c r="AI194" s="9">
        <v>3534</v>
      </c>
      <c r="AJ194" t="s">
        <v>271</v>
      </c>
      <c r="AK194" t="s">
        <v>1043</v>
      </c>
      <c r="AL194" s="6">
        <f t="shared" ref="AL194:AL197" si="37">MID(AK194,SEARCH("(",AK194)+1,SEARCH("m",AK194)-SEARCH("(",AK194)-1)+0</f>
        <v>16.3</v>
      </c>
      <c r="AM194" t="s">
        <v>2</v>
      </c>
      <c r="AN194" s="10" t="s">
        <v>2</v>
      </c>
      <c r="AO194" s="6" t="e">
        <f t="shared" ref="AO194:AO197" si="38">PI()*(S194/2)^2*AL194</f>
        <v>#VALUE!</v>
      </c>
      <c r="AP194" s="8">
        <f t="shared" ref="AP194:AP197" si="39">SQRT(0.00131/Z194)</f>
        <v>12.959502997751031</v>
      </c>
    </row>
    <row r="195" spans="1:42" x14ac:dyDescent="0.3">
      <c r="A195" t="s">
        <v>944</v>
      </c>
      <c r="B195" t="s">
        <v>2</v>
      </c>
      <c r="C195" t="s">
        <v>1044</v>
      </c>
      <c r="D195" t="s">
        <v>1045</v>
      </c>
      <c r="E195" t="s">
        <v>387</v>
      </c>
      <c r="F195" t="s">
        <v>387</v>
      </c>
      <c r="G195" t="s">
        <v>947</v>
      </c>
      <c r="H195">
        <v>0</v>
      </c>
      <c r="I195">
        <v>1.1599999999999999</v>
      </c>
      <c r="J195">
        <v>0</v>
      </c>
      <c r="K195">
        <v>1</v>
      </c>
      <c r="L195" t="s">
        <v>266</v>
      </c>
      <c r="M195" t="s">
        <v>948</v>
      </c>
      <c r="N195" t="s">
        <v>10</v>
      </c>
      <c r="O195" t="s">
        <v>267</v>
      </c>
      <c r="P195" t="s">
        <v>473</v>
      </c>
      <c r="Q195" t="s">
        <v>949</v>
      </c>
      <c r="R195" t="s">
        <v>2</v>
      </c>
      <c r="S195" s="6" t="e">
        <f t="shared" si="30"/>
        <v>#VALUE!</v>
      </c>
      <c r="T195" s="6" t="e">
        <f t="shared" si="31"/>
        <v>#VALUE!</v>
      </c>
      <c r="U195" t="s">
        <v>1046</v>
      </c>
      <c r="V195" t="str">
        <f t="shared" si="32"/>
        <v>2.32µH</v>
      </c>
      <c r="W195" s="7">
        <f t="shared" si="33"/>
        <v>2.3199999999999998</v>
      </c>
      <c r="X195" t="str">
        <f t="shared" si="34"/>
        <v>µH</v>
      </c>
      <c r="Y195">
        <f t="shared" si="35"/>
        <v>9.9999999999999995E-7</v>
      </c>
      <c r="Z195" s="8">
        <f t="shared" si="36"/>
        <v>2.3199999999999998E-6</v>
      </c>
      <c r="AA195" t="s">
        <v>269</v>
      </c>
      <c r="AB195" t="s">
        <v>270</v>
      </c>
      <c r="AC195">
        <v>1765</v>
      </c>
      <c r="AD195">
        <v>3300</v>
      </c>
      <c r="AE195">
        <v>0.96899999999999997</v>
      </c>
      <c r="AF195" s="9">
        <v>15.5</v>
      </c>
      <c r="AG195" s="9">
        <v>16</v>
      </c>
      <c r="AH195">
        <v>12.4</v>
      </c>
      <c r="AI195" s="9">
        <v>248</v>
      </c>
      <c r="AJ195" t="s">
        <v>271</v>
      </c>
      <c r="AK195" t="s">
        <v>476</v>
      </c>
      <c r="AL195" s="6">
        <f t="shared" si="37"/>
        <v>3.3</v>
      </c>
      <c r="AM195" t="s">
        <v>2</v>
      </c>
      <c r="AN195" s="10" t="s">
        <v>2</v>
      </c>
      <c r="AO195" s="6" t="e">
        <f t="shared" si="38"/>
        <v>#VALUE!</v>
      </c>
      <c r="AP195" s="8">
        <f t="shared" si="39"/>
        <v>23.762474038150849</v>
      </c>
    </row>
    <row r="196" spans="1:42" x14ac:dyDescent="0.3">
      <c r="A196" t="s">
        <v>944</v>
      </c>
      <c r="B196" t="s">
        <v>2</v>
      </c>
      <c r="C196" t="s">
        <v>1047</v>
      </c>
      <c r="D196" t="s">
        <v>1048</v>
      </c>
      <c r="E196" t="s">
        <v>387</v>
      </c>
      <c r="F196" t="s">
        <v>387</v>
      </c>
      <c r="G196" t="s">
        <v>947</v>
      </c>
      <c r="H196">
        <v>0</v>
      </c>
      <c r="I196">
        <v>2.36</v>
      </c>
      <c r="J196">
        <v>0</v>
      </c>
      <c r="K196">
        <v>1</v>
      </c>
      <c r="L196" t="s">
        <v>266</v>
      </c>
      <c r="M196" t="s">
        <v>948</v>
      </c>
      <c r="N196" t="s">
        <v>10</v>
      </c>
      <c r="O196" t="s">
        <v>267</v>
      </c>
      <c r="P196" t="s">
        <v>699</v>
      </c>
      <c r="Q196" t="s">
        <v>949</v>
      </c>
      <c r="R196" t="s">
        <v>2</v>
      </c>
      <c r="S196" s="6" t="e">
        <f t="shared" si="30"/>
        <v>#VALUE!</v>
      </c>
      <c r="T196" s="6" t="e">
        <f t="shared" si="31"/>
        <v>#VALUE!</v>
      </c>
      <c r="U196" t="s">
        <v>655</v>
      </c>
      <c r="V196" t="str">
        <f t="shared" si="32"/>
        <v>5.9µH</v>
      </c>
      <c r="W196" s="7">
        <f t="shared" si="33"/>
        <v>5.9</v>
      </c>
      <c r="X196" t="str">
        <f t="shared" si="34"/>
        <v>µH</v>
      </c>
      <c r="Y196">
        <f t="shared" si="35"/>
        <v>9.9999999999999995E-7</v>
      </c>
      <c r="Z196" s="8">
        <f t="shared" si="36"/>
        <v>5.9000000000000003E-6</v>
      </c>
      <c r="AA196" t="s">
        <v>269</v>
      </c>
      <c r="AB196" t="s">
        <v>270</v>
      </c>
      <c r="AC196">
        <v>2333</v>
      </c>
      <c r="AD196">
        <v>3300</v>
      </c>
      <c r="AE196">
        <v>0.497</v>
      </c>
      <c r="AF196" s="9">
        <v>31.5</v>
      </c>
      <c r="AG196" s="9">
        <v>63.4</v>
      </c>
      <c r="AH196">
        <v>47.7</v>
      </c>
      <c r="AI196" s="9">
        <v>1997</v>
      </c>
      <c r="AJ196" t="s">
        <v>271</v>
      </c>
      <c r="AK196" t="s">
        <v>2</v>
      </c>
      <c r="AL196" s="6" t="e">
        <f t="shared" si="37"/>
        <v>#VALUE!</v>
      </c>
      <c r="AM196" t="s">
        <v>2</v>
      </c>
      <c r="AN196" s="10" t="s">
        <v>2</v>
      </c>
      <c r="AO196" s="6" t="e">
        <f t="shared" si="38"/>
        <v>#VALUE!</v>
      </c>
      <c r="AP196" s="8">
        <f t="shared" si="39"/>
        <v>14.900801934965941</v>
      </c>
    </row>
    <row r="197" spans="1:42" x14ac:dyDescent="0.3">
      <c r="A197" t="s">
        <v>1049</v>
      </c>
      <c r="B197" t="s">
        <v>2</v>
      </c>
      <c r="C197" t="s">
        <v>1050</v>
      </c>
      <c r="D197" t="s">
        <v>1051</v>
      </c>
      <c r="E197" t="s">
        <v>277</v>
      </c>
      <c r="F197" t="s">
        <v>277</v>
      </c>
      <c r="G197" t="s">
        <v>1004</v>
      </c>
      <c r="H197">
        <v>0</v>
      </c>
      <c r="I197">
        <v>30.6204</v>
      </c>
      <c r="J197">
        <v>0</v>
      </c>
      <c r="K197">
        <v>75</v>
      </c>
      <c r="L197" t="s">
        <v>52</v>
      </c>
      <c r="M197" t="s">
        <v>1005</v>
      </c>
      <c r="N197" t="s">
        <v>10</v>
      </c>
      <c r="O197" t="s">
        <v>267</v>
      </c>
      <c r="P197" t="s">
        <v>2</v>
      </c>
      <c r="Q197" t="s">
        <v>2</v>
      </c>
      <c r="R197" t="s">
        <v>2</v>
      </c>
      <c r="S197" s="6" t="e">
        <f t="shared" si="30"/>
        <v>#VALUE!</v>
      </c>
      <c r="T197" s="6" t="e">
        <f t="shared" si="31"/>
        <v>#VALUE!</v>
      </c>
      <c r="U197" t="s">
        <v>2</v>
      </c>
      <c r="V197" t="str">
        <f t="shared" si="32"/>
        <v>-</v>
      </c>
      <c r="W197" s="7" t="e">
        <f t="shared" si="33"/>
        <v>#VALUE!</v>
      </c>
      <c r="X197" t="str">
        <f t="shared" si="34"/>
        <v>-</v>
      </c>
      <c r="Y197">
        <f t="shared" si="35"/>
        <v>0</v>
      </c>
      <c r="Z197" s="8" t="e">
        <f t="shared" si="36"/>
        <v>#VALUE!</v>
      </c>
      <c r="AA197" t="s">
        <v>2</v>
      </c>
      <c r="AB197" t="s">
        <v>311</v>
      </c>
      <c r="AC197" t="s">
        <v>2</v>
      </c>
      <c r="AD197" t="s">
        <v>2</v>
      </c>
      <c r="AE197" t="s">
        <v>2</v>
      </c>
      <c r="AF197" s="9" t="s">
        <v>2</v>
      </c>
      <c r="AG197" s="9" t="s">
        <v>2</v>
      </c>
      <c r="AH197" t="s">
        <v>2</v>
      </c>
      <c r="AI197" s="9" t="s">
        <v>2</v>
      </c>
      <c r="AJ197" t="s">
        <v>271</v>
      </c>
      <c r="AK197" t="s">
        <v>2</v>
      </c>
      <c r="AL197" s="6" t="e">
        <f t="shared" si="37"/>
        <v>#VALUE!</v>
      </c>
      <c r="AM197" t="s">
        <v>2</v>
      </c>
      <c r="AN197" s="10" t="s">
        <v>2</v>
      </c>
      <c r="AO197" s="6" t="e">
        <f t="shared" si="38"/>
        <v>#VALUE!</v>
      </c>
      <c r="AP197" s="8" t="e">
        <f t="shared" si="39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Task5_Cores</vt:lpstr>
      <vt:lpstr>Task5_Inductor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Chau</dc:creator>
  <cp:lastModifiedBy>Yanni Chau</cp:lastModifiedBy>
  <dcterms:created xsi:type="dcterms:W3CDTF">2022-03-19T00:08:44Z</dcterms:created>
  <dcterms:modified xsi:type="dcterms:W3CDTF">2022-03-19T00:11:13Z</dcterms:modified>
</cp:coreProperties>
</file>