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k\Dropbox\Academic Coursework\FS2016\Longitudinal\Gary\"/>
    </mc:Choice>
  </mc:AlternateContent>
  <bookViews>
    <workbookView xWindow="0" yWindow="0" windowWidth="25200" windowHeight="12570"/>
  </bookViews>
  <sheets>
    <sheet name="Sheet1" sheetId="1" r:id="rId1"/>
  </sheets>
  <calcPr calcId="152511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5" i="1" l="1"/>
  <c r="L85" i="1"/>
  <c r="M85" i="1"/>
  <c r="J87" i="1"/>
  <c r="L87" i="1"/>
  <c r="M87" i="1"/>
  <c r="M83" i="1"/>
  <c r="L83" i="1"/>
  <c r="J83" i="1"/>
  <c r="M68" i="1"/>
  <c r="L68" i="1"/>
  <c r="J68" i="1"/>
  <c r="M74" i="1"/>
  <c r="L74" i="1"/>
  <c r="M73" i="1"/>
  <c r="L73" i="1"/>
  <c r="J74" i="1"/>
  <c r="J73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J40" i="1"/>
  <c r="J41" i="1"/>
  <c r="J42" i="1"/>
  <c r="J43" i="1"/>
  <c r="J39" i="1"/>
  <c r="B31" i="1"/>
  <c r="B32" i="1" s="1"/>
  <c r="A17" i="1"/>
  <c r="A16" i="1"/>
  <c r="A13" i="1"/>
  <c r="A10" i="1"/>
  <c r="A9" i="1"/>
  <c r="A6" i="1"/>
  <c r="A5" i="1"/>
  <c r="A2" i="1"/>
  <c r="A3" i="1" s="1"/>
</calcChain>
</file>

<file path=xl/sharedStrings.xml><?xml version="1.0" encoding="utf-8"?>
<sst xmlns="http://schemas.openxmlformats.org/spreadsheetml/2006/main" count="148" uniqueCount="46">
  <si>
    <t>PHI</t>
  </si>
  <si>
    <t>Sqrt(PHI)</t>
  </si>
  <si>
    <t>Parameter Estimates</t>
  </si>
  <si>
    <t>Parameter</t>
  </si>
  <si>
    <t>Estimate</t>
  </si>
  <si>
    <t>Standard</t>
  </si>
  <si>
    <t>Error</t>
  </si>
  <si>
    <t>DF</t>
  </si>
  <si>
    <t>t Value</t>
  </si>
  <si>
    <t>Pr &gt; |t|</t>
  </si>
  <si>
    <t>95% Confidence Limits</t>
  </si>
  <si>
    <t>Gradient</t>
  </si>
  <si>
    <t>b0</t>
  </si>
  <si>
    <t>b1</t>
  </si>
  <si>
    <t>&lt;.0001</t>
  </si>
  <si>
    <t>b2</t>
  </si>
  <si>
    <t>b3</t>
  </si>
  <si>
    <t>b4</t>
  </si>
  <si>
    <t>b5</t>
  </si>
  <si>
    <t>k</t>
  </si>
  <si>
    <t>Analysis Of Maximum Likelihood Parameter Estimates</t>
  </si>
  <si>
    <t>Wald 95% Confidence Limits</t>
  </si>
  <si>
    <t>Wald Chi-Square</t>
  </si>
  <si>
    <t>Pr &gt; ChiSq</t>
  </si>
  <si>
    <t>Intercept</t>
  </si>
  <si>
    <t>cond2</t>
  </si>
  <si>
    <t>.</t>
  </si>
  <si>
    <t>Sex</t>
  </si>
  <si>
    <t>Wt1</t>
  </si>
  <si>
    <t>Dispersion</t>
  </si>
  <si>
    <t>Scale</t>
  </si>
  <si>
    <t>Poisson</t>
  </si>
  <si>
    <t>Exped</t>
  </si>
  <si>
    <t>Pois + Dis</t>
  </si>
  <si>
    <t>Norm Random Error</t>
  </si>
  <si>
    <t>sig</t>
  </si>
  <si>
    <t>Additional Estimates</t>
  </si>
  <si>
    <t>Label</t>
  </si>
  <si>
    <t>Alpha</t>
  </si>
  <si>
    <t>Lower</t>
  </si>
  <si>
    <t>Upper</t>
  </si>
  <si>
    <t>b1-b2</t>
  </si>
  <si>
    <t>b3-b4</t>
  </si>
  <si>
    <t>Neg Binomial</t>
  </si>
  <si>
    <t>Notes Practice Whatevs</t>
  </si>
  <si>
    <t xml:space="preserve">Real HW 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</si>
</sst>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B0B7BB"/>
      </bottom>
      <diagonal/>
    </border>
    <border>
      <left/>
      <right style="medium">
        <color rgb="FFB0B7BB"/>
      </right>
      <top/>
      <bottom/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/>
      <right style="medium">
        <color rgb="FFC1C1C1"/>
      </right>
      <top/>
      <bottom/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B0B7BB"/>
      </left>
      <right/>
      <top style="medium">
        <color rgb="FFB0B7BB"/>
      </top>
      <bottom/>
      <diagonal/>
    </border>
    <border>
      <left/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/>
      <top/>
      <bottom style="medium">
        <color rgb="FFB0B7BB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 style="medium">
        <color rgb="FFB0B7BB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1" fillId="3" borderId="3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2" fillId="4" borderId="4" xfId="0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right" vertical="top"/>
    </xf>
    <xf numFmtId="0" fontId="1" fillId="3" borderId="8" xfId="0" applyFont="1" applyFill="1" applyBorder="1" applyAlignment="1">
      <alignment horizontal="left" vertical="top" wrapText="1"/>
    </xf>
    <xf numFmtId="0" fontId="2" fillId="4" borderId="9" xfId="0" applyFont="1" applyFill="1" applyBorder="1" applyAlignment="1">
      <alignment horizontal="right" vertical="top"/>
    </xf>
    <xf numFmtId="11" fontId="2" fillId="4" borderId="9" xfId="0" applyNumberFormat="1" applyFont="1" applyFill="1" applyBorder="1" applyAlignment="1">
      <alignment horizontal="right" vertical="top"/>
    </xf>
    <xf numFmtId="0" fontId="1" fillId="3" borderId="7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right" vertical="top" wrapText="1"/>
    </xf>
    <xf numFmtId="11" fontId="2" fillId="4" borderId="0" xfId="0" applyNumberFormat="1" applyFont="1" applyFill="1" applyBorder="1" applyAlignment="1">
      <alignment horizontal="right" vertical="top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horizontal="left" wrapText="1"/>
    </xf>
    <xf numFmtId="0" fontId="1" fillId="3" borderId="12" xfId="0" applyFont="1" applyFill="1" applyBorder="1" applyAlignment="1">
      <alignment horizontal="right" wrapText="1"/>
    </xf>
    <xf numFmtId="0" fontId="1" fillId="3" borderId="13" xfId="0" applyFont="1" applyFill="1" applyBorder="1" applyAlignment="1">
      <alignment horizontal="right" wrapText="1"/>
    </xf>
    <xf numFmtId="0" fontId="1" fillId="3" borderId="14" xfId="0" applyFont="1" applyFill="1" applyBorder="1" applyAlignment="1">
      <alignment horizontal="center" wrapText="1"/>
    </xf>
    <xf numFmtId="0" fontId="1" fillId="3" borderId="15" xfId="0" applyFont="1" applyFill="1" applyBorder="1" applyAlignment="1">
      <alignment horizontal="center" wrapText="1"/>
    </xf>
    <xf numFmtId="0" fontId="1" fillId="3" borderId="16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right" wrapText="1"/>
    </xf>
    <xf numFmtId="0" fontId="1" fillId="3" borderId="16" xfId="0" applyFont="1" applyFill="1" applyBorder="1" applyAlignment="1">
      <alignment horizontal="right" wrapText="1"/>
    </xf>
    <xf numFmtId="0" fontId="2" fillId="4" borderId="4" xfId="0" applyFont="1" applyFill="1" applyBorder="1" applyAlignment="1">
      <alignment horizontal="left" vertical="top" wrapText="1"/>
    </xf>
    <xf numFmtId="0" fontId="0" fillId="2" borderId="17" xfId="0" applyFill="1" applyBorder="1"/>
    <xf numFmtId="0" fontId="0" fillId="2" borderId="18" xfId="0" applyFill="1" applyBorder="1"/>
    <xf numFmtId="0" fontId="2" fillId="4" borderId="9" xfId="0" applyFont="1" applyFill="1" applyBorder="1" applyAlignment="1">
      <alignment horizontal="right" vertical="top" wrapText="1"/>
    </xf>
    <xf numFmtId="0" fontId="2" fillId="4" borderId="10" xfId="0" applyFont="1" applyFill="1" applyBorder="1" applyAlignment="1">
      <alignment horizontal="left" vertical="top" wrapText="1"/>
    </xf>
    <xf numFmtId="0" fontId="1" fillId="3" borderId="19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right" vertical="top"/>
    </xf>
    <xf numFmtId="0" fontId="2" fillId="4" borderId="0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8"/>
  <sheetViews>
    <sheetView tabSelected="1" topLeftCell="A7" workbookViewId="0">
      <selection activeCell="A30" sqref="A30"/>
    </sheetView>
  </sheetViews>
  <sheetFormatPr defaultRowHeight="15" x14ac:dyDescent="0.25"/>
  <sheetData>
    <row r="2" spans="1:2" x14ac:dyDescent="0.25">
      <c r="A2">
        <f>EXP(0.7991 )</f>
        <v>2.2235388427305582</v>
      </c>
    </row>
    <row r="3" spans="1:2" x14ac:dyDescent="0.25">
      <c r="A3">
        <f>1/A2</f>
        <v>0.44973354221776329</v>
      </c>
    </row>
    <row r="5" spans="1:2" x14ac:dyDescent="0.25">
      <c r="A5">
        <f>SQRT(1.7651)</f>
        <v>1.3285706605220513</v>
      </c>
    </row>
    <row r="6" spans="1:2" x14ac:dyDescent="0.25">
      <c r="A6">
        <f>1.7561*0.135</f>
        <v>0.23707350000000002</v>
      </c>
    </row>
    <row r="7" spans="1:2" x14ac:dyDescent="0.25">
      <c r="A7" t="s">
        <v>44</v>
      </c>
    </row>
    <row r="8" spans="1:2" x14ac:dyDescent="0.25">
      <c r="A8">
        <v>1.7650999999999999</v>
      </c>
      <c r="B8" t="s">
        <v>0</v>
      </c>
    </row>
    <row r="9" spans="1:2" x14ac:dyDescent="0.25">
      <c r="A9">
        <f>SQRT(A8)</f>
        <v>1.3285706605220513</v>
      </c>
      <c r="B9" t="s">
        <v>1</v>
      </c>
    </row>
    <row r="10" spans="1:2" x14ac:dyDescent="0.25">
      <c r="A10">
        <f>A8*0.135</f>
        <v>0.23828850000000001</v>
      </c>
    </row>
    <row r="13" spans="1:2" x14ac:dyDescent="0.25">
      <c r="A13">
        <f>EXP(0.9855)</f>
        <v>2.6791511251455407</v>
      </c>
    </row>
    <row r="16" spans="1:2" x14ac:dyDescent="0.25">
      <c r="A16">
        <f>0.9855-0.1307</f>
        <v>0.8548</v>
      </c>
    </row>
    <row r="17" spans="1:19" ht="15.75" thickBot="1" x14ac:dyDescent="0.3">
      <c r="A17">
        <f>EXP(A16)</f>
        <v>2.3509041527231398</v>
      </c>
    </row>
    <row r="18" spans="1:19" ht="15.75" thickBot="1" x14ac:dyDescent="0.3">
      <c r="K18" s="25"/>
      <c r="L18" s="26"/>
      <c r="M18" s="26"/>
      <c r="N18" s="26"/>
      <c r="O18" s="26"/>
      <c r="P18" s="26"/>
      <c r="Q18" s="26"/>
      <c r="R18" s="26"/>
      <c r="S18" s="26"/>
    </row>
    <row r="19" spans="1:19" ht="15.75" customHeight="1" thickBot="1" x14ac:dyDescent="0.3">
      <c r="A19" s="12" t="s">
        <v>2</v>
      </c>
      <c r="B19" s="13"/>
      <c r="C19" s="13"/>
      <c r="D19" s="13"/>
      <c r="E19" s="13"/>
      <c r="F19" s="13"/>
      <c r="G19" s="13"/>
      <c r="H19" s="13"/>
      <c r="I19" s="13"/>
      <c r="K19" s="29" t="s">
        <v>20</v>
      </c>
      <c r="L19" s="30"/>
      <c r="M19" s="30"/>
      <c r="N19" s="30"/>
      <c r="O19" s="30"/>
      <c r="P19" s="30"/>
      <c r="Q19" s="30"/>
      <c r="R19" s="30"/>
      <c r="S19" s="30"/>
    </row>
    <row r="20" spans="1:19" ht="27" customHeight="1" x14ac:dyDescent="0.25">
      <c r="A20" s="14" t="s">
        <v>3</v>
      </c>
      <c r="B20" s="16" t="s">
        <v>4</v>
      </c>
      <c r="C20" s="2" t="s">
        <v>5</v>
      </c>
      <c r="D20" s="16" t="s">
        <v>7</v>
      </c>
      <c r="E20" s="16" t="s">
        <v>8</v>
      </c>
      <c r="F20" s="16" t="s">
        <v>9</v>
      </c>
      <c r="G20" s="18" t="s">
        <v>10</v>
      </c>
      <c r="H20" s="19"/>
      <c r="I20" s="22" t="s">
        <v>11</v>
      </c>
      <c r="K20" s="14" t="s">
        <v>3</v>
      </c>
      <c r="L20" s="31"/>
      <c r="M20" s="16" t="s">
        <v>7</v>
      </c>
      <c r="N20" s="16" t="s">
        <v>4</v>
      </c>
      <c r="O20" s="2" t="s">
        <v>5</v>
      </c>
      <c r="P20" s="18" t="s">
        <v>21</v>
      </c>
      <c r="Q20" s="19"/>
      <c r="R20" s="16" t="s">
        <v>22</v>
      </c>
      <c r="S20" s="22" t="s">
        <v>23</v>
      </c>
    </row>
    <row r="21" spans="1:19" ht="27" customHeight="1" thickBot="1" x14ac:dyDescent="0.3">
      <c r="A21" s="15"/>
      <c r="B21" s="17"/>
      <c r="C21" s="3" t="s">
        <v>6</v>
      </c>
      <c r="D21" s="17"/>
      <c r="E21" s="17"/>
      <c r="F21" s="17"/>
      <c r="G21" s="20"/>
      <c r="H21" s="21"/>
      <c r="I21" s="23"/>
      <c r="K21" s="15"/>
      <c r="L21" s="32"/>
      <c r="M21" s="17"/>
      <c r="N21" s="17"/>
      <c r="O21" s="3" t="s">
        <v>6</v>
      </c>
      <c r="P21" s="20"/>
      <c r="Q21" s="21"/>
      <c r="R21" s="17"/>
      <c r="S21" s="23"/>
    </row>
    <row r="22" spans="1:19" ht="15.75" thickBot="1" x14ac:dyDescent="0.3">
      <c r="A22" s="6" t="s">
        <v>12</v>
      </c>
      <c r="B22" s="4">
        <v>0.2243</v>
      </c>
      <c r="C22" s="4">
        <v>0.14680000000000001</v>
      </c>
      <c r="D22" s="4">
        <v>99</v>
      </c>
      <c r="E22" s="4">
        <v>1.53</v>
      </c>
      <c r="F22" s="4">
        <v>0.12970000000000001</v>
      </c>
      <c r="G22" s="5">
        <v>-6.6970000000000002E-2</v>
      </c>
      <c r="H22" s="4">
        <v>0.51559999999999995</v>
      </c>
      <c r="I22" s="7">
        <v>-1.0000000000000001E-5</v>
      </c>
      <c r="K22" s="6" t="s">
        <v>24</v>
      </c>
      <c r="L22" s="24"/>
      <c r="M22" s="4">
        <v>1</v>
      </c>
      <c r="N22" s="4">
        <v>0.93440000000000001</v>
      </c>
      <c r="O22" s="4">
        <v>0.33679999999999999</v>
      </c>
      <c r="P22" s="4">
        <v>0.27429999999999999</v>
      </c>
      <c r="Q22" s="4">
        <v>1.5945</v>
      </c>
      <c r="R22" s="4">
        <v>7.7</v>
      </c>
      <c r="S22" s="27">
        <v>5.4999999999999997E-3</v>
      </c>
    </row>
    <row r="23" spans="1:19" ht="15.75" thickBot="1" x14ac:dyDescent="0.3">
      <c r="A23" s="6" t="s">
        <v>13</v>
      </c>
      <c r="B23" s="4">
        <v>1.0407999999999999</v>
      </c>
      <c r="C23" s="4">
        <v>0.11310000000000001</v>
      </c>
      <c r="D23" s="4">
        <v>99</v>
      </c>
      <c r="E23" s="4">
        <v>9.1999999999999993</v>
      </c>
      <c r="F23" s="4" t="s">
        <v>14</v>
      </c>
      <c r="G23" s="4">
        <v>0.81630000000000003</v>
      </c>
      <c r="H23" s="4">
        <v>1.2653000000000001</v>
      </c>
      <c r="I23" s="7">
        <v>-1.0000000000000001E-5</v>
      </c>
      <c r="K23" s="6" t="s">
        <v>25</v>
      </c>
      <c r="L23" s="24">
        <v>0</v>
      </c>
      <c r="M23" s="4">
        <v>1</v>
      </c>
      <c r="N23" s="4">
        <v>0.85729999999999995</v>
      </c>
      <c r="O23" s="4">
        <v>0.19670000000000001</v>
      </c>
      <c r="P23" s="4">
        <v>0.4718</v>
      </c>
      <c r="Q23" s="4">
        <v>1.2427999999999999</v>
      </c>
      <c r="R23" s="4">
        <v>19</v>
      </c>
      <c r="S23" s="27" t="s">
        <v>14</v>
      </c>
    </row>
    <row r="24" spans="1:19" ht="15.75" thickBot="1" x14ac:dyDescent="0.3">
      <c r="A24" s="6" t="s">
        <v>15</v>
      </c>
      <c r="B24" s="4">
        <v>0.1835</v>
      </c>
      <c r="C24" s="4">
        <v>0.13159999999999999</v>
      </c>
      <c r="D24" s="4">
        <v>99</v>
      </c>
      <c r="E24" s="4">
        <v>1.39</v>
      </c>
      <c r="F24" s="4">
        <v>0.16639999999999999</v>
      </c>
      <c r="G24" s="5">
        <v>-7.7640000000000001E-2</v>
      </c>
      <c r="H24" s="4">
        <v>0.4446</v>
      </c>
      <c r="I24" s="8">
        <v>-1.19E-6</v>
      </c>
      <c r="K24" s="6" t="s">
        <v>25</v>
      </c>
      <c r="L24" s="2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 t="s">
        <v>26</v>
      </c>
      <c r="S24" s="27" t="s">
        <v>26</v>
      </c>
    </row>
    <row r="25" spans="1:19" ht="15.75" thickBot="1" x14ac:dyDescent="0.3">
      <c r="A25" s="6" t="s">
        <v>16</v>
      </c>
      <c r="B25" s="4">
        <v>0.69769999999999999</v>
      </c>
      <c r="C25" s="4">
        <v>9.5589999999999994E-2</v>
      </c>
      <c r="D25" s="4">
        <v>99</v>
      </c>
      <c r="E25" s="4">
        <v>7.3</v>
      </c>
      <c r="F25" s="4" t="s">
        <v>14</v>
      </c>
      <c r="G25" s="4">
        <v>0.50800000000000001</v>
      </c>
      <c r="H25" s="4">
        <v>0.88739999999999997</v>
      </c>
      <c r="I25" s="8">
        <v>-3.8800000000000001E-6</v>
      </c>
      <c r="K25" s="6" t="s">
        <v>27</v>
      </c>
      <c r="L25" s="24">
        <v>0</v>
      </c>
      <c r="M25" s="4">
        <v>1</v>
      </c>
      <c r="N25" s="4">
        <v>0.1711</v>
      </c>
      <c r="O25" s="4">
        <v>0.14199999999999999</v>
      </c>
      <c r="P25" s="5">
        <v>-0.1072</v>
      </c>
      <c r="Q25" s="4">
        <v>0.44940000000000002</v>
      </c>
      <c r="R25" s="4">
        <v>1.45</v>
      </c>
      <c r="S25" s="27">
        <v>0.22819999999999999</v>
      </c>
    </row>
    <row r="26" spans="1:19" ht="15.75" thickBot="1" x14ac:dyDescent="0.3">
      <c r="A26" s="6" t="s">
        <v>17</v>
      </c>
      <c r="B26" s="4">
        <v>0.52659999999999996</v>
      </c>
      <c r="C26" s="4">
        <v>0.1082</v>
      </c>
      <c r="D26" s="4">
        <v>99</v>
      </c>
      <c r="E26" s="4">
        <v>4.87</v>
      </c>
      <c r="F26" s="4" t="s">
        <v>14</v>
      </c>
      <c r="G26" s="4">
        <v>0.31180000000000002</v>
      </c>
      <c r="H26" s="4">
        <v>0.74139999999999995</v>
      </c>
      <c r="I26" s="8">
        <v>-9.9399999999999997E-6</v>
      </c>
      <c r="K26" s="6" t="s">
        <v>27</v>
      </c>
      <c r="L26" s="24">
        <v>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 t="s">
        <v>26</v>
      </c>
      <c r="S26" s="27" t="s">
        <v>26</v>
      </c>
    </row>
    <row r="27" spans="1:19" ht="15.75" thickBot="1" x14ac:dyDescent="0.3">
      <c r="A27" s="6" t="s">
        <v>18</v>
      </c>
      <c r="B27" s="4">
        <v>9.9440000000000001E-2</v>
      </c>
      <c r="C27" s="4">
        <v>0.2419</v>
      </c>
      <c r="D27" s="4">
        <v>99</v>
      </c>
      <c r="E27" s="4">
        <v>0.41</v>
      </c>
      <c r="F27" s="4">
        <v>0.68189999999999995</v>
      </c>
      <c r="G27" s="5">
        <v>-0.38059999999999999</v>
      </c>
      <c r="H27" s="4">
        <v>0.57940000000000003</v>
      </c>
      <c r="I27" s="7">
        <v>-2.0000000000000002E-5</v>
      </c>
      <c r="K27" s="6" t="s">
        <v>28</v>
      </c>
      <c r="L27" s="24"/>
      <c r="M27" s="4">
        <v>1</v>
      </c>
      <c r="N27" s="4">
        <v>9.9400000000000002E-2</v>
      </c>
      <c r="O27" s="4">
        <v>0.2419</v>
      </c>
      <c r="P27" s="5">
        <v>-0.37469999999999998</v>
      </c>
      <c r="Q27" s="4">
        <v>0.5736</v>
      </c>
      <c r="R27" s="4">
        <v>0.17</v>
      </c>
      <c r="S27" s="27">
        <v>0.68100000000000005</v>
      </c>
    </row>
    <row r="28" spans="1:19" ht="25.5" x14ac:dyDescent="0.25">
      <c r="A28" s="9" t="s">
        <v>19</v>
      </c>
      <c r="B28" s="10">
        <v>0.316</v>
      </c>
      <c r="C28" s="10">
        <v>7.2260000000000005E-2</v>
      </c>
      <c r="D28" s="10">
        <v>99</v>
      </c>
      <c r="E28" s="10">
        <v>4.37</v>
      </c>
      <c r="F28" s="10" t="s">
        <v>14</v>
      </c>
      <c r="G28" s="10">
        <v>0.1726</v>
      </c>
      <c r="H28" s="10">
        <v>0.45939999999999998</v>
      </c>
      <c r="I28" s="11">
        <v>-3.3900000000000002E-6</v>
      </c>
      <c r="K28" s="9" t="s">
        <v>29</v>
      </c>
      <c r="L28" s="28"/>
      <c r="M28" s="10">
        <v>1</v>
      </c>
      <c r="N28" s="10">
        <v>0.316</v>
      </c>
      <c r="O28" s="10">
        <v>7.2300000000000003E-2</v>
      </c>
      <c r="P28" s="10">
        <v>0.2019</v>
      </c>
      <c r="Q28" s="10">
        <v>0.49469999999999997</v>
      </c>
      <c r="R28" s="10"/>
      <c r="S28" s="1"/>
    </row>
    <row r="30" spans="1:19" ht="25.5" x14ac:dyDescent="0.25">
      <c r="A30" s="33" t="s">
        <v>45</v>
      </c>
    </row>
    <row r="31" spans="1:19" x14ac:dyDescent="0.25">
      <c r="B31">
        <f>B23-B24</f>
        <v>0.85729999999999995</v>
      </c>
    </row>
    <row r="32" spans="1:19" x14ac:dyDescent="0.25">
      <c r="B32">
        <f>EXP(B31)</f>
        <v>2.3567887658063991</v>
      </c>
    </row>
    <row r="33" spans="1:13" ht="15.75" thickBot="1" x14ac:dyDescent="0.3">
      <c r="A33" t="s">
        <v>31</v>
      </c>
    </row>
    <row r="34" spans="1:13" x14ac:dyDescent="0.25">
      <c r="A34" s="25"/>
      <c r="B34" s="26"/>
      <c r="C34" s="26"/>
      <c r="D34" s="26"/>
      <c r="E34" s="26"/>
      <c r="F34" s="26"/>
      <c r="G34" s="26"/>
      <c r="H34" s="26"/>
      <c r="I34" s="26"/>
    </row>
    <row r="35" spans="1:13" ht="15.75" thickBot="1" x14ac:dyDescent="0.3">
      <c r="A35" s="29" t="s">
        <v>20</v>
      </c>
      <c r="B35" s="30"/>
      <c r="C35" s="30"/>
      <c r="D35" s="30"/>
      <c r="E35" s="30"/>
      <c r="F35" s="30"/>
      <c r="G35" s="30"/>
      <c r="H35" s="30"/>
      <c r="I35" s="30"/>
    </row>
    <row r="36" spans="1:13" ht="26.25" x14ac:dyDescent="0.25">
      <c r="A36" s="14" t="s">
        <v>3</v>
      </c>
      <c r="B36" s="31"/>
      <c r="C36" s="16" t="s">
        <v>7</v>
      </c>
      <c r="D36" s="16" t="s">
        <v>4</v>
      </c>
      <c r="E36" s="2" t="s">
        <v>5</v>
      </c>
      <c r="F36" s="18" t="s">
        <v>21</v>
      </c>
      <c r="G36" s="19"/>
      <c r="H36" s="16" t="s">
        <v>22</v>
      </c>
      <c r="I36" s="22" t="s">
        <v>23</v>
      </c>
    </row>
    <row r="37" spans="1:13" ht="15.75" thickBot="1" x14ac:dyDescent="0.3">
      <c r="A37" s="15"/>
      <c r="B37" s="32"/>
      <c r="C37" s="17"/>
      <c r="D37" s="17"/>
      <c r="E37" s="3" t="s">
        <v>6</v>
      </c>
      <c r="F37" s="20"/>
      <c r="G37" s="21"/>
      <c r="H37" s="17"/>
      <c r="I37" s="23"/>
      <c r="J37" t="s">
        <v>32</v>
      </c>
    </row>
    <row r="38" spans="1:13" ht="15.75" thickBot="1" x14ac:dyDescent="0.3">
      <c r="A38" s="6" t="s">
        <v>24</v>
      </c>
      <c r="B38" s="24"/>
      <c r="C38" s="4">
        <v>1</v>
      </c>
      <c r="D38" s="4">
        <v>0.79910000000000003</v>
      </c>
      <c r="E38" s="4">
        <v>0.21249999999999999</v>
      </c>
      <c r="F38" s="4">
        <v>0.3826</v>
      </c>
      <c r="G38" s="4">
        <v>1.2156</v>
      </c>
      <c r="H38" s="4">
        <v>14.14</v>
      </c>
      <c r="I38" s="27">
        <v>2.0000000000000001E-4</v>
      </c>
    </row>
    <row r="39" spans="1:13" ht="15.75" thickBot="1" x14ac:dyDescent="0.3">
      <c r="A39" s="6" t="s">
        <v>25</v>
      </c>
      <c r="B39" s="24">
        <v>0</v>
      </c>
      <c r="C39" s="4">
        <v>1</v>
      </c>
      <c r="D39" s="4">
        <v>0.86450000000000005</v>
      </c>
      <c r="E39" s="4">
        <v>0.13500000000000001</v>
      </c>
      <c r="F39" s="4">
        <v>0.6</v>
      </c>
      <c r="G39" s="4">
        <v>1.1291</v>
      </c>
      <c r="H39" s="4">
        <v>41.02</v>
      </c>
      <c r="I39" s="27" t="s">
        <v>14</v>
      </c>
      <c r="J39">
        <f>EXP(D39)</f>
        <v>2.3738188797604112</v>
      </c>
      <c r="K39">
        <f t="shared" ref="K39:M43" si="0">EXP(E39)</f>
        <v>1.1445367843513146</v>
      </c>
      <c r="L39">
        <f t="shared" si="0"/>
        <v>1.8221188003905089</v>
      </c>
      <c r="M39">
        <f t="shared" si="0"/>
        <v>3.0928716626394439</v>
      </c>
    </row>
    <row r="40" spans="1:13" ht="15.75" thickBot="1" x14ac:dyDescent="0.3">
      <c r="A40" s="6" t="s">
        <v>25</v>
      </c>
      <c r="B40" s="24">
        <v>1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 t="s">
        <v>26</v>
      </c>
      <c r="I40" s="27" t="s">
        <v>26</v>
      </c>
      <c r="J40">
        <f t="shared" ref="J40:J43" si="1">EXP(D40)</f>
        <v>1</v>
      </c>
      <c r="K40">
        <f t="shared" si="0"/>
        <v>1</v>
      </c>
      <c r="L40">
        <f t="shared" si="0"/>
        <v>1</v>
      </c>
      <c r="M40">
        <f t="shared" si="0"/>
        <v>1</v>
      </c>
    </row>
    <row r="41" spans="1:13" ht="15.75" thickBot="1" x14ac:dyDescent="0.3">
      <c r="A41" s="6" t="s">
        <v>27</v>
      </c>
      <c r="B41" s="24">
        <v>0</v>
      </c>
      <c r="C41" s="4">
        <v>1</v>
      </c>
      <c r="D41" s="4">
        <v>0.1988</v>
      </c>
      <c r="E41" s="4">
        <v>8.2199999999999995E-2</v>
      </c>
      <c r="F41" s="4">
        <v>3.7699999999999997E-2</v>
      </c>
      <c r="G41" s="4">
        <v>0.36</v>
      </c>
      <c r="H41" s="4">
        <v>5.85</v>
      </c>
      <c r="I41" s="27">
        <v>1.5599999999999999E-2</v>
      </c>
      <c r="J41">
        <f t="shared" si="1"/>
        <v>1.219937953908705</v>
      </c>
      <c r="K41">
        <f t="shared" si="0"/>
        <v>1.0856729227020785</v>
      </c>
      <c r="L41">
        <f t="shared" si="0"/>
        <v>1.0384196602468658</v>
      </c>
      <c r="M41">
        <f t="shared" si="0"/>
        <v>1.4333294145603401</v>
      </c>
    </row>
    <row r="42" spans="1:13" ht="15.75" thickBot="1" x14ac:dyDescent="0.3">
      <c r="A42" s="6" t="s">
        <v>27</v>
      </c>
      <c r="B42" s="24">
        <v>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 t="s">
        <v>26</v>
      </c>
      <c r="I42" s="27" t="s">
        <v>26</v>
      </c>
      <c r="J42">
        <f t="shared" si="1"/>
        <v>1</v>
      </c>
      <c r="K42">
        <f t="shared" si="0"/>
        <v>1</v>
      </c>
      <c r="L42">
        <f t="shared" si="0"/>
        <v>1</v>
      </c>
      <c r="M42">
        <f t="shared" si="0"/>
        <v>1</v>
      </c>
    </row>
    <row r="43" spans="1:13" ht="15.75" thickBot="1" x14ac:dyDescent="0.3">
      <c r="A43" s="6" t="s">
        <v>28</v>
      </c>
      <c r="B43" s="24"/>
      <c r="C43" s="4">
        <v>1</v>
      </c>
      <c r="D43" s="4">
        <v>0.1973</v>
      </c>
      <c r="E43" s="4">
        <v>0.1323</v>
      </c>
      <c r="F43" s="5">
        <v>-6.2E-2</v>
      </c>
      <c r="G43" s="4">
        <v>0.45669999999999999</v>
      </c>
      <c r="H43" s="4">
        <v>2.2200000000000002</v>
      </c>
      <c r="I43" s="27">
        <v>0.13589999999999999</v>
      </c>
      <c r="J43">
        <f t="shared" si="1"/>
        <v>1.2181094187220822</v>
      </c>
      <c r="K43">
        <f t="shared" si="0"/>
        <v>1.141450703118025</v>
      </c>
      <c r="L43">
        <f t="shared" si="0"/>
        <v>0.93988288679108889</v>
      </c>
      <c r="M43">
        <f t="shared" si="0"/>
        <v>1.5788551566468594</v>
      </c>
    </row>
    <row r="44" spans="1:13" x14ac:dyDescent="0.25">
      <c r="A44" s="9" t="s">
        <v>30</v>
      </c>
      <c r="B44" s="28"/>
      <c r="C44" s="10">
        <v>0</v>
      </c>
      <c r="D44" s="10">
        <v>1</v>
      </c>
      <c r="E44" s="10">
        <v>0</v>
      </c>
      <c r="F44" s="10">
        <v>1</v>
      </c>
      <c r="G44" s="10">
        <v>1</v>
      </c>
      <c r="H44" s="10"/>
      <c r="I44" s="1"/>
    </row>
    <row r="45" spans="1:13" ht="15.75" thickBot="1" x14ac:dyDescent="0.3"/>
    <row r="46" spans="1:13" x14ac:dyDescent="0.25">
      <c r="A46" s="25" t="s">
        <v>33</v>
      </c>
      <c r="B46" s="26"/>
      <c r="C46" s="26"/>
      <c r="D46" s="26"/>
      <c r="E46" s="26"/>
      <c r="F46" s="26"/>
      <c r="G46" s="26"/>
      <c r="H46" s="26"/>
      <c r="I46" s="26"/>
    </row>
    <row r="47" spans="1:13" ht="15.75" thickBot="1" x14ac:dyDescent="0.3">
      <c r="A47" s="29" t="s">
        <v>20</v>
      </c>
      <c r="B47" s="30"/>
      <c r="C47" s="30"/>
      <c r="D47" s="30"/>
      <c r="E47" s="30"/>
      <c r="F47" s="30"/>
      <c r="G47" s="30"/>
      <c r="H47" s="30"/>
      <c r="I47" s="30"/>
    </row>
    <row r="48" spans="1:13" ht="26.25" x14ac:dyDescent="0.25">
      <c r="A48" s="14" t="s">
        <v>3</v>
      </c>
      <c r="B48" s="31"/>
      <c r="C48" s="16" t="s">
        <v>7</v>
      </c>
      <c r="D48" s="16" t="s">
        <v>4</v>
      </c>
      <c r="E48" s="2" t="s">
        <v>5</v>
      </c>
      <c r="F48" s="18" t="s">
        <v>21</v>
      </c>
      <c r="G48" s="19"/>
      <c r="H48" s="16" t="s">
        <v>22</v>
      </c>
      <c r="I48" s="22" t="s">
        <v>23</v>
      </c>
    </row>
    <row r="49" spans="1:13" ht="15.75" thickBot="1" x14ac:dyDescent="0.3">
      <c r="A49" s="15"/>
      <c r="B49" s="32"/>
      <c r="C49" s="17"/>
      <c r="D49" s="17"/>
      <c r="E49" s="3" t="s">
        <v>6</v>
      </c>
      <c r="F49" s="20"/>
      <c r="G49" s="21"/>
      <c r="H49" s="17"/>
      <c r="I49" s="23"/>
    </row>
    <row r="50" spans="1:13" ht="15.75" thickBot="1" x14ac:dyDescent="0.3">
      <c r="A50" s="6" t="s">
        <v>24</v>
      </c>
      <c r="B50" s="24"/>
      <c r="C50" s="4">
        <v>1</v>
      </c>
      <c r="D50" s="4">
        <v>0.79910000000000003</v>
      </c>
      <c r="E50" s="4">
        <v>0.37509999999999999</v>
      </c>
      <c r="F50" s="4">
        <v>6.3899999999999998E-2</v>
      </c>
      <c r="G50" s="4">
        <v>1.5343</v>
      </c>
      <c r="H50" s="4">
        <v>4.54</v>
      </c>
      <c r="I50" s="27">
        <v>3.3099999999999997E-2</v>
      </c>
    </row>
    <row r="51" spans="1:13" ht="15.75" thickBot="1" x14ac:dyDescent="0.3">
      <c r="A51" s="6" t="s">
        <v>25</v>
      </c>
      <c r="B51" s="24">
        <v>0</v>
      </c>
      <c r="C51" s="4">
        <v>1</v>
      </c>
      <c r="D51" s="4">
        <v>0.86450000000000005</v>
      </c>
      <c r="E51" s="4">
        <v>0.23830000000000001</v>
      </c>
      <c r="F51" s="4">
        <v>0.39760000000000001</v>
      </c>
      <c r="G51" s="4">
        <v>1.3314999999999999</v>
      </c>
      <c r="H51" s="4">
        <v>13.17</v>
      </c>
      <c r="I51" s="27">
        <v>2.9999999999999997E-4</v>
      </c>
      <c r="J51">
        <f>EXP(D51)</f>
        <v>2.3738188797604112</v>
      </c>
      <c r="K51">
        <f t="shared" ref="K51:K55" si="2">EXP(E51)</f>
        <v>1.2690898626803817</v>
      </c>
      <c r="L51">
        <f t="shared" ref="L51:L55" si="3">EXP(F51)</f>
        <v>1.4882486113869577</v>
      </c>
      <c r="M51">
        <f t="shared" ref="M51:M55" si="4">EXP(G51)</f>
        <v>3.7867192084515793</v>
      </c>
    </row>
    <row r="52" spans="1:13" ht="15.75" thickBot="1" x14ac:dyDescent="0.3">
      <c r="A52" s="6" t="s">
        <v>25</v>
      </c>
      <c r="B52" s="24">
        <v>1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 t="s">
        <v>26</v>
      </c>
      <c r="I52" s="27" t="s">
        <v>26</v>
      </c>
      <c r="J52">
        <f t="shared" ref="J52:J55" si="5">EXP(D52)</f>
        <v>1</v>
      </c>
      <c r="K52">
        <f t="shared" si="2"/>
        <v>1</v>
      </c>
      <c r="L52">
        <f t="shared" si="3"/>
        <v>1</v>
      </c>
      <c r="M52">
        <f t="shared" si="4"/>
        <v>1</v>
      </c>
    </row>
    <row r="53" spans="1:13" ht="15.75" thickBot="1" x14ac:dyDescent="0.3">
      <c r="A53" s="6" t="s">
        <v>27</v>
      </c>
      <c r="B53" s="24">
        <v>0</v>
      </c>
      <c r="C53" s="4">
        <v>1</v>
      </c>
      <c r="D53" s="4">
        <v>0.1988</v>
      </c>
      <c r="E53" s="4">
        <v>0.14510000000000001</v>
      </c>
      <c r="F53" s="5">
        <v>-8.5699999999999998E-2</v>
      </c>
      <c r="G53" s="4">
        <v>0.48330000000000001</v>
      </c>
      <c r="H53" s="4">
        <v>1.88</v>
      </c>
      <c r="I53" s="27">
        <v>0.17069999999999999</v>
      </c>
      <c r="J53">
        <f t="shared" si="5"/>
        <v>1.219937953908705</v>
      </c>
      <c r="K53">
        <f t="shared" si="2"/>
        <v>1.156155180005439</v>
      </c>
      <c r="L53">
        <f t="shared" si="3"/>
        <v>0.9178695507853869</v>
      </c>
      <c r="M53">
        <f t="shared" si="4"/>
        <v>1.6214162569327184</v>
      </c>
    </row>
    <row r="54" spans="1:13" ht="15.75" thickBot="1" x14ac:dyDescent="0.3">
      <c r="A54" s="6" t="s">
        <v>27</v>
      </c>
      <c r="B54" s="24">
        <v>1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 t="s">
        <v>26</v>
      </c>
      <c r="I54" s="27" t="s">
        <v>26</v>
      </c>
      <c r="J54">
        <f t="shared" si="5"/>
        <v>1</v>
      </c>
      <c r="K54">
        <f t="shared" si="2"/>
        <v>1</v>
      </c>
      <c r="L54">
        <f t="shared" si="3"/>
        <v>1</v>
      </c>
      <c r="M54">
        <f t="shared" si="4"/>
        <v>1</v>
      </c>
    </row>
    <row r="55" spans="1:13" ht="15.75" thickBot="1" x14ac:dyDescent="0.3">
      <c r="A55" s="6" t="s">
        <v>28</v>
      </c>
      <c r="B55" s="24"/>
      <c r="C55" s="4">
        <v>1</v>
      </c>
      <c r="D55" s="4">
        <v>0.1973</v>
      </c>
      <c r="E55" s="4">
        <v>0.2336</v>
      </c>
      <c r="F55" s="5">
        <v>-0.26050000000000001</v>
      </c>
      <c r="G55" s="4">
        <v>0.65510000000000002</v>
      </c>
      <c r="H55" s="4">
        <v>0.71</v>
      </c>
      <c r="I55" s="27">
        <v>0.3982</v>
      </c>
      <c r="J55">
        <f t="shared" si="5"/>
        <v>1.2181094187220822</v>
      </c>
      <c r="K55">
        <f t="shared" si="2"/>
        <v>1.2631391354889765</v>
      </c>
      <c r="L55">
        <f t="shared" si="3"/>
        <v>0.77066615637605118</v>
      </c>
      <c r="M55">
        <f t="shared" si="4"/>
        <v>1.9253350412541337</v>
      </c>
    </row>
    <row r="56" spans="1:13" x14ac:dyDescent="0.25">
      <c r="A56" s="9" t="s">
        <v>30</v>
      </c>
      <c r="B56" s="28"/>
      <c r="C56" s="10">
        <v>0</v>
      </c>
      <c r="D56" s="10">
        <v>1.7650999999999999</v>
      </c>
      <c r="E56" s="10">
        <v>0</v>
      </c>
      <c r="F56" s="10">
        <v>1.7650999999999999</v>
      </c>
      <c r="G56" s="10">
        <v>1.7650999999999999</v>
      </c>
      <c r="H56" s="10"/>
      <c r="I56" s="1"/>
    </row>
    <row r="59" spans="1:13" ht="39" thickBot="1" x14ac:dyDescent="0.3">
      <c r="A59" s="33" t="s">
        <v>34</v>
      </c>
    </row>
    <row r="60" spans="1:13" ht="15.75" customHeight="1" thickBot="1" x14ac:dyDescent="0.3">
      <c r="A60" s="12" t="s">
        <v>2</v>
      </c>
      <c r="B60" s="13"/>
      <c r="C60" s="13"/>
      <c r="D60" s="13"/>
      <c r="E60" s="13"/>
      <c r="F60" s="13"/>
      <c r="G60" s="13"/>
      <c r="H60" s="13"/>
      <c r="I60" s="13"/>
    </row>
    <row r="61" spans="1:13" ht="26.25" customHeight="1" x14ac:dyDescent="0.25">
      <c r="A61" s="14" t="s">
        <v>3</v>
      </c>
      <c r="B61" s="16" t="s">
        <v>4</v>
      </c>
      <c r="C61" s="2" t="s">
        <v>5</v>
      </c>
      <c r="D61" s="16" t="s">
        <v>7</v>
      </c>
      <c r="E61" s="16" t="s">
        <v>8</v>
      </c>
      <c r="F61" s="16" t="s">
        <v>9</v>
      </c>
      <c r="G61" s="18" t="s">
        <v>10</v>
      </c>
      <c r="H61" s="19"/>
      <c r="I61" s="22" t="s">
        <v>11</v>
      </c>
    </row>
    <row r="62" spans="1:13" ht="15.75" thickBot="1" x14ac:dyDescent="0.3">
      <c r="A62" s="15"/>
      <c r="B62" s="17"/>
      <c r="C62" s="3" t="s">
        <v>6</v>
      </c>
      <c r="D62" s="17"/>
      <c r="E62" s="17"/>
      <c r="F62" s="17"/>
      <c r="G62" s="20"/>
      <c r="H62" s="21"/>
      <c r="I62" s="23"/>
    </row>
    <row r="63" spans="1:13" ht="15.75" thickBot="1" x14ac:dyDescent="0.3">
      <c r="A63" s="6" t="s">
        <v>12</v>
      </c>
      <c r="B63" s="4">
        <v>0.1162</v>
      </c>
      <c r="C63" s="4">
        <v>0.14580000000000001</v>
      </c>
      <c r="D63" s="4">
        <v>98</v>
      </c>
      <c r="E63" s="4">
        <v>0.8</v>
      </c>
      <c r="F63" s="4">
        <v>0.42759999999999998</v>
      </c>
      <c r="G63" s="5">
        <v>-0.17330000000000001</v>
      </c>
      <c r="H63" s="4">
        <v>0.40560000000000002</v>
      </c>
      <c r="I63" s="8">
        <v>8.0979999999999994E-6</v>
      </c>
    </row>
    <row r="64" spans="1:13" ht="15.75" thickBot="1" x14ac:dyDescent="0.3">
      <c r="A64" s="6" t="s">
        <v>13</v>
      </c>
      <c r="B64" s="4">
        <v>0.98550000000000004</v>
      </c>
      <c r="C64" s="4">
        <v>0.11070000000000001</v>
      </c>
      <c r="D64" s="4">
        <v>98</v>
      </c>
      <c r="E64" s="4">
        <v>8.9</v>
      </c>
      <c r="F64" s="4" t="s">
        <v>14</v>
      </c>
      <c r="G64" s="4">
        <v>0.76590000000000003</v>
      </c>
      <c r="H64" s="4">
        <v>1.2052</v>
      </c>
      <c r="I64" s="8">
        <v>7.5279999999999998E-6</v>
      </c>
    </row>
    <row r="65" spans="1:13" ht="15.75" thickBot="1" x14ac:dyDescent="0.3">
      <c r="A65" s="6" t="s">
        <v>15</v>
      </c>
      <c r="B65" s="4">
        <v>0.13070000000000001</v>
      </c>
      <c r="C65" s="4">
        <v>0.13400000000000001</v>
      </c>
      <c r="D65" s="4">
        <v>98</v>
      </c>
      <c r="E65" s="4">
        <v>0.98</v>
      </c>
      <c r="F65" s="4">
        <v>0.33179999999999998</v>
      </c>
      <c r="G65" s="5">
        <v>-0.13519999999999999</v>
      </c>
      <c r="H65" s="4">
        <v>0.39650000000000002</v>
      </c>
      <c r="I65" s="8">
        <v>5.7029999999999996E-7</v>
      </c>
    </row>
    <row r="66" spans="1:13" ht="15.75" thickBot="1" x14ac:dyDescent="0.3">
      <c r="A66" s="6" t="s">
        <v>16</v>
      </c>
      <c r="B66" s="4">
        <v>0.63460000000000005</v>
      </c>
      <c r="C66" s="4">
        <v>9.3530000000000002E-2</v>
      </c>
      <c r="D66" s="4">
        <v>98</v>
      </c>
      <c r="E66" s="4">
        <v>6.79</v>
      </c>
      <c r="F66" s="4" t="s">
        <v>14</v>
      </c>
      <c r="G66" s="4">
        <v>0.44900000000000001</v>
      </c>
      <c r="H66" s="4">
        <v>0.82030000000000003</v>
      </c>
      <c r="I66" s="8">
        <v>-4.0999999999999997E-6</v>
      </c>
    </row>
    <row r="67" spans="1:13" ht="15.75" thickBot="1" x14ac:dyDescent="0.3">
      <c r="A67" s="6" t="s">
        <v>17</v>
      </c>
      <c r="B67" s="4">
        <v>0.48149999999999998</v>
      </c>
      <c r="C67" s="4">
        <v>0.11070000000000001</v>
      </c>
      <c r="D67" s="4">
        <v>98</v>
      </c>
      <c r="E67" s="4">
        <v>4.3499999999999996</v>
      </c>
      <c r="F67" s="4" t="s">
        <v>14</v>
      </c>
      <c r="G67" s="4">
        <v>0.26190000000000002</v>
      </c>
      <c r="H67" s="4">
        <v>0.70120000000000005</v>
      </c>
      <c r="I67" s="27">
        <v>1.2E-5</v>
      </c>
    </row>
    <row r="68" spans="1:13" ht="15.75" thickBot="1" x14ac:dyDescent="0.3">
      <c r="A68" s="6" t="s">
        <v>18</v>
      </c>
      <c r="B68" s="4">
        <v>0.16339999999999999</v>
      </c>
      <c r="C68" s="4">
        <v>0.23719999999999999</v>
      </c>
      <c r="D68" s="4">
        <v>98</v>
      </c>
      <c r="E68" s="4">
        <v>0.69</v>
      </c>
      <c r="F68" s="4">
        <v>0.49249999999999999</v>
      </c>
      <c r="G68" s="5">
        <v>-0.30730000000000002</v>
      </c>
      <c r="H68" s="4">
        <v>0.6341</v>
      </c>
      <c r="I68" s="27">
        <v>1.1E-5</v>
      </c>
      <c r="J68">
        <f>EXP(B68)</f>
        <v>1.177507598539834</v>
      </c>
      <c r="L68">
        <f>EXP(G68)</f>
        <v>0.73542993882794794</v>
      </c>
      <c r="M68">
        <f>EXP(H68)</f>
        <v>1.8853245855461707</v>
      </c>
    </row>
    <row r="69" spans="1:13" ht="15.75" thickBot="1" x14ac:dyDescent="0.3">
      <c r="A69" s="9" t="s">
        <v>35</v>
      </c>
      <c r="B69" s="10">
        <v>0.54679999999999995</v>
      </c>
      <c r="C69" s="10">
        <v>6.8519999999999998E-2</v>
      </c>
      <c r="D69" s="10">
        <v>98</v>
      </c>
      <c r="E69" s="10">
        <v>7.98</v>
      </c>
      <c r="F69" s="10" t="s">
        <v>14</v>
      </c>
      <c r="G69" s="10">
        <v>0.4108</v>
      </c>
      <c r="H69" s="10">
        <v>0.68269999999999997</v>
      </c>
      <c r="I69" s="11">
        <v>-7.2599999999999999E-6</v>
      </c>
    </row>
    <row r="70" spans="1:13" ht="15.75" customHeight="1" thickBot="1" x14ac:dyDescent="0.3">
      <c r="A70" s="12" t="s">
        <v>36</v>
      </c>
      <c r="B70" s="13"/>
      <c r="C70" s="13"/>
      <c r="D70" s="13"/>
      <c r="E70" s="13"/>
      <c r="F70" s="13"/>
      <c r="G70" s="13"/>
      <c r="H70" s="13"/>
      <c r="I70" s="13"/>
    </row>
    <row r="71" spans="1:13" ht="26.25" x14ac:dyDescent="0.25">
      <c r="A71" s="14" t="s">
        <v>37</v>
      </c>
      <c r="B71" s="16" t="s">
        <v>4</v>
      </c>
      <c r="C71" s="2" t="s">
        <v>5</v>
      </c>
      <c r="D71" s="16" t="s">
        <v>7</v>
      </c>
      <c r="E71" s="16" t="s">
        <v>8</v>
      </c>
      <c r="F71" s="16" t="s">
        <v>9</v>
      </c>
      <c r="G71" s="16" t="s">
        <v>38</v>
      </c>
      <c r="H71" s="16" t="s">
        <v>39</v>
      </c>
      <c r="I71" s="22" t="s">
        <v>40</v>
      </c>
    </row>
    <row r="72" spans="1:13" ht="15.75" thickBot="1" x14ac:dyDescent="0.3">
      <c r="A72" s="15"/>
      <c r="B72" s="17"/>
      <c r="C72" s="3" t="s">
        <v>6</v>
      </c>
      <c r="D72" s="17"/>
      <c r="E72" s="17"/>
      <c r="F72" s="17"/>
      <c r="G72" s="17"/>
      <c r="H72" s="17"/>
      <c r="I72" s="23"/>
    </row>
    <row r="73" spans="1:13" ht="15.75" thickBot="1" x14ac:dyDescent="0.3">
      <c r="A73" s="6" t="s">
        <v>41</v>
      </c>
      <c r="B73" s="4">
        <v>0.85489999999999999</v>
      </c>
      <c r="C73" s="4">
        <v>0.1978</v>
      </c>
      <c r="D73" s="4">
        <v>98</v>
      </c>
      <c r="E73" s="4">
        <v>4.32</v>
      </c>
      <c r="F73" s="4" t="s">
        <v>14</v>
      </c>
      <c r="G73" s="4">
        <v>0.05</v>
      </c>
      <c r="H73" s="4">
        <v>0.46239999999999998</v>
      </c>
      <c r="I73" s="27">
        <v>1.2474000000000001</v>
      </c>
      <c r="J73">
        <f>EXP(B73)</f>
        <v>2.3511392548933245</v>
      </c>
      <c r="L73">
        <f>EXP(H73)</f>
        <v>1.5878803283434426</v>
      </c>
      <c r="M73">
        <f>EXP(I73)</f>
        <v>3.4812798529139015</v>
      </c>
    </row>
    <row r="74" spans="1:13" x14ac:dyDescent="0.25">
      <c r="A74" s="9" t="s">
        <v>42</v>
      </c>
      <c r="B74" s="10">
        <v>0.15310000000000001</v>
      </c>
      <c r="C74" s="10">
        <v>0.14399999999999999</v>
      </c>
      <c r="D74" s="10">
        <v>98</v>
      </c>
      <c r="E74" s="10">
        <v>1.06</v>
      </c>
      <c r="F74" s="10">
        <v>0.2903</v>
      </c>
      <c r="G74" s="10">
        <v>0.05</v>
      </c>
      <c r="H74" s="34">
        <v>-0.13270000000000001</v>
      </c>
      <c r="I74" s="35">
        <v>0.43880000000000002</v>
      </c>
      <c r="J74">
        <f>EXP(B74)</f>
        <v>1.1654415172674513</v>
      </c>
      <c r="L74">
        <f>EXP(H74)</f>
        <v>0.87572777103627275</v>
      </c>
      <c r="M74">
        <f>EXP(I74)</f>
        <v>1.5508450873512742</v>
      </c>
    </row>
    <row r="77" spans="1:13" ht="15.75" thickBot="1" x14ac:dyDescent="0.3">
      <c r="A77" t="s">
        <v>43</v>
      </c>
    </row>
    <row r="78" spans="1:13" x14ac:dyDescent="0.25">
      <c r="A78" s="25"/>
      <c r="B78" s="26"/>
      <c r="C78" s="26"/>
      <c r="D78" s="26"/>
      <c r="E78" s="26"/>
      <c r="F78" s="26"/>
      <c r="G78" s="26"/>
      <c r="H78" s="26"/>
      <c r="I78" s="26"/>
    </row>
    <row r="79" spans="1:13" ht="15.75" thickBot="1" x14ac:dyDescent="0.3">
      <c r="A79" s="29" t="s">
        <v>20</v>
      </c>
      <c r="B79" s="30"/>
      <c r="C79" s="30"/>
      <c r="D79" s="30"/>
      <c r="E79" s="30"/>
      <c r="F79" s="30"/>
      <c r="G79" s="30"/>
      <c r="H79" s="30"/>
      <c r="I79" s="30"/>
    </row>
    <row r="80" spans="1:13" ht="26.25" x14ac:dyDescent="0.25">
      <c r="A80" s="14" t="s">
        <v>3</v>
      </c>
      <c r="B80" s="31"/>
      <c r="C80" s="16" t="s">
        <v>7</v>
      </c>
      <c r="D80" s="16" t="s">
        <v>4</v>
      </c>
      <c r="E80" s="2" t="s">
        <v>5</v>
      </c>
      <c r="F80" s="18" t="s">
        <v>21</v>
      </c>
      <c r="G80" s="19"/>
      <c r="H80" s="16" t="s">
        <v>22</v>
      </c>
      <c r="I80" s="22" t="s">
        <v>23</v>
      </c>
    </row>
    <row r="81" spans="1:13" ht="15.75" thickBot="1" x14ac:dyDescent="0.3">
      <c r="A81" s="15"/>
      <c r="B81" s="32"/>
      <c r="C81" s="17"/>
      <c r="D81" s="17"/>
      <c r="E81" s="3" t="s">
        <v>6</v>
      </c>
      <c r="F81" s="20"/>
      <c r="G81" s="21"/>
      <c r="H81" s="17"/>
      <c r="I81" s="23"/>
    </row>
    <row r="82" spans="1:13" ht="15.75" thickBot="1" x14ac:dyDescent="0.3">
      <c r="A82" s="6" t="s">
        <v>24</v>
      </c>
      <c r="B82" s="24"/>
      <c r="C82" s="4">
        <v>1</v>
      </c>
      <c r="D82" s="4">
        <v>0.93440000000000001</v>
      </c>
      <c r="E82" s="4">
        <v>0.33679999999999999</v>
      </c>
      <c r="F82" s="4">
        <v>0.27429999999999999</v>
      </c>
      <c r="G82" s="4">
        <v>1.5945</v>
      </c>
      <c r="H82" s="4">
        <v>7.7</v>
      </c>
      <c r="I82" s="27">
        <v>5.4999999999999997E-3</v>
      </c>
    </row>
    <row r="83" spans="1:13" ht="15.75" thickBot="1" x14ac:dyDescent="0.3">
      <c r="A83" s="6" t="s">
        <v>25</v>
      </c>
      <c r="B83" s="24">
        <v>0</v>
      </c>
      <c r="C83" s="4">
        <v>1</v>
      </c>
      <c r="D83" s="4">
        <v>0.85729999999999995</v>
      </c>
      <c r="E83" s="4">
        <v>0.19670000000000001</v>
      </c>
      <c r="F83" s="4">
        <v>0.4718</v>
      </c>
      <c r="G83" s="4">
        <v>1.2427999999999999</v>
      </c>
      <c r="H83" s="4">
        <v>19</v>
      </c>
      <c r="I83" s="27" t="s">
        <v>14</v>
      </c>
      <c r="J83">
        <f>EXP(D83)</f>
        <v>2.3567887658063991</v>
      </c>
      <c r="L83">
        <f>EXP(F83)</f>
        <v>1.6028767763116389</v>
      </c>
      <c r="M83">
        <f>EXP(G83)</f>
        <v>3.4653027411205852</v>
      </c>
    </row>
    <row r="84" spans="1:13" ht="15.75" thickBot="1" x14ac:dyDescent="0.3">
      <c r="A84" s="6" t="s">
        <v>25</v>
      </c>
      <c r="B84" s="24">
        <v>1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 t="s">
        <v>26</v>
      </c>
      <c r="I84" s="27" t="s">
        <v>26</v>
      </c>
    </row>
    <row r="85" spans="1:13" ht="15.75" thickBot="1" x14ac:dyDescent="0.3">
      <c r="A85" s="6" t="s">
        <v>27</v>
      </c>
      <c r="B85" s="24">
        <v>0</v>
      </c>
      <c r="C85" s="4">
        <v>1</v>
      </c>
      <c r="D85" s="4">
        <v>0.1711</v>
      </c>
      <c r="E85" s="4">
        <v>0.14199999999999999</v>
      </c>
      <c r="F85" s="5">
        <v>-0.1072</v>
      </c>
      <c r="G85" s="4">
        <v>0.44940000000000002</v>
      </c>
      <c r="H85" s="4">
        <v>1.45</v>
      </c>
      <c r="I85" s="27">
        <v>0.22819999999999999</v>
      </c>
      <c r="J85">
        <f t="shared" ref="J85:J87" si="6">EXP(D85)</f>
        <v>1.1866094040292654</v>
      </c>
      <c r="L85">
        <f t="shared" ref="L85:L87" si="7">EXP(F85)</f>
        <v>0.89834598582502301</v>
      </c>
      <c r="M85">
        <f t="shared" ref="M85:M87" si="8">EXP(G85)</f>
        <v>1.5673714804186174</v>
      </c>
    </row>
    <row r="86" spans="1:13" ht="15.75" thickBot="1" x14ac:dyDescent="0.3">
      <c r="A86" s="6" t="s">
        <v>27</v>
      </c>
      <c r="B86" s="24">
        <v>1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 t="s">
        <v>26</v>
      </c>
      <c r="I86" s="27" t="s">
        <v>26</v>
      </c>
    </row>
    <row r="87" spans="1:13" ht="15.75" thickBot="1" x14ac:dyDescent="0.3">
      <c r="A87" s="6" t="s">
        <v>28</v>
      </c>
      <c r="B87" s="24"/>
      <c r="C87" s="4">
        <v>1</v>
      </c>
      <c r="D87" s="4">
        <v>9.9400000000000002E-2</v>
      </c>
      <c r="E87" s="4">
        <v>0.2419</v>
      </c>
      <c r="F87" s="5">
        <v>-0.37469999999999998</v>
      </c>
      <c r="G87" s="4">
        <v>0.5736</v>
      </c>
      <c r="H87" s="4">
        <v>0.17</v>
      </c>
      <c r="I87" s="27">
        <v>0.68100000000000005</v>
      </c>
      <c r="J87">
        <f t="shared" si="6"/>
        <v>1.1045080144157873</v>
      </c>
      <c r="L87">
        <f t="shared" si="7"/>
        <v>0.68749549650572006</v>
      </c>
      <c r="M87">
        <f t="shared" si="8"/>
        <v>1.7746442849518185</v>
      </c>
    </row>
    <row r="88" spans="1:13" ht="25.5" x14ac:dyDescent="0.25">
      <c r="A88" s="9" t="s">
        <v>29</v>
      </c>
      <c r="B88" s="28"/>
      <c r="C88" s="10">
        <v>1</v>
      </c>
      <c r="D88" s="10">
        <v>0.316</v>
      </c>
      <c r="E88" s="10">
        <v>7.2300000000000003E-2</v>
      </c>
      <c r="F88" s="10">
        <v>0.2019</v>
      </c>
      <c r="G88" s="10">
        <v>0.49469999999999997</v>
      </c>
      <c r="H88" s="10"/>
      <c r="I88" s="1"/>
    </row>
  </sheetData>
  <mergeCells count="57">
    <mergeCell ref="A79:I79"/>
    <mergeCell ref="A80:A81"/>
    <mergeCell ref="B80:B81"/>
    <mergeCell ref="C80:C81"/>
    <mergeCell ref="D80:D81"/>
    <mergeCell ref="F80:G81"/>
    <mergeCell ref="H80:H81"/>
    <mergeCell ref="I80:I81"/>
    <mergeCell ref="A70:I70"/>
    <mergeCell ref="A71:A72"/>
    <mergeCell ref="B71:B72"/>
    <mergeCell ref="D71:D72"/>
    <mergeCell ref="E71:E72"/>
    <mergeCell ref="F71:F72"/>
    <mergeCell ref="G71:G72"/>
    <mergeCell ref="H71:H72"/>
    <mergeCell ref="I71:I72"/>
    <mergeCell ref="A60:I60"/>
    <mergeCell ref="A61:A62"/>
    <mergeCell ref="B61:B62"/>
    <mergeCell ref="D61:D62"/>
    <mergeCell ref="E61:E62"/>
    <mergeCell ref="F61:F62"/>
    <mergeCell ref="G61:H62"/>
    <mergeCell ref="I61:I62"/>
    <mergeCell ref="A47:I47"/>
    <mergeCell ref="A48:A49"/>
    <mergeCell ref="B48:B49"/>
    <mergeCell ref="C48:C49"/>
    <mergeCell ref="D48:D49"/>
    <mergeCell ref="F48:G49"/>
    <mergeCell ref="H48:H49"/>
    <mergeCell ref="I48:I49"/>
    <mergeCell ref="A35:I35"/>
    <mergeCell ref="A36:A37"/>
    <mergeCell ref="B36:B37"/>
    <mergeCell ref="C36:C37"/>
    <mergeCell ref="D36:D37"/>
    <mergeCell ref="F36:G37"/>
    <mergeCell ref="H36:H37"/>
    <mergeCell ref="I36:I37"/>
    <mergeCell ref="K19:S19"/>
    <mergeCell ref="K20:K21"/>
    <mergeCell ref="L20:L21"/>
    <mergeCell ref="M20:M21"/>
    <mergeCell ref="N20:N21"/>
    <mergeCell ref="P20:Q21"/>
    <mergeCell ref="R20:R21"/>
    <mergeCell ref="S20:S21"/>
    <mergeCell ref="A19:I19"/>
    <mergeCell ref="A20:A21"/>
    <mergeCell ref="B20:B21"/>
    <mergeCell ref="D20:D21"/>
    <mergeCell ref="E20:E21"/>
    <mergeCell ref="F20:F21"/>
    <mergeCell ref="G20:H21"/>
    <mergeCell ref="I20:I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ck</cp:lastModifiedBy>
  <dcterms:created xsi:type="dcterms:W3CDTF">2016-11-21T21:42:28Z</dcterms:created>
  <dcterms:modified xsi:type="dcterms:W3CDTF">2016-11-21T23:09:21Z</dcterms:modified>
</cp:coreProperties>
</file>